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301121 HOSP SAN ROQUE E.S.E (PRADERA)\"/>
    </mc:Choice>
  </mc:AlternateContent>
  <bookViews>
    <workbookView xWindow="0" yWindow="0" windowWidth="19200" windowHeight="6730" activeTab="3"/>
  </bookViews>
  <sheets>
    <sheet name="INFO IPS" sheetId="13" r:id="rId1"/>
    <sheet name="TD" sheetId="15" r:id="rId2"/>
    <sheet name="ESTADO DE CADA FACTURA" sheetId="14" r:id="rId3"/>
    <sheet name="FOR-CSA-018 " sheetId="16" r:id="rId4"/>
    <sheet name="FOR CSA 004" sheetId="18" r:id="rId5"/>
  </sheets>
  <externalReferences>
    <externalReference r:id="rId6"/>
    <externalReference r:id="rId7"/>
    <externalReference r:id="rId8"/>
  </externalReferences>
  <definedNames>
    <definedName name="_xlnm._FilterDatabase" localSheetId="2" hidden="1">'ESTADO DE CADA FACTURA'!$A$2:$AF$434</definedName>
    <definedName name="_xlnm._FilterDatabase" localSheetId="0" hidden="1">'INFO IPS'!$A$2:$K$191</definedName>
  </definedNames>
  <calcPr calcId="152511"/>
  <pivotCaches>
    <pivotCache cacheId="74" r:id="rId9"/>
  </pivotCaches>
</workbook>
</file>

<file path=xl/calcChain.xml><?xml version="1.0" encoding="utf-8"?>
<calcChain xmlns="http://schemas.openxmlformats.org/spreadsheetml/2006/main">
  <c r="H19" i="18" l="1"/>
  <c r="G19" i="18"/>
  <c r="H13" i="18"/>
  <c r="G13" i="18"/>
  <c r="AC215" i="14"/>
  <c r="AC203" i="14"/>
  <c r="AC202" i="14"/>
  <c r="AC201" i="14"/>
  <c r="AC199" i="14"/>
  <c r="AC196" i="14"/>
  <c r="AC186" i="14"/>
  <c r="AC184" i="14"/>
  <c r="AC181" i="14"/>
  <c r="AC171" i="14"/>
  <c r="AC168" i="14"/>
  <c r="AC167" i="14"/>
  <c r="AC163" i="14"/>
  <c r="E7" i="15"/>
  <c r="AE426" i="14" l="1"/>
  <c r="AE425" i="14"/>
  <c r="AE424" i="14"/>
  <c r="AE423" i="14"/>
  <c r="AE415" i="14"/>
  <c r="AE414" i="14"/>
  <c r="AE413" i="14"/>
  <c r="AE412" i="14"/>
  <c r="AE391" i="14"/>
  <c r="AE390" i="14"/>
  <c r="AE389" i="14"/>
  <c r="AE388" i="14"/>
  <c r="AE377" i="14"/>
  <c r="AE376" i="14"/>
  <c r="AE375" i="14"/>
  <c r="AE374" i="14"/>
  <c r="AE373" i="14"/>
  <c r="AE345" i="14"/>
  <c r="AE344" i="14"/>
  <c r="AE343" i="14"/>
  <c r="AE342" i="14"/>
  <c r="AE341" i="14"/>
  <c r="AE340" i="14"/>
  <c r="AE339" i="14"/>
  <c r="AE338" i="14"/>
  <c r="AE337" i="14"/>
  <c r="AE336" i="14"/>
  <c r="AE335" i="14"/>
  <c r="AE334" i="14"/>
  <c r="AE333" i="14"/>
  <c r="AE332" i="14"/>
  <c r="AE331" i="14"/>
  <c r="AE330" i="14"/>
  <c r="AE329" i="14"/>
  <c r="AE328" i="14"/>
  <c r="AE327" i="14"/>
  <c r="AE326" i="14"/>
  <c r="AE325" i="14"/>
  <c r="AE324" i="14"/>
  <c r="AE323" i="14"/>
  <c r="AE322" i="14"/>
  <c r="AE321" i="14"/>
  <c r="AE320" i="14"/>
  <c r="AE319" i="14"/>
  <c r="AE318" i="14"/>
  <c r="AE317" i="14"/>
  <c r="AE316" i="14"/>
  <c r="AE315" i="14"/>
  <c r="AE314" i="14"/>
  <c r="AE313" i="14"/>
  <c r="AE311" i="14"/>
  <c r="AE310" i="14"/>
  <c r="AE309" i="14"/>
  <c r="AE308" i="14"/>
  <c r="AE307" i="14"/>
  <c r="AE306" i="14"/>
  <c r="AE305" i="14"/>
  <c r="AE304" i="14"/>
  <c r="AE303" i="14"/>
  <c r="AE302" i="14"/>
  <c r="AE301" i="14"/>
  <c r="AE300" i="14"/>
  <c r="AE299" i="14"/>
  <c r="AE298" i="14"/>
  <c r="AE297" i="14"/>
  <c r="AE296" i="14"/>
  <c r="AE215" i="14"/>
  <c r="AE213" i="14"/>
  <c r="AE212" i="14"/>
  <c r="AE208" i="14"/>
  <c r="AE207" i="14"/>
  <c r="AE206" i="14"/>
  <c r="AE205" i="14"/>
  <c r="AE204" i="14"/>
  <c r="AE203" i="14"/>
  <c r="AE202" i="14"/>
  <c r="AE201" i="14"/>
  <c r="AE199" i="14"/>
  <c r="AE197" i="14"/>
  <c r="AE196" i="14"/>
  <c r="AE195" i="14"/>
  <c r="AE194" i="14"/>
  <c r="AE193" i="14"/>
  <c r="AE192" i="14"/>
  <c r="AE189" i="14"/>
  <c r="AE188" i="14"/>
  <c r="AE187" i="14"/>
  <c r="AE186" i="14"/>
  <c r="AE184" i="14"/>
  <c r="AE182" i="14"/>
  <c r="AE181" i="14"/>
  <c r="AE180" i="14"/>
  <c r="AE179" i="14"/>
  <c r="AE178" i="14"/>
  <c r="AE177" i="14"/>
  <c r="AE174" i="14"/>
  <c r="AE173" i="14"/>
  <c r="AE172" i="14"/>
  <c r="AE171" i="14"/>
  <c r="AE170" i="14"/>
  <c r="AE169" i="14"/>
  <c r="AE168" i="14"/>
  <c r="AE167" i="14"/>
  <c r="AE164" i="14"/>
  <c r="AE163" i="14"/>
  <c r="AE161" i="14"/>
  <c r="AE160" i="14"/>
  <c r="AE157" i="14"/>
  <c r="AE156" i="14"/>
  <c r="AE154" i="14"/>
  <c r="AE148" i="14"/>
  <c r="AE146" i="14"/>
  <c r="AE143" i="14"/>
  <c r="AE142" i="14"/>
  <c r="AE137" i="14"/>
  <c r="AE135" i="14"/>
  <c r="AE130" i="14"/>
  <c r="AE127" i="14"/>
  <c r="AE126" i="14"/>
  <c r="AE124" i="14"/>
  <c r="AE123" i="14"/>
  <c r="AE122" i="14"/>
  <c r="AC426" i="14"/>
  <c r="AC425" i="14"/>
  <c r="AC424" i="14"/>
  <c r="AC423" i="14"/>
  <c r="AC415" i="14"/>
  <c r="AC414" i="14"/>
  <c r="AC413" i="14"/>
  <c r="AC412" i="14"/>
  <c r="AC391" i="14"/>
  <c r="AC390" i="14"/>
  <c r="AC389" i="14"/>
  <c r="AC388" i="14"/>
  <c r="AC377" i="14"/>
  <c r="AC376" i="14"/>
  <c r="AC375" i="14"/>
  <c r="AC374" i="14"/>
  <c r="AC373" i="14"/>
  <c r="AC345" i="14"/>
  <c r="AC344" i="14"/>
  <c r="AC343" i="14"/>
  <c r="AC342" i="14"/>
  <c r="AC341" i="14"/>
  <c r="AC340" i="14"/>
  <c r="AC339" i="14"/>
  <c r="AC338" i="14"/>
  <c r="AC337" i="14"/>
  <c r="AC336" i="14"/>
  <c r="AC335" i="14"/>
  <c r="AC334" i="14"/>
  <c r="AC333" i="14"/>
  <c r="AC332" i="14"/>
  <c r="AC331" i="14"/>
  <c r="AC330" i="14"/>
  <c r="AC329" i="14"/>
  <c r="AC328" i="14"/>
  <c r="AC327" i="14"/>
  <c r="AC326" i="14"/>
  <c r="AC325" i="14"/>
  <c r="AC324" i="14"/>
  <c r="AC323" i="14"/>
  <c r="AC322" i="14"/>
  <c r="AC321" i="14"/>
  <c r="AC320" i="14"/>
  <c r="AC319" i="14"/>
  <c r="AC318" i="14"/>
  <c r="AC317" i="14"/>
  <c r="AC316" i="14"/>
  <c r="AC315" i="14"/>
  <c r="AC314" i="14"/>
  <c r="AC313" i="14"/>
  <c r="AC311" i="14"/>
  <c r="AC310" i="14"/>
  <c r="AC309" i="14"/>
  <c r="AC308" i="14"/>
  <c r="AC307" i="14"/>
  <c r="AC306" i="14"/>
  <c r="AC305" i="14"/>
  <c r="AC304" i="14"/>
  <c r="AC303" i="14"/>
  <c r="AC302" i="14"/>
  <c r="AC301" i="14"/>
  <c r="AC300" i="14"/>
  <c r="AC299" i="14"/>
  <c r="AC298" i="14"/>
  <c r="AC297" i="14"/>
  <c r="AC296" i="14"/>
  <c r="AC213" i="14"/>
  <c r="AC212" i="14"/>
  <c r="AC208" i="14"/>
  <c r="AC207" i="14"/>
  <c r="AC206" i="14"/>
  <c r="AC205" i="14"/>
  <c r="AC204" i="14"/>
  <c r="AC197" i="14"/>
  <c r="AC195" i="14"/>
  <c r="AC194" i="14"/>
  <c r="AC193" i="14"/>
  <c r="AC192" i="14"/>
  <c r="AC189" i="14"/>
  <c r="AC188" i="14"/>
  <c r="AC187" i="14"/>
  <c r="AC182" i="14"/>
  <c r="AC180" i="14"/>
  <c r="AC179" i="14"/>
  <c r="AC178" i="14"/>
  <c r="AC177" i="14"/>
  <c r="AC174" i="14"/>
  <c r="AC173" i="14"/>
  <c r="AC172" i="14"/>
  <c r="AC170" i="14"/>
  <c r="AC169" i="14"/>
  <c r="AC164" i="14"/>
  <c r="AC161" i="14"/>
  <c r="AC160" i="14"/>
  <c r="AC157" i="14"/>
  <c r="AC156" i="14"/>
  <c r="AC154" i="14"/>
  <c r="AC148" i="14"/>
  <c r="AC146" i="14"/>
  <c r="AC143" i="14"/>
  <c r="AC142" i="14"/>
  <c r="AC137" i="14"/>
  <c r="AC135" i="14"/>
  <c r="AC130" i="14"/>
  <c r="AC127" i="14"/>
  <c r="AC126" i="14"/>
  <c r="AC124" i="14"/>
  <c r="AC123" i="14"/>
  <c r="AC122" i="14"/>
  <c r="AB426" i="14"/>
  <c r="AB425" i="14"/>
  <c r="AB424" i="14"/>
  <c r="AB423" i="14"/>
  <c r="AB415" i="14"/>
  <c r="AB414" i="14"/>
  <c r="AB413" i="14"/>
  <c r="AB412" i="14"/>
  <c r="AB391" i="14"/>
  <c r="AB390" i="14"/>
  <c r="AB389" i="14"/>
  <c r="AB388" i="14"/>
  <c r="AB377" i="14"/>
  <c r="AB376" i="14"/>
  <c r="AB375" i="14"/>
  <c r="AB374" i="14"/>
  <c r="AB373" i="14"/>
  <c r="AB345" i="14"/>
  <c r="AB344" i="14"/>
  <c r="AB343" i="14"/>
  <c r="AB342" i="14"/>
  <c r="AB341" i="14"/>
  <c r="AB340" i="14"/>
  <c r="AB339" i="14"/>
  <c r="AB338" i="14"/>
  <c r="AB337" i="14"/>
  <c r="AB336" i="14"/>
  <c r="AB335" i="14"/>
  <c r="AB334" i="14"/>
  <c r="AB333" i="14"/>
  <c r="AB332" i="14"/>
  <c r="AB331" i="14"/>
  <c r="AB330" i="14"/>
  <c r="AB329" i="14"/>
  <c r="AB328" i="14"/>
  <c r="AB327" i="14"/>
  <c r="AB326" i="14"/>
  <c r="AB325" i="14"/>
  <c r="AB324" i="14"/>
  <c r="AB323" i="14"/>
  <c r="AB322" i="14"/>
  <c r="AB321" i="14"/>
  <c r="AB320" i="14"/>
  <c r="AB319" i="14"/>
  <c r="AB318" i="14"/>
  <c r="AB317" i="14"/>
  <c r="AB316" i="14"/>
  <c r="AB315" i="14"/>
  <c r="AB314" i="14"/>
  <c r="AB313" i="14"/>
  <c r="AB311" i="14"/>
  <c r="AB310" i="14"/>
  <c r="AB309" i="14"/>
  <c r="AB308" i="14"/>
  <c r="AB307" i="14"/>
  <c r="AB306" i="14"/>
  <c r="AB305" i="14"/>
  <c r="AB304" i="14"/>
  <c r="AB303" i="14"/>
  <c r="AB302" i="14"/>
  <c r="AB301" i="14"/>
  <c r="AB300" i="14"/>
  <c r="AB299" i="14"/>
  <c r="AB298" i="14"/>
  <c r="AB297" i="14"/>
  <c r="AB296" i="14"/>
  <c r="AB215" i="14"/>
  <c r="AB213" i="14"/>
  <c r="AB212" i="14"/>
  <c r="AB208" i="14"/>
  <c r="AB207" i="14"/>
  <c r="AB206" i="14"/>
  <c r="AB205" i="14"/>
  <c r="AB204" i="14"/>
  <c r="AB203" i="14"/>
  <c r="AB202" i="14"/>
  <c r="AB201" i="14"/>
  <c r="AB199" i="14"/>
  <c r="AB197" i="14"/>
  <c r="AB196" i="14"/>
  <c r="AB195" i="14"/>
  <c r="AB194" i="14"/>
  <c r="AB193" i="14"/>
  <c r="AB192" i="14"/>
  <c r="AB189" i="14"/>
  <c r="AB188" i="14"/>
  <c r="AB187" i="14"/>
  <c r="AB186" i="14"/>
  <c r="AB184" i="14"/>
  <c r="AB182" i="14"/>
  <c r="AB181" i="14"/>
  <c r="AB180" i="14"/>
  <c r="AB179" i="14"/>
  <c r="AB178" i="14"/>
  <c r="AB177" i="14"/>
  <c r="AB174" i="14"/>
  <c r="AB173" i="14"/>
  <c r="AB172" i="14"/>
  <c r="AB171" i="14"/>
  <c r="AB170" i="14"/>
  <c r="AB169" i="14"/>
  <c r="AB168" i="14"/>
  <c r="AB167" i="14"/>
  <c r="AB164" i="14"/>
  <c r="AB163" i="14"/>
  <c r="AB161" i="14"/>
  <c r="AB160" i="14"/>
  <c r="AB157" i="14"/>
  <c r="AB156" i="14"/>
  <c r="AB154" i="14"/>
  <c r="AB148" i="14"/>
  <c r="AB146" i="14"/>
  <c r="AB143" i="14"/>
  <c r="AB142" i="14"/>
  <c r="AB137" i="14"/>
  <c r="AB135" i="14"/>
  <c r="AB130" i="14"/>
  <c r="AB127" i="14"/>
  <c r="AB126" i="14"/>
  <c r="AB124" i="14"/>
  <c r="AB123" i="14"/>
  <c r="AB2" i="14"/>
  <c r="AB122" i="14"/>
  <c r="I28" i="16" l="1"/>
  <c r="H28" i="16"/>
  <c r="I26" i="16"/>
  <c r="H26" i="16"/>
  <c r="I23" i="16"/>
  <c r="H23" i="16"/>
  <c r="H31" i="16" l="1"/>
  <c r="I31" i="16"/>
  <c r="AC422" i="14" l="1"/>
  <c r="AC421" i="14"/>
  <c r="AC420" i="14"/>
  <c r="AC419" i="14"/>
  <c r="AC418" i="14"/>
  <c r="AC417" i="14"/>
  <c r="AC416" i="14"/>
  <c r="AC398" i="14"/>
  <c r="AC397" i="14"/>
  <c r="AC396" i="14"/>
  <c r="AC395" i="14"/>
  <c r="AC394" i="14"/>
  <c r="AC393" i="14"/>
  <c r="AC392" i="14"/>
  <c r="AC387" i="14"/>
  <c r="AC386" i="14"/>
  <c r="AC385" i="14"/>
  <c r="AC384" i="14"/>
  <c r="AC383" i="14"/>
  <c r="AC382" i="14"/>
  <c r="AE422" i="14"/>
  <c r="AE421" i="14"/>
  <c r="AE420" i="14"/>
  <c r="AE419" i="14"/>
  <c r="AE418" i="14"/>
  <c r="AE417" i="14"/>
  <c r="AE416" i="14"/>
  <c r="AE398" i="14"/>
  <c r="AE397" i="14"/>
  <c r="AE396" i="14"/>
  <c r="AE395" i="14"/>
  <c r="AE394" i="14"/>
  <c r="AE393" i="14"/>
  <c r="AE392" i="14"/>
  <c r="AE387" i="14"/>
  <c r="AE386" i="14"/>
  <c r="AE385" i="14"/>
  <c r="AE384" i="14"/>
  <c r="AE383" i="14"/>
  <c r="AE382" i="14"/>
  <c r="AE381" i="14"/>
  <c r="AC381" i="14"/>
  <c r="AB1" i="14" l="1"/>
  <c r="AA1" i="14"/>
  <c r="Z1" i="14"/>
  <c r="Y1" i="14"/>
  <c r="X1" i="14"/>
  <c r="U1" i="14"/>
  <c r="T1" i="14"/>
  <c r="L426" i="14"/>
  <c r="L425" i="14"/>
  <c r="L424" i="14"/>
  <c r="L423" i="14"/>
  <c r="L422" i="14"/>
  <c r="L421" i="14"/>
  <c r="L420" i="14"/>
  <c r="L419" i="14"/>
  <c r="L418" i="14"/>
  <c r="L417" i="14"/>
  <c r="L416" i="14"/>
  <c r="L415" i="14"/>
  <c r="L414" i="14"/>
  <c r="L413" i="14"/>
  <c r="L412" i="14"/>
  <c r="L398" i="14"/>
  <c r="L397" i="14"/>
  <c r="L396" i="14"/>
  <c r="L395" i="14"/>
  <c r="L394" i="14"/>
  <c r="L393" i="14"/>
  <c r="L392" i="14"/>
  <c r="L391" i="14"/>
  <c r="L390" i="14"/>
  <c r="L389" i="14"/>
  <c r="L388" i="14"/>
  <c r="L387" i="14"/>
  <c r="L386" i="14"/>
  <c r="L385" i="14"/>
  <c r="L384" i="14"/>
  <c r="L383" i="14"/>
  <c r="L382" i="14"/>
  <c r="L381" i="14"/>
  <c r="L377" i="14"/>
  <c r="L376" i="14"/>
  <c r="L375" i="14"/>
  <c r="L374" i="14"/>
  <c r="L373" i="14"/>
  <c r="L345" i="14"/>
  <c r="L344" i="14"/>
  <c r="L343" i="14"/>
  <c r="L342" i="14"/>
  <c r="L341" i="14"/>
  <c r="L340" i="14"/>
  <c r="L339" i="14"/>
  <c r="L338" i="14"/>
  <c r="L337" i="14"/>
  <c r="L336" i="14"/>
  <c r="L335" i="14"/>
  <c r="L334" i="14"/>
  <c r="L333" i="14"/>
  <c r="L332" i="14"/>
  <c r="L331" i="14"/>
  <c r="L330" i="14"/>
  <c r="L329" i="14"/>
  <c r="L328" i="14"/>
  <c r="L327" i="14"/>
  <c r="L326" i="14"/>
  <c r="L325" i="14"/>
  <c r="L324" i="14"/>
  <c r="L323" i="14"/>
  <c r="L322" i="14"/>
  <c r="L321" i="14"/>
  <c r="L320" i="14"/>
  <c r="L319" i="14"/>
  <c r="L318" i="14"/>
  <c r="L317" i="14"/>
  <c r="L316" i="14"/>
  <c r="L315" i="14"/>
  <c r="L314" i="14"/>
  <c r="L313" i="14"/>
  <c r="L312" i="14"/>
  <c r="L311" i="14"/>
  <c r="L310" i="14"/>
  <c r="L309" i="14"/>
  <c r="L308" i="14"/>
  <c r="L307" i="14"/>
  <c r="L306" i="14"/>
  <c r="L305" i="14"/>
  <c r="L304" i="14"/>
  <c r="L303" i="14"/>
  <c r="L302" i="14"/>
  <c r="L301" i="14"/>
  <c r="L300" i="14"/>
  <c r="L299" i="14"/>
  <c r="L298" i="14"/>
  <c r="L297" i="14"/>
  <c r="L296" i="14"/>
  <c r="L217" i="14"/>
  <c r="L216" i="14"/>
  <c r="L215" i="14"/>
  <c r="L214" i="14"/>
  <c r="L213" i="14"/>
  <c r="L212" i="14"/>
  <c r="L208" i="14"/>
  <c r="L207" i="14"/>
  <c r="L206" i="14"/>
  <c r="L205" i="14"/>
  <c r="L204" i="14"/>
  <c r="L203" i="14"/>
  <c r="L202" i="14"/>
  <c r="L201" i="14"/>
  <c r="L199" i="14"/>
  <c r="L197" i="14"/>
  <c r="L196" i="14"/>
  <c r="L195" i="14"/>
  <c r="L194" i="14"/>
  <c r="L193" i="14"/>
  <c r="L192" i="14"/>
  <c r="L189" i="14"/>
  <c r="L188" i="14"/>
  <c r="L187" i="14"/>
  <c r="L186" i="14"/>
  <c r="L184" i="14"/>
  <c r="L182" i="14"/>
  <c r="L181" i="14"/>
  <c r="L180" i="14"/>
  <c r="L179" i="14"/>
  <c r="L178" i="14"/>
  <c r="L177" i="14"/>
  <c r="L174" i="14"/>
  <c r="L173" i="14"/>
  <c r="L172" i="14"/>
  <c r="L171" i="14"/>
  <c r="L170" i="14"/>
  <c r="L169" i="14"/>
  <c r="L168" i="14"/>
  <c r="L167" i="14"/>
  <c r="L165" i="14"/>
  <c r="L164" i="14"/>
  <c r="L163" i="14"/>
  <c r="L162" i="14"/>
  <c r="L161" i="14"/>
  <c r="L160" i="14"/>
  <c r="L157" i="14"/>
  <c r="L156" i="14"/>
  <c r="L155" i="14"/>
  <c r="L154" i="14"/>
  <c r="L152" i="14"/>
  <c r="L149" i="14"/>
  <c r="L148" i="14"/>
  <c r="L146" i="14"/>
  <c r="L143" i="14"/>
  <c r="L142" i="14"/>
  <c r="L137" i="14"/>
  <c r="L135" i="14"/>
  <c r="L134" i="14"/>
  <c r="L130" i="14"/>
  <c r="L129" i="14"/>
  <c r="L128" i="14"/>
  <c r="L127" i="14"/>
  <c r="L126" i="14"/>
  <c r="L125" i="14"/>
  <c r="L124" i="14"/>
  <c r="L123" i="14"/>
  <c r="L122" i="14"/>
  <c r="L121" i="14"/>
  <c r="N398" i="14"/>
  <c r="N397" i="14"/>
  <c r="N396" i="14"/>
  <c r="N395" i="14"/>
  <c r="N394" i="14"/>
  <c r="N393" i="14"/>
  <c r="N392" i="14"/>
  <c r="N391" i="14"/>
  <c r="N390" i="14"/>
  <c r="N389" i="14"/>
  <c r="N388" i="14"/>
  <c r="N387" i="14"/>
  <c r="N386" i="14"/>
  <c r="N385" i="14"/>
  <c r="N384" i="14"/>
  <c r="N383" i="14"/>
  <c r="N382" i="14"/>
  <c r="N381" i="14"/>
  <c r="N380" i="14"/>
  <c r="N379" i="14"/>
  <c r="N378" i="14"/>
  <c r="N377" i="14"/>
  <c r="N376" i="14"/>
  <c r="N375" i="14"/>
  <c r="N374" i="14"/>
  <c r="N373" i="14"/>
  <c r="N372" i="14"/>
  <c r="N371" i="14"/>
  <c r="N370" i="14"/>
  <c r="N369" i="14"/>
  <c r="N368" i="14"/>
  <c r="N367" i="14"/>
  <c r="N366" i="14"/>
  <c r="N365" i="14"/>
  <c r="N364" i="14"/>
  <c r="N363" i="14"/>
  <c r="N362" i="14"/>
  <c r="N361" i="14"/>
  <c r="N360" i="14"/>
  <c r="N359" i="14"/>
  <c r="N358" i="14"/>
  <c r="N357" i="14"/>
  <c r="N356" i="14"/>
  <c r="N355" i="14"/>
  <c r="N354" i="14"/>
  <c r="N353" i="14"/>
  <c r="N352" i="14"/>
  <c r="N351" i="14"/>
  <c r="N350" i="14"/>
  <c r="N349" i="14"/>
  <c r="N348" i="14"/>
  <c r="N347" i="14"/>
  <c r="N346" i="14"/>
  <c r="N345" i="14"/>
  <c r="N344" i="14"/>
  <c r="N343" i="14"/>
  <c r="N342" i="14"/>
  <c r="N341" i="14"/>
  <c r="N340" i="14"/>
  <c r="N339" i="14"/>
  <c r="N338" i="14"/>
  <c r="N337" i="14"/>
  <c r="N336" i="14"/>
  <c r="N335" i="14"/>
  <c r="N334" i="14"/>
  <c r="N333" i="14"/>
  <c r="N332" i="14"/>
  <c r="N331" i="14"/>
  <c r="N330" i="14"/>
  <c r="N329" i="14"/>
  <c r="N328" i="14"/>
  <c r="N327" i="14"/>
  <c r="N326" i="14"/>
  <c r="N325" i="14"/>
  <c r="N324" i="14"/>
  <c r="N323" i="14"/>
  <c r="N322" i="14"/>
  <c r="N321" i="14"/>
  <c r="N320" i="14"/>
  <c r="N319" i="14"/>
  <c r="N318" i="14"/>
  <c r="N317" i="14"/>
  <c r="N316" i="14"/>
  <c r="N315" i="14"/>
  <c r="N314" i="14"/>
  <c r="N313" i="14"/>
  <c r="N312" i="14"/>
  <c r="N311" i="14"/>
  <c r="N310" i="14"/>
  <c r="N309" i="14"/>
  <c r="N308" i="14"/>
  <c r="N307" i="14"/>
  <c r="N306" i="14"/>
  <c r="N305" i="14"/>
  <c r="N304" i="14"/>
  <c r="N303" i="14"/>
  <c r="N302" i="14"/>
  <c r="N301" i="14"/>
  <c r="N300" i="14"/>
  <c r="N299" i="14"/>
  <c r="N298" i="14"/>
  <c r="N297" i="14"/>
  <c r="N296" i="14"/>
  <c r="N295" i="14"/>
  <c r="N294" i="14"/>
  <c r="N293" i="14"/>
  <c r="N292" i="14"/>
  <c r="N291" i="14"/>
  <c r="N290" i="14"/>
  <c r="N289" i="14"/>
  <c r="N288" i="14"/>
  <c r="N287" i="14"/>
  <c r="N286" i="14"/>
  <c r="N285" i="14"/>
  <c r="N284" i="14"/>
  <c r="N283" i="14"/>
  <c r="N282" i="14"/>
  <c r="N281" i="14"/>
  <c r="N280" i="14"/>
  <c r="N279" i="14"/>
  <c r="N278" i="14"/>
  <c r="N277" i="14"/>
  <c r="N276" i="14"/>
  <c r="N275" i="14"/>
  <c r="N274" i="14"/>
  <c r="N273" i="14"/>
  <c r="N272" i="14"/>
  <c r="N271" i="14"/>
  <c r="N270" i="14"/>
  <c r="N269" i="14"/>
  <c r="N268" i="14"/>
  <c r="N267" i="14"/>
  <c r="N266" i="14"/>
  <c r="N265" i="14"/>
  <c r="N264" i="14"/>
  <c r="N263" i="14"/>
  <c r="N262" i="14"/>
  <c r="N261" i="14"/>
  <c r="N260" i="14"/>
  <c r="N259" i="14"/>
  <c r="N258" i="14"/>
  <c r="N257" i="14"/>
  <c r="N256" i="14"/>
  <c r="N255" i="14"/>
  <c r="N254" i="14"/>
  <c r="N253" i="14"/>
  <c r="N252" i="14"/>
  <c r="N251" i="14"/>
  <c r="N250" i="14"/>
  <c r="N249" i="14"/>
  <c r="N248" i="14"/>
  <c r="N247" i="14"/>
  <c r="N246" i="14"/>
  <c r="N245" i="14"/>
  <c r="N244" i="14"/>
  <c r="N243" i="14"/>
  <c r="N242" i="14"/>
  <c r="N241" i="14"/>
  <c r="N240" i="14"/>
  <c r="N239" i="14"/>
  <c r="N238" i="14"/>
  <c r="N237" i="14"/>
  <c r="N236" i="14"/>
  <c r="N235" i="14"/>
  <c r="N234" i="14"/>
  <c r="N233" i="14"/>
  <c r="N232" i="14"/>
  <c r="N231" i="14"/>
  <c r="N230" i="14"/>
  <c r="N229" i="14"/>
  <c r="N228" i="14"/>
  <c r="N227" i="14"/>
  <c r="N226" i="14"/>
  <c r="N225" i="14"/>
  <c r="N224" i="14"/>
  <c r="N223" i="14"/>
  <c r="N222" i="14"/>
  <c r="N221" i="14"/>
  <c r="N220" i="14"/>
  <c r="N219" i="14"/>
  <c r="N218" i="14"/>
  <c r="N217" i="14"/>
  <c r="N216" i="14"/>
  <c r="N215" i="14"/>
  <c r="N214" i="14"/>
  <c r="N213" i="14"/>
  <c r="N212" i="14"/>
  <c r="N211" i="14"/>
  <c r="N210" i="14"/>
  <c r="N209" i="14"/>
  <c r="N208" i="14"/>
  <c r="N207" i="14"/>
  <c r="N206" i="14"/>
  <c r="N205" i="14"/>
  <c r="N204" i="14"/>
  <c r="N203" i="14"/>
  <c r="N202" i="14"/>
  <c r="N201" i="14"/>
  <c r="N200" i="14"/>
  <c r="N199" i="14"/>
  <c r="N198" i="14"/>
  <c r="N197" i="14"/>
  <c r="N196" i="14"/>
  <c r="N195" i="14"/>
  <c r="N194" i="14"/>
  <c r="N193" i="14"/>
  <c r="N192" i="14"/>
  <c r="N191" i="14"/>
  <c r="N190" i="14"/>
  <c r="N189" i="14"/>
  <c r="N188" i="14"/>
  <c r="N187" i="14"/>
  <c r="N186" i="14"/>
  <c r="N185" i="14"/>
  <c r="N184" i="14"/>
  <c r="N183" i="14"/>
  <c r="N182" i="14"/>
  <c r="N181" i="14"/>
  <c r="N180" i="14"/>
  <c r="N179" i="14"/>
  <c r="N178" i="14"/>
  <c r="N177" i="14"/>
  <c r="N176" i="14"/>
  <c r="N175" i="14"/>
  <c r="N174" i="14"/>
  <c r="N173" i="14"/>
  <c r="N172" i="14"/>
  <c r="N171" i="14"/>
  <c r="N170" i="14"/>
  <c r="N169" i="14"/>
  <c r="N168" i="14"/>
  <c r="N167" i="14"/>
  <c r="N166" i="14"/>
  <c r="N165" i="14"/>
  <c r="N164" i="14"/>
  <c r="N163" i="14"/>
  <c r="N162" i="14"/>
  <c r="N161" i="14"/>
  <c r="N160" i="14"/>
  <c r="N159" i="14"/>
  <c r="N158" i="14"/>
  <c r="N157" i="14"/>
  <c r="N156" i="14"/>
  <c r="N155" i="14"/>
  <c r="N154" i="14"/>
  <c r="N153" i="14"/>
  <c r="N152" i="14"/>
  <c r="N151" i="14"/>
  <c r="N150" i="14"/>
  <c r="N149" i="14"/>
  <c r="N148" i="14"/>
  <c r="N147" i="14"/>
  <c r="N146" i="14"/>
  <c r="N145" i="14"/>
  <c r="N144" i="14"/>
  <c r="N143" i="14"/>
  <c r="N142" i="14"/>
  <c r="N141" i="14"/>
  <c r="N140" i="14"/>
  <c r="N139" i="14"/>
  <c r="N138" i="14"/>
  <c r="N137" i="14"/>
  <c r="N136" i="14"/>
  <c r="N135" i="14"/>
  <c r="N134" i="14"/>
  <c r="N133" i="14"/>
  <c r="N132" i="14"/>
  <c r="N131" i="14"/>
  <c r="N130" i="14"/>
  <c r="N129" i="14"/>
  <c r="N128" i="14"/>
  <c r="N127" i="14"/>
  <c r="N126" i="14"/>
  <c r="N125" i="14"/>
  <c r="N124" i="14"/>
  <c r="N123" i="14"/>
  <c r="N122" i="14"/>
  <c r="N121" i="14"/>
  <c r="N120" i="14"/>
  <c r="N119" i="14"/>
  <c r="N118" i="14"/>
  <c r="N117" i="14"/>
  <c r="N116" i="14"/>
  <c r="N115" i="14"/>
  <c r="N114" i="14"/>
  <c r="N113" i="14"/>
  <c r="N112" i="14"/>
  <c r="N111" i="14"/>
  <c r="N110" i="14"/>
  <c r="N109" i="14"/>
  <c r="N108" i="14"/>
  <c r="N107" i="14"/>
  <c r="N106" i="14"/>
  <c r="N105" i="14"/>
  <c r="N104" i="14"/>
  <c r="N103" i="14"/>
  <c r="N102" i="14"/>
  <c r="N101" i="14"/>
  <c r="N100" i="14"/>
  <c r="N99" i="14"/>
  <c r="N98" i="14"/>
  <c r="N97" i="14"/>
  <c r="N96" i="14"/>
  <c r="N95" i="14"/>
  <c r="N94" i="14"/>
  <c r="N93" i="14"/>
  <c r="N92" i="14"/>
  <c r="N91" i="14"/>
  <c r="N90" i="14"/>
  <c r="N89" i="14"/>
  <c r="N88" i="14"/>
  <c r="N87" i="14"/>
  <c r="N86" i="14"/>
  <c r="N85" i="14"/>
  <c r="N84" i="14"/>
  <c r="N83" i="14"/>
  <c r="N82" i="14"/>
  <c r="N81" i="14"/>
  <c r="N80" i="14"/>
  <c r="N79" i="14"/>
  <c r="N78" i="14"/>
  <c r="N77" i="14"/>
  <c r="N76" i="14"/>
  <c r="N75" i="14"/>
  <c r="N74" i="14"/>
  <c r="N73" i="14"/>
  <c r="N72" i="14"/>
  <c r="N71" i="14"/>
  <c r="N70" i="14"/>
  <c r="N69" i="14"/>
  <c r="N68" i="14"/>
  <c r="N67" i="14"/>
  <c r="N66" i="14"/>
  <c r="N65" i="14"/>
  <c r="N64" i="14"/>
  <c r="N63" i="14"/>
  <c r="N62" i="14"/>
  <c r="N61" i="14"/>
  <c r="N60" i="14"/>
  <c r="N59" i="14"/>
  <c r="N58" i="14"/>
  <c r="N57" i="14"/>
  <c r="N56" i="14"/>
  <c r="N55" i="14"/>
  <c r="N54" i="14"/>
  <c r="N53" i="14"/>
  <c r="N52" i="14"/>
  <c r="N51" i="14"/>
  <c r="N50" i="14"/>
  <c r="N49" i="14"/>
  <c r="N48" i="14"/>
  <c r="N47" i="14"/>
  <c r="N46" i="14"/>
  <c r="N45" i="14"/>
  <c r="N44" i="14"/>
  <c r="N43" i="14"/>
  <c r="N42" i="14"/>
  <c r="N41" i="14"/>
  <c r="N40" i="14"/>
  <c r="N39" i="14"/>
  <c r="N38" i="14"/>
  <c r="N37" i="14"/>
  <c r="N36" i="14"/>
  <c r="N35" i="14"/>
  <c r="N34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  <c r="N3" i="14"/>
  <c r="N1" i="14" l="1"/>
  <c r="K382" i="13"/>
  <c r="K383" i="13"/>
  <c r="K384" i="13"/>
  <c r="K385" i="13"/>
  <c r="K386" i="13"/>
  <c r="K387" i="13"/>
  <c r="K388" i="13"/>
  <c r="K389" i="13"/>
  <c r="K390" i="13"/>
  <c r="K391" i="13"/>
  <c r="K392" i="13"/>
  <c r="K393" i="13"/>
  <c r="K394" i="13"/>
  <c r="K395" i="13"/>
  <c r="K396" i="13"/>
  <c r="K397" i="13"/>
  <c r="K398" i="13"/>
  <c r="K381" i="13"/>
  <c r="K192" i="13" l="1"/>
  <c r="K193" i="13"/>
  <c r="K194" i="13"/>
  <c r="K195" i="13"/>
  <c r="K196" i="13"/>
  <c r="K197" i="13"/>
  <c r="K198" i="13"/>
  <c r="K19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12" i="13"/>
  <c r="K213" i="13"/>
  <c r="K214" i="13"/>
  <c r="K215" i="13"/>
  <c r="K216" i="13"/>
  <c r="K217" i="13"/>
  <c r="K218" i="13"/>
  <c r="K219" i="13"/>
  <c r="K220" i="13"/>
  <c r="K221" i="13"/>
  <c r="K222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79" i="13"/>
  <c r="K280" i="13"/>
  <c r="K281" i="13"/>
  <c r="K282" i="13"/>
  <c r="K283" i="13"/>
  <c r="K284" i="13"/>
  <c r="K285" i="13"/>
  <c r="K286" i="13"/>
  <c r="K287" i="13"/>
  <c r="K288" i="13"/>
  <c r="K289" i="13"/>
  <c r="K290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310" i="13"/>
  <c r="K311" i="13"/>
  <c r="K312" i="13"/>
  <c r="K313" i="13"/>
  <c r="K314" i="13"/>
  <c r="K315" i="13"/>
  <c r="K316" i="13"/>
  <c r="K317" i="13"/>
  <c r="K318" i="13"/>
  <c r="K319" i="13"/>
  <c r="K320" i="13"/>
  <c r="K321" i="13"/>
  <c r="K322" i="13"/>
  <c r="K323" i="13"/>
  <c r="K324" i="13"/>
  <c r="K325" i="13"/>
  <c r="K326" i="13"/>
  <c r="K327" i="13"/>
  <c r="K328" i="13"/>
  <c r="K329" i="13"/>
  <c r="K330" i="13"/>
  <c r="K331" i="13"/>
  <c r="K332" i="13"/>
  <c r="K333" i="13"/>
  <c r="K334" i="13"/>
  <c r="K335" i="13"/>
  <c r="K336" i="13"/>
  <c r="K337" i="13"/>
  <c r="K338" i="13"/>
  <c r="K339" i="13"/>
  <c r="K340" i="13"/>
  <c r="K341" i="13"/>
  <c r="K342" i="13"/>
  <c r="K343" i="13"/>
  <c r="K344" i="13"/>
  <c r="K345" i="13"/>
  <c r="K346" i="13"/>
  <c r="K347" i="13"/>
  <c r="K348" i="13"/>
  <c r="K349" i="13"/>
  <c r="K350" i="13"/>
  <c r="K351" i="13"/>
  <c r="K352" i="13"/>
  <c r="K353" i="13"/>
  <c r="K354" i="13"/>
  <c r="K355" i="13"/>
  <c r="K356" i="13"/>
  <c r="K357" i="13"/>
  <c r="K358" i="13"/>
  <c r="K359" i="13"/>
  <c r="K360" i="13"/>
  <c r="K361" i="13"/>
  <c r="K362" i="13"/>
  <c r="K363" i="13"/>
  <c r="K364" i="13"/>
  <c r="K365" i="13"/>
  <c r="K366" i="13"/>
  <c r="K367" i="13"/>
  <c r="K368" i="13"/>
  <c r="K369" i="13"/>
  <c r="K370" i="13"/>
  <c r="K371" i="13"/>
  <c r="K372" i="13"/>
  <c r="K373" i="13"/>
  <c r="K374" i="13"/>
  <c r="K375" i="13"/>
  <c r="K376" i="13"/>
  <c r="K377" i="13"/>
  <c r="K378" i="13"/>
  <c r="K379" i="13"/>
  <c r="K380" i="13"/>
  <c r="K184" i="13" l="1"/>
  <c r="K185" i="13"/>
  <c r="K186" i="13"/>
  <c r="K187" i="13"/>
  <c r="K188" i="13"/>
  <c r="K189" i="13"/>
  <c r="K190" i="13"/>
  <c r="K191" i="13"/>
  <c r="K183" i="13"/>
  <c r="K182" i="13" l="1"/>
  <c r="K180" i="13"/>
  <c r="K181" i="13"/>
  <c r="K179" i="13"/>
  <c r="K106" i="13" l="1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1" i="13"/>
  <c r="K152" i="13"/>
  <c r="K153" i="13"/>
  <c r="K154" i="13"/>
  <c r="K155" i="13"/>
  <c r="K156" i="13"/>
  <c r="K157" i="13"/>
  <c r="K158" i="13"/>
  <c r="K159" i="13"/>
  <c r="K160" i="13"/>
  <c r="K161" i="13"/>
  <c r="K162" i="13"/>
  <c r="K163" i="13"/>
  <c r="K164" i="13"/>
  <c r="K165" i="13"/>
  <c r="K166" i="13"/>
  <c r="K167" i="13"/>
  <c r="K168" i="13"/>
  <c r="K169" i="13"/>
  <c r="K170" i="13"/>
  <c r="K171" i="13"/>
  <c r="K172" i="13"/>
  <c r="K173" i="13"/>
  <c r="K174" i="13"/>
  <c r="K175" i="13"/>
  <c r="K176" i="13"/>
  <c r="K177" i="13"/>
  <c r="K178" i="13"/>
  <c r="K105" i="13"/>
  <c r="K98" i="13" l="1"/>
  <c r="K99" i="13"/>
  <c r="K100" i="13"/>
  <c r="K101" i="13"/>
  <c r="K102" i="13"/>
  <c r="K103" i="13"/>
  <c r="K104" i="13"/>
  <c r="K9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77" i="13"/>
  <c r="K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3" i="13"/>
</calcChain>
</file>

<file path=xl/comments1.xml><?xml version="1.0" encoding="utf-8"?>
<comments xmlns="http://schemas.openxmlformats.org/spreadsheetml/2006/main">
  <authors>
    <author>Paola Andrea Jimenez Prado</author>
  </authors>
  <commentList>
    <comment ref="AC14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163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167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168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171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181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184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18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19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199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201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202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203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215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MARZO 2023</t>
        </r>
      </text>
    </comment>
    <comment ref="AC381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82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83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84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85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8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87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92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93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94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95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9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97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398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41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417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418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419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420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421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  <comment ref="AC422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MAYO 2024</t>
        </r>
      </text>
    </comment>
  </commentList>
</comments>
</file>

<file path=xl/sharedStrings.xml><?xml version="1.0" encoding="utf-8"?>
<sst xmlns="http://schemas.openxmlformats.org/spreadsheetml/2006/main" count="6238" uniqueCount="862">
  <si>
    <t>FACTURA</t>
  </si>
  <si>
    <t>FECHA</t>
  </si>
  <si>
    <t>CONTRATO</t>
  </si>
  <si>
    <t xml:space="preserve">SALDO </t>
  </si>
  <si>
    <t>EPS012</t>
  </si>
  <si>
    <t>POS - S</t>
  </si>
  <si>
    <t>CONTRIBUTIVO</t>
  </si>
  <si>
    <t>NIT</t>
  </si>
  <si>
    <t>PREFIJO</t>
  </si>
  <si>
    <t>EP`S</t>
  </si>
  <si>
    <t>SERVICIO</t>
  </si>
  <si>
    <t>REGIMEN</t>
  </si>
  <si>
    <t>FECHA DE RADICADO</t>
  </si>
  <si>
    <t>VALOR FACTURA</t>
  </si>
  <si>
    <t>COMFENALCO EPS</t>
  </si>
  <si>
    <t>COMFENALCO VALLE EPS</t>
  </si>
  <si>
    <t>POS</t>
  </si>
  <si>
    <t>FESR</t>
  </si>
  <si>
    <t>EPS013</t>
  </si>
  <si>
    <t>FESR365004</t>
  </si>
  <si>
    <t>FESR365651</t>
  </si>
  <si>
    <t>FESR365683</t>
  </si>
  <si>
    <t>FESR365771</t>
  </si>
  <si>
    <t>FESR366015</t>
  </si>
  <si>
    <t>FESR366097</t>
  </si>
  <si>
    <t>FESR366800</t>
  </si>
  <si>
    <t>FESR364776</t>
  </si>
  <si>
    <t>FESR364952</t>
  </si>
  <si>
    <t>FESR365217</t>
  </si>
  <si>
    <t>FESR366455</t>
  </si>
  <si>
    <t>FESR359642</t>
  </si>
  <si>
    <t>FESR357996</t>
  </si>
  <si>
    <t>FESR358127</t>
  </si>
  <si>
    <t>FESR358159</t>
  </si>
  <si>
    <t>FESR358542</t>
  </si>
  <si>
    <t>FESR358741</t>
  </si>
  <si>
    <t>FESR359710</t>
  </si>
  <si>
    <t>FESR359885</t>
  </si>
  <si>
    <t>FESR360062</t>
  </si>
  <si>
    <t>FESR360337</t>
  </si>
  <si>
    <t>FESR360647</t>
  </si>
  <si>
    <t>FESR360651</t>
  </si>
  <si>
    <t>FESR360909</t>
  </si>
  <si>
    <t>FESR361442</t>
  </si>
  <si>
    <t>FESR361945</t>
  </si>
  <si>
    <t>FESR361949</t>
  </si>
  <si>
    <t>FESR362123</t>
  </si>
  <si>
    <t>FESR366974</t>
  </si>
  <si>
    <t>FESR367192</t>
  </si>
  <si>
    <t>FESR367510</t>
  </si>
  <si>
    <t>FESR368460</t>
  </si>
  <si>
    <t>FESR368466</t>
  </si>
  <si>
    <t>FESR369084</t>
  </si>
  <si>
    <t>FESR369440</t>
  </si>
  <si>
    <t>FESR369491</t>
  </si>
  <si>
    <t>Alf+Fac</t>
  </si>
  <si>
    <t>FESR166138</t>
  </si>
  <si>
    <t>FESR166831</t>
  </si>
  <si>
    <t>FESR166989</t>
  </si>
  <si>
    <t>FESR168033</t>
  </si>
  <si>
    <t>FESR168624</t>
  </si>
  <si>
    <t>FESR170375</t>
  </si>
  <si>
    <t>FESR170535</t>
  </si>
  <si>
    <t>FESR170993</t>
  </si>
  <si>
    <t>FESR172677</t>
  </si>
  <si>
    <t>FESR175699</t>
  </si>
  <si>
    <t>FESR175905</t>
  </si>
  <si>
    <t>FESR175963</t>
  </si>
  <si>
    <t>FESR176015</t>
  </si>
  <si>
    <t>FESR177292</t>
  </si>
  <si>
    <t>FESR177957</t>
  </si>
  <si>
    <t>FESR178813</t>
  </si>
  <si>
    <t>FESR184584</t>
  </si>
  <si>
    <t>FESR184621</t>
  </si>
  <si>
    <t>FESR188516</t>
  </si>
  <si>
    <t>FESR191699</t>
  </si>
  <si>
    <t>FESR192741</t>
  </si>
  <si>
    <t>FESR193551</t>
  </si>
  <si>
    <t>FESR194323</t>
  </si>
  <si>
    <t>FESR194389</t>
  </si>
  <si>
    <t>FESR196843</t>
  </si>
  <si>
    <t>FESR197469</t>
  </si>
  <si>
    <t>FESR197470</t>
  </si>
  <si>
    <t>FESR197483</t>
  </si>
  <si>
    <t>FESR198754</t>
  </si>
  <si>
    <t>FESR199794</t>
  </si>
  <si>
    <t>FESR200576</t>
  </si>
  <si>
    <t>FESR204964</t>
  </si>
  <si>
    <t>FESR205595</t>
  </si>
  <si>
    <t>FESR205691</t>
  </si>
  <si>
    <t>FESR205696</t>
  </si>
  <si>
    <t>FESR205721</t>
  </si>
  <si>
    <t>FESR207754</t>
  </si>
  <si>
    <t>FESR208843</t>
  </si>
  <si>
    <t>FESR209874</t>
  </si>
  <si>
    <t>FESR211674</t>
  </si>
  <si>
    <t>FESR216705</t>
  </si>
  <si>
    <t>FESR216776</t>
  </si>
  <si>
    <t>FESR216782</t>
  </si>
  <si>
    <t>FESR218531</t>
  </si>
  <si>
    <t>FESR219389</t>
  </si>
  <si>
    <t>FESR219538</t>
  </si>
  <si>
    <t>FESR220458</t>
  </si>
  <si>
    <t>FESR223179</t>
  </si>
  <si>
    <t>FESR223991</t>
  </si>
  <si>
    <t>FESR225159</t>
  </si>
  <si>
    <t>FESR225612</t>
  </si>
  <si>
    <t>FESR228459</t>
  </si>
  <si>
    <t>FESR229016</t>
  </si>
  <si>
    <t>FESR229017</t>
  </si>
  <si>
    <t>FESR229581</t>
  </si>
  <si>
    <t>FESR229658</t>
  </si>
  <si>
    <t>FESR230411</t>
  </si>
  <si>
    <t>FESR230715</t>
  </si>
  <si>
    <t>FESR231407</t>
  </si>
  <si>
    <t>FESR232002</t>
  </si>
  <si>
    <t>FESR232506</t>
  </si>
  <si>
    <t>FESR232752</t>
  </si>
  <si>
    <t>FESR233039</t>
  </si>
  <si>
    <t>FESR233049</t>
  </si>
  <si>
    <t>FESR234798</t>
  </si>
  <si>
    <t>FESR235948</t>
  </si>
  <si>
    <t>FESR235969</t>
  </si>
  <si>
    <t>FESR236525</t>
  </si>
  <si>
    <t>FESR236822</t>
  </si>
  <si>
    <t>FESR238433</t>
  </si>
  <si>
    <t>FESR239058</t>
  </si>
  <si>
    <t>FESR239061</t>
  </si>
  <si>
    <t>FESR239520</t>
  </si>
  <si>
    <t>FESR240622</t>
  </si>
  <si>
    <t>FESR240907</t>
  </si>
  <si>
    <t>FESR241666</t>
  </si>
  <si>
    <t>FESR241698</t>
  </si>
  <si>
    <t>FESR241907</t>
  </si>
  <si>
    <t>FESR243445</t>
  </si>
  <si>
    <t>FESR244957</t>
  </si>
  <si>
    <t>FESR244993</t>
  </si>
  <si>
    <t>FESR246081</t>
  </si>
  <si>
    <t>FESR246513</t>
  </si>
  <si>
    <t>FESR246901</t>
  </si>
  <si>
    <t>FESR247100</t>
  </si>
  <si>
    <t>FESR248611</t>
  </si>
  <si>
    <t>FESR248776</t>
  </si>
  <si>
    <t>FESR249950</t>
  </si>
  <si>
    <t>FESR249995</t>
  </si>
  <si>
    <t>FESR251658</t>
  </si>
  <si>
    <t>FESR252144</t>
  </si>
  <si>
    <t>FESR252625</t>
  </si>
  <si>
    <t>FESR252655</t>
  </si>
  <si>
    <t>FESR254082</t>
  </si>
  <si>
    <t>FESR255046</t>
  </si>
  <si>
    <t>FESR256134</t>
  </si>
  <si>
    <t>FESR256884</t>
  </si>
  <si>
    <t>FESR257941</t>
  </si>
  <si>
    <t>FESR257946</t>
  </si>
  <si>
    <t>FESR259297</t>
  </si>
  <si>
    <t>FESR259556</t>
  </si>
  <si>
    <t>FESR261050</t>
  </si>
  <si>
    <t>FESR261194</t>
  </si>
  <si>
    <t>FESR261891</t>
  </si>
  <si>
    <t>FESR263215</t>
  </si>
  <si>
    <t>FESR263268</t>
  </si>
  <si>
    <t>FESR263561</t>
  </si>
  <si>
    <t>FESR263626</t>
  </si>
  <si>
    <t>FESR263955</t>
  </si>
  <si>
    <t>FESR264225</t>
  </si>
  <si>
    <t>FESR264663</t>
  </si>
  <si>
    <t>FESR264739</t>
  </si>
  <si>
    <t>FESR264915</t>
  </si>
  <si>
    <t>FESR265096</t>
  </si>
  <si>
    <t>FESR265419</t>
  </si>
  <si>
    <t>FESR265672</t>
  </si>
  <si>
    <t>FESR266024</t>
  </si>
  <si>
    <t>FESR266560</t>
  </si>
  <si>
    <t>FESR267081</t>
  </si>
  <si>
    <t>FESR267750</t>
  </si>
  <si>
    <t>FESR268717</t>
  </si>
  <si>
    <t>FESR269301</t>
  </si>
  <si>
    <t>FESR269917</t>
  </si>
  <si>
    <t>FESR270437</t>
  </si>
  <si>
    <t>FESR270503</t>
  </si>
  <si>
    <t>FESR270543</t>
  </si>
  <si>
    <t>FESR271182</t>
  </si>
  <si>
    <t>FESR271489</t>
  </si>
  <si>
    <t>FESR271952</t>
  </si>
  <si>
    <t>FESR273795</t>
  </si>
  <si>
    <t>FESR274264</t>
  </si>
  <si>
    <t>FESR274402</t>
  </si>
  <si>
    <t>FESR274535</t>
  </si>
  <si>
    <t>FESR274807</t>
  </si>
  <si>
    <t>FESR275938</t>
  </si>
  <si>
    <t>FESR276430</t>
  </si>
  <si>
    <t>FESR276680</t>
  </si>
  <si>
    <t>FESR277193</t>
  </si>
  <si>
    <t>FESR277238</t>
  </si>
  <si>
    <t>FESR277536</t>
  </si>
  <si>
    <t>FESR277573</t>
  </si>
  <si>
    <t>FESR277621</t>
  </si>
  <si>
    <t>FESR278304</t>
  </si>
  <si>
    <t>FESR278451</t>
  </si>
  <si>
    <t>FESR278944</t>
  </si>
  <si>
    <t>FESR281316</t>
  </si>
  <si>
    <t>FESR281752</t>
  </si>
  <si>
    <t>FESR282839</t>
  </si>
  <si>
    <t>FESR282845</t>
  </si>
  <si>
    <t>FESR283148</t>
  </si>
  <si>
    <t>FESR283372</t>
  </si>
  <si>
    <t>FESR283729</t>
  </si>
  <si>
    <t>FESR284183</t>
  </si>
  <si>
    <t>FESR284548</t>
  </si>
  <si>
    <t>FESR284666</t>
  </si>
  <si>
    <t>FESR285292</t>
  </si>
  <si>
    <t>FESR285293</t>
  </si>
  <si>
    <t>FESR286071</t>
  </si>
  <si>
    <t>FESR286106</t>
  </si>
  <si>
    <t>FESR286477</t>
  </si>
  <si>
    <t>FESR286741</t>
  </si>
  <si>
    <t>FESR286848</t>
  </si>
  <si>
    <t>FESR287200</t>
  </si>
  <si>
    <t>FESR287992</t>
  </si>
  <si>
    <t>FESR288185</t>
  </si>
  <si>
    <t>FESR291840</t>
  </si>
  <si>
    <t>FESR292151</t>
  </si>
  <si>
    <t>FESR294457</t>
  </si>
  <si>
    <t>FESR296806</t>
  </si>
  <si>
    <t>FESR296852</t>
  </si>
  <si>
    <t>FESR297724</t>
  </si>
  <si>
    <t>FESR298150</t>
  </si>
  <si>
    <t>FESR298595</t>
  </si>
  <si>
    <t>FESR299658</t>
  </si>
  <si>
    <t>FESR300329</t>
  </si>
  <si>
    <t>FESR300561</t>
  </si>
  <si>
    <t>FESR300635</t>
  </si>
  <si>
    <t>FESR300719</t>
  </si>
  <si>
    <t>FESR300766</t>
  </si>
  <si>
    <t>FESR302422</t>
  </si>
  <si>
    <t>FESR303288</t>
  </si>
  <si>
    <t>FESR303593</t>
  </si>
  <si>
    <t>FESR303857</t>
  </si>
  <si>
    <t>FESR303970</t>
  </si>
  <si>
    <t>FESR304222</t>
  </si>
  <si>
    <t>FESR304639</t>
  </si>
  <si>
    <t>FESR305057</t>
  </si>
  <si>
    <t>FESR305493</t>
  </si>
  <si>
    <t>FESR305494</t>
  </si>
  <si>
    <t>FESR306188</t>
  </si>
  <si>
    <t>FESR306467</t>
  </si>
  <si>
    <t>FESR308267</t>
  </si>
  <si>
    <t>FESR309317</t>
  </si>
  <si>
    <t>FESR310405</t>
  </si>
  <si>
    <t>FESR311547</t>
  </si>
  <si>
    <t>FESR311997</t>
  </si>
  <si>
    <t>FESR312001</t>
  </si>
  <si>
    <t>FESR312049</t>
  </si>
  <si>
    <t>FESR314371</t>
  </si>
  <si>
    <t>FESR314372</t>
  </si>
  <si>
    <t>FESR314767</t>
  </si>
  <si>
    <t>FESR315993</t>
  </si>
  <si>
    <t>FESR316500</t>
  </si>
  <si>
    <t>FESR318147</t>
  </si>
  <si>
    <t>FESR318529</t>
  </si>
  <si>
    <t>FESR318531</t>
  </si>
  <si>
    <t>FESR319380</t>
  </si>
  <si>
    <t>FESR320729</t>
  </si>
  <si>
    <t>FESR321198</t>
  </si>
  <si>
    <t>FESR321725</t>
  </si>
  <si>
    <t>FESR321739</t>
  </si>
  <si>
    <t>FESR321938</t>
  </si>
  <si>
    <t>FESR322415</t>
  </si>
  <si>
    <t>FESR323289</t>
  </si>
  <si>
    <t>FESR325241</t>
  </si>
  <si>
    <t>FESR325306</t>
  </si>
  <si>
    <t>FESR325312</t>
  </si>
  <si>
    <t>FESR325443</t>
  </si>
  <si>
    <t>FESR325588</t>
  </si>
  <si>
    <t>FESR325671</t>
  </si>
  <si>
    <t>FESR325790</t>
  </si>
  <si>
    <t>FESR326266</t>
  </si>
  <si>
    <t>FESR326532</t>
  </si>
  <si>
    <t>FESR326700</t>
  </si>
  <si>
    <t>FESR326849</t>
  </si>
  <si>
    <t>FESR326962</t>
  </si>
  <si>
    <t>FESR327136</t>
  </si>
  <si>
    <t>FESR327137</t>
  </si>
  <si>
    <t>FESR327514</t>
  </si>
  <si>
    <t>FESR327515</t>
  </si>
  <si>
    <t>FESR327972</t>
  </si>
  <si>
    <t>FESR328314</t>
  </si>
  <si>
    <t>FESR328369</t>
  </si>
  <si>
    <t>FESR328599</t>
  </si>
  <si>
    <t>FESR328655</t>
  </si>
  <si>
    <t>FESR328657</t>
  </si>
  <si>
    <t>FESR328785</t>
  </si>
  <si>
    <t>FESR328791</t>
  </si>
  <si>
    <t>FESR329701</t>
  </si>
  <si>
    <t>FESR329821</t>
  </si>
  <si>
    <t>FESR330055</t>
  </si>
  <si>
    <t>FESR331003</t>
  </si>
  <si>
    <t>FESR331127</t>
  </si>
  <si>
    <t>FESR331498</t>
  </si>
  <si>
    <t>FESR331520</t>
  </si>
  <si>
    <t>FESR331764</t>
  </si>
  <si>
    <t>FESR332523</t>
  </si>
  <si>
    <t>FESR332802</t>
  </si>
  <si>
    <t>FESR332964</t>
  </si>
  <si>
    <t>FESR333559</t>
  </si>
  <si>
    <t>FESR333683</t>
  </si>
  <si>
    <t>FESR333813</t>
  </si>
  <si>
    <t>FESR334012</t>
  </si>
  <si>
    <t>FESR334065</t>
  </si>
  <si>
    <t>FESR335381</t>
  </si>
  <si>
    <t>FESR336041</t>
  </si>
  <si>
    <t>FESR336444</t>
  </si>
  <si>
    <t>FESR336524</t>
  </si>
  <si>
    <t>FESR336670</t>
  </si>
  <si>
    <t>FESR336832</t>
  </si>
  <si>
    <t>FESR337052</t>
  </si>
  <si>
    <t>FESR337282</t>
  </si>
  <si>
    <t>FESR337632</t>
  </si>
  <si>
    <t>FESR337959</t>
  </si>
  <si>
    <t>FESR338030</t>
  </si>
  <si>
    <t>FESR338137</t>
  </si>
  <si>
    <t>FESR338171</t>
  </si>
  <si>
    <t>FESR339411</t>
  </si>
  <si>
    <t>FESR339512</t>
  </si>
  <si>
    <t>FESR339513</t>
  </si>
  <si>
    <t>FESR339674</t>
  </si>
  <si>
    <t>FESR339818</t>
  </si>
  <si>
    <t>FESR339826</t>
  </si>
  <si>
    <t>FESR339937</t>
  </si>
  <si>
    <t>FESR340008</t>
  </si>
  <si>
    <t>FESR340113</t>
  </si>
  <si>
    <t>FESR340172</t>
  </si>
  <si>
    <t>FESR340631</t>
  </si>
  <si>
    <t>FESR342007</t>
  </si>
  <si>
    <t>FESR342051</t>
  </si>
  <si>
    <t>FESR342052</t>
  </si>
  <si>
    <t>FESR342055</t>
  </si>
  <si>
    <t>FESR342421</t>
  </si>
  <si>
    <t>FESR342677</t>
  </si>
  <si>
    <t>FESR344741</t>
  </si>
  <si>
    <t>FESR344779</t>
  </si>
  <si>
    <t>FESR344802</t>
  </si>
  <si>
    <t>FESR344810</t>
  </si>
  <si>
    <t>FESR345040</t>
  </si>
  <si>
    <t>FESR345542</t>
  </si>
  <si>
    <t>FESR345814</t>
  </si>
  <si>
    <t>FESR345846</t>
  </si>
  <si>
    <t>FESR345859</t>
  </si>
  <si>
    <t>FESR345860</t>
  </si>
  <si>
    <t>FESR346102</t>
  </si>
  <si>
    <t>FESR346184</t>
  </si>
  <si>
    <t>FESR346331</t>
  </si>
  <si>
    <t>FESR346433</t>
  </si>
  <si>
    <t>FESR346752</t>
  </si>
  <si>
    <t>FESR346753</t>
  </si>
  <si>
    <t>FESR347080</t>
  </si>
  <si>
    <t>FESR347343</t>
  </si>
  <si>
    <t>FESR347466</t>
  </si>
  <si>
    <t>FESR347624</t>
  </si>
  <si>
    <t>FESR347939</t>
  </si>
  <si>
    <t>FESR348646</t>
  </si>
  <si>
    <t>FESR348651</t>
  </si>
  <si>
    <t>FESR349186</t>
  </si>
  <si>
    <t>FESR349428</t>
  </si>
  <si>
    <t>FESR349525</t>
  </si>
  <si>
    <t>FESR349990</t>
  </si>
  <si>
    <t>FESR350242</t>
  </si>
  <si>
    <t>FESR350337</t>
  </si>
  <si>
    <t>FESR350875</t>
  </si>
  <si>
    <t>FESR351453</t>
  </si>
  <si>
    <t>FESR352151</t>
  </si>
  <si>
    <t>FESR352152</t>
  </si>
  <si>
    <t>FESR352189</t>
  </si>
  <si>
    <t>FESR352266</t>
  </si>
  <si>
    <t>FESR352345</t>
  </si>
  <si>
    <t>FESR353062</t>
  </si>
  <si>
    <t>FESR353305</t>
  </si>
  <si>
    <t>FESR353458</t>
  </si>
  <si>
    <t>FESR353608</t>
  </si>
  <si>
    <t>FESR353678</t>
  </si>
  <si>
    <t>FESR353803</t>
  </si>
  <si>
    <t>FESR354176</t>
  </si>
  <si>
    <t>FESR354302</t>
  </si>
  <si>
    <t>FESR355109</t>
  </si>
  <si>
    <t>FESR355520</t>
  </si>
  <si>
    <t>FESR355547</t>
  </si>
  <si>
    <t>FESR355602</t>
  </si>
  <si>
    <t>FESR355662</t>
  </si>
  <si>
    <t>FESR355663</t>
  </si>
  <si>
    <t>FESR355763</t>
  </si>
  <si>
    <t>FESR356664</t>
  </si>
  <si>
    <t>FESR356722</t>
  </si>
  <si>
    <t>FESR357063</t>
  </si>
  <si>
    <t>FESR357161</t>
  </si>
  <si>
    <t>FESR357196</t>
  </si>
  <si>
    <t>FESR357702</t>
  </si>
  <si>
    <t>FESR358255</t>
  </si>
  <si>
    <t>FESR362065</t>
  </si>
  <si>
    <t>FESR362807</t>
  </si>
  <si>
    <t>FESR363176</t>
  </si>
  <si>
    <t>FESR363344</t>
  </si>
  <si>
    <t>Llave</t>
  </si>
  <si>
    <t>891301121_FESR166138</t>
  </si>
  <si>
    <t>891301121_FESR166831</t>
  </si>
  <si>
    <t>891301121_FESR166989</t>
  </si>
  <si>
    <t>891301121_FESR168033</t>
  </si>
  <si>
    <t>891301121_FESR168624</t>
  </si>
  <si>
    <t>891301121_FESR170375</t>
  </si>
  <si>
    <t>891301121_FESR170535</t>
  </si>
  <si>
    <t>891301121_FESR170993</t>
  </si>
  <si>
    <t>891301121_FESR172677</t>
  </si>
  <si>
    <t>891301121_FESR175699</t>
  </si>
  <si>
    <t>891301121_FESR175905</t>
  </si>
  <si>
    <t>891301121_FESR175963</t>
  </si>
  <si>
    <t>891301121_FESR176015</t>
  </si>
  <si>
    <t>891301121_FESR177292</t>
  </si>
  <si>
    <t>891301121_FESR177957</t>
  </si>
  <si>
    <t>891301121_FESR178813</t>
  </si>
  <si>
    <t>891301121_FESR184584</t>
  </si>
  <si>
    <t>891301121_FESR184621</t>
  </si>
  <si>
    <t>891301121_FESR188516</t>
  </si>
  <si>
    <t>891301121_FESR191699</t>
  </si>
  <si>
    <t>891301121_FESR192741</t>
  </si>
  <si>
    <t>891301121_FESR193551</t>
  </si>
  <si>
    <t>891301121_FESR194323</t>
  </si>
  <si>
    <t>891301121_FESR194389</t>
  </si>
  <si>
    <t>891301121_FESR196843</t>
  </si>
  <si>
    <t>891301121_FESR197469</t>
  </si>
  <si>
    <t>891301121_FESR197470</t>
  </si>
  <si>
    <t>891301121_FESR197483</t>
  </si>
  <si>
    <t>891301121_FESR198754</t>
  </si>
  <si>
    <t>891301121_FESR199794</t>
  </si>
  <si>
    <t>891301121_FESR200576</t>
  </si>
  <si>
    <t>891301121_FESR204964</t>
  </si>
  <si>
    <t>891301121_FESR205595</t>
  </si>
  <si>
    <t>891301121_FESR205691</t>
  </si>
  <si>
    <t>891301121_FESR205696</t>
  </si>
  <si>
    <t>891301121_FESR205721</t>
  </si>
  <si>
    <t>891301121_FESR207754</t>
  </si>
  <si>
    <t>891301121_FESR208843</t>
  </si>
  <si>
    <t>891301121_FESR209874</t>
  </si>
  <si>
    <t>891301121_FESR211674</t>
  </si>
  <si>
    <t>891301121_FESR216705</t>
  </si>
  <si>
    <t>891301121_FESR216776</t>
  </si>
  <si>
    <t>891301121_FESR216782</t>
  </si>
  <si>
    <t>891301121_FESR218531</t>
  </si>
  <si>
    <t>891301121_FESR219389</t>
  </si>
  <si>
    <t>891301121_FESR219538</t>
  </si>
  <si>
    <t>891301121_FESR220458</t>
  </si>
  <si>
    <t>891301121_FESR223179</t>
  </si>
  <si>
    <t>891301121_FESR223991</t>
  </si>
  <si>
    <t>891301121_FESR225159</t>
  </si>
  <si>
    <t>891301121_FESR225612</t>
  </si>
  <si>
    <t>891301121_FESR228459</t>
  </si>
  <si>
    <t>891301121_FESR229016</t>
  </si>
  <si>
    <t>891301121_FESR229017</t>
  </si>
  <si>
    <t>891301121_FESR229581</t>
  </si>
  <si>
    <t>891301121_FESR229658</t>
  </si>
  <si>
    <t>891301121_FESR230411</t>
  </si>
  <si>
    <t>891301121_FESR230715</t>
  </si>
  <si>
    <t>891301121_FESR231407</t>
  </si>
  <si>
    <t>891301121_FESR232002</t>
  </si>
  <si>
    <t>891301121_FESR232506</t>
  </si>
  <si>
    <t>891301121_FESR232752</t>
  </si>
  <si>
    <t>891301121_FESR233039</t>
  </si>
  <si>
    <t>891301121_FESR233049</t>
  </si>
  <si>
    <t>891301121_FESR234798</t>
  </si>
  <si>
    <t>891301121_FESR235948</t>
  </si>
  <si>
    <t>891301121_FESR235969</t>
  </si>
  <si>
    <t>891301121_FESR236525</t>
  </si>
  <si>
    <t>891301121_FESR236822</t>
  </si>
  <si>
    <t>891301121_FESR238433</t>
  </si>
  <si>
    <t>891301121_FESR239058</t>
  </si>
  <si>
    <t>891301121_FESR239061</t>
  </si>
  <si>
    <t>891301121_FESR239520</t>
  </si>
  <si>
    <t>891301121_FESR240622</t>
  </si>
  <si>
    <t>891301121_FESR240907</t>
  </si>
  <si>
    <t>891301121_FESR241666</t>
  </si>
  <si>
    <t>891301121_FESR241698</t>
  </si>
  <si>
    <t>891301121_FESR241907</t>
  </si>
  <si>
    <t>891301121_FESR243445</t>
  </si>
  <si>
    <t>891301121_FESR244957</t>
  </si>
  <si>
    <t>891301121_FESR244993</t>
  </si>
  <si>
    <t>891301121_FESR246081</t>
  </si>
  <si>
    <t>891301121_FESR246513</t>
  </si>
  <si>
    <t>891301121_FESR246901</t>
  </si>
  <si>
    <t>891301121_FESR247100</t>
  </si>
  <si>
    <t>891301121_FESR248611</t>
  </si>
  <si>
    <t>891301121_FESR248776</t>
  </si>
  <si>
    <t>891301121_FESR249950</t>
  </si>
  <si>
    <t>891301121_FESR249995</t>
  </si>
  <si>
    <t>891301121_FESR251658</t>
  </si>
  <si>
    <t>891301121_FESR252144</t>
  </si>
  <si>
    <t>891301121_FESR252625</t>
  </si>
  <si>
    <t>891301121_FESR252655</t>
  </si>
  <si>
    <t>891301121_FESR254082</t>
  </si>
  <si>
    <t>891301121_FESR255046</t>
  </si>
  <si>
    <t>891301121_FESR256134</t>
  </si>
  <si>
    <t>891301121_FESR256884</t>
  </si>
  <si>
    <t>891301121_FESR257941</t>
  </si>
  <si>
    <t>891301121_FESR257946</t>
  </si>
  <si>
    <t>891301121_FESR259297</t>
  </si>
  <si>
    <t>891301121_FESR259556</t>
  </si>
  <si>
    <t>891301121_FESR261050</t>
  </si>
  <si>
    <t>891301121_FESR261194</t>
  </si>
  <si>
    <t>891301121_FESR261891</t>
  </si>
  <si>
    <t>891301121_FESR263215</t>
  </si>
  <si>
    <t>891301121_FESR263268</t>
  </si>
  <si>
    <t>891301121_FESR263561</t>
  </si>
  <si>
    <t>891301121_FESR263626</t>
  </si>
  <si>
    <t>891301121_FESR263955</t>
  </si>
  <si>
    <t>891301121_FESR264225</t>
  </si>
  <si>
    <t>891301121_FESR264663</t>
  </si>
  <si>
    <t>891301121_FESR264739</t>
  </si>
  <si>
    <t>891301121_FESR264915</t>
  </si>
  <si>
    <t>891301121_FESR265096</t>
  </si>
  <si>
    <t>891301121_FESR265419</t>
  </si>
  <si>
    <t>891301121_FESR265672</t>
  </si>
  <si>
    <t>891301121_FESR266024</t>
  </si>
  <si>
    <t>891301121_FESR266560</t>
  </si>
  <si>
    <t>891301121_FESR267081</t>
  </si>
  <si>
    <t>891301121_FESR267750</t>
  </si>
  <si>
    <t>891301121_FESR268717</t>
  </si>
  <si>
    <t>891301121_FESR269301</t>
  </si>
  <si>
    <t>891301121_FESR269917</t>
  </si>
  <si>
    <t>891301121_FESR270437</t>
  </si>
  <si>
    <t>891301121_FESR270503</t>
  </si>
  <si>
    <t>891301121_FESR270543</t>
  </si>
  <si>
    <t>891301121_FESR271182</t>
  </si>
  <si>
    <t>891301121_FESR271489</t>
  </si>
  <si>
    <t>891301121_FESR271952</t>
  </si>
  <si>
    <t>891301121_FESR273795</t>
  </si>
  <si>
    <t>891301121_FESR274264</t>
  </si>
  <si>
    <t>891301121_FESR274402</t>
  </si>
  <si>
    <t>891301121_FESR274535</t>
  </si>
  <si>
    <t>891301121_FESR274807</t>
  </si>
  <si>
    <t>891301121_FESR275938</t>
  </si>
  <si>
    <t>891301121_FESR276430</t>
  </si>
  <si>
    <t>891301121_FESR276680</t>
  </si>
  <si>
    <t>891301121_FESR277193</t>
  </si>
  <si>
    <t>891301121_FESR277238</t>
  </si>
  <si>
    <t>891301121_FESR277536</t>
  </si>
  <si>
    <t>891301121_FESR277573</t>
  </si>
  <si>
    <t>891301121_FESR277621</t>
  </si>
  <si>
    <t>891301121_FESR278304</t>
  </si>
  <si>
    <t>891301121_FESR278451</t>
  </si>
  <si>
    <t>891301121_FESR278944</t>
  </si>
  <si>
    <t>891301121_FESR281316</t>
  </si>
  <si>
    <t>891301121_FESR281752</t>
  </si>
  <si>
    <t>891301121_FESR282839</t>
  </si>
  <si>
    <t>891301121_FESR282845</t>
  </si>
  <si>
    <t>891301121_FESR283148</t>
  </si>
  <si>
    <t>891301121_FESR283372</t>
  </si>
  <si>
    <t>891301121_FESR283729</t>
  </si>
  <si>
    <t>891301121_FESR284183</t>
  </si>
  <si>
    <t>891301121_FESR284548</t>
  </si>
  <si>
    <t>891301121_FESR284666</t>
  </si>
  <si>
    <t>891301121_FESR285292</t>
  </si>
  <si>
    <t>891301121_FESR285293</t>
  </si>
  <si>
    <t>891301121_FESR286071</t>
  </si>
  <si>
    <t>891301121_FESR286106</t>
  </si>
  <si>
    <t>891301121_FESR286477</t>
  </si>
  <si>
    <t>891301121_FESR286741</t>
  </si>
  <si>
    <t>891301121_FESR286848</t>
  </si>
  <si>
    <t>891301121_FESR287200</t>
  </si>
  <si>
    <t>891301121_FESR287992</t>
  </si>
  <si>
    <t>891301121_FESR288185</t>
  </si>
  <si>
    <t>891301121_FESR291840</t>
  </si>
  <si>
    <t>891301121_FESR292151</t>
  </si>
  <si>
    <t>891301121_FESR294457</t>
  </si>
  <si>
    <t>891301121_FESR296806</t>
  </si>
  <si>
    <t>891301121_FESR296852</t>
  </si>
  <si>
    <t>891301121_FESR297724</t>
  </si>
  <si>
    <t>891301121_FESR298150</t>
  </si>
  <si>
    <t>891301121_FESR298595</t>
  </si>
  <si>
    <t>891301121_FESR299658</t>
  </si>
  <si>
    <t>891301121_FESR300329</t>
  </si>
  <si>
    <t>891301121_FESR300561</t>
  </si>
  <si>
    <t>891301121_FESR300635</t>
  </si>
  <si>
    <t>891301121_FESR300719</t>
  </si>
  <si>
    <t>891301121_FESR300766</t>
  </si>
  <si>
    <t>891301121_FESR302422</t>
  </si>
  <si>
    <t>891301121_FESR303288</t>
  </si>
  <si>
    <t>891301121_FESR303593</t>
  </si>
  <si>
    <t>891301121_FESR303857</t>
  </si>
  <si>
    <t>891301121_FESR303970</t>
  </si>
  <si>
    <t>891301121_FESR304222</t>
  </si>
  <si>
    <t>891301121_FESR304639</t>
  </si>
  <si>
    <t>891301121_FESR305057</t>
  </si>
  <si>
    <t>891301121_FESR305493</t>
  </si>
  <si>
    <t>891301121_FESR305494</t>
  </si>
  <si>
    <t>891301121_FESR306188</t>
  </si>
  <si>
    <t>891301121_FESR306467</t>
  </si>
  <si>
    <t>891301121_FESR308267</t>
  </si>
  <si>
    <t>891301121_FESR309317</t>
  </si>
  <si>
    <t>891301121_FESR310405</t>
  </si>
  <si>
    <t>891301121_FESR311547</t>
  </si>
  <si>
    <t>891301121_FESR311997</t>
  </si>
  <si>
    <t>891301121_FESR312001</t>
  </si>
  <si>
    <t>891301121_FESR312049</t>
  </si>
  <si>
    <t>891301121_FESR314371</t>
  </si>
  <si>
    <t>891301121_FESR314372</t>
  </si>
  <si>
    <t>891301121_FESR314767</t>
  </si>
  <si>
    <t>891301121_FESR315993</t>
  </si>
  <si>
    <t>891301121_FESR316500</t>
  </si>
  <si>
    <t>891301121_FESR318147</t>
  </si>
  <si>
    <t>891301121_FESR318529</t>
  </si>
  <si>
    <t>891301121_FESR318531</t>
  </si>
  <si>
    <t>891301121_FESR319380</t>
  </si>
  <si>
    <t>891301121_FESR320729</t>
  </si>
  <si>
    <t>891301121_FESR321198</t>
  </si>
  <si>
    <t>891301121_FESR321725</t>
  </si>
  <si>
    <t>891301121_FESR321739</t>
  </si>
  <si>
    <t>891301121_FESR321938</t>
  </si>
  <si>
    <t>891301121_FESR322415</t>
  </si>
  <si>
    <t>891301121_FESR323289</t>
  </si>
  <si>
    <t>891301121_FESR325241</t>
  </si>
  <si>
    <t>891301121_FESR325306</t>
  </si>
  <si>
    <t>891301121_FESR325312</t>
  </si>
  <si>
    <t>891301121_FESR325443</t>
  </si>
  <si>
    <t>891301121_FESR325588</t>
  </si>
  <si>
    <t>891301121_FESR325671</t>
  </si>
  <si>
    <t>891301121_FESR325790</t>
  </si>
  <si>
    <t>891301121_FESR326266</t>
  </si>
  <si>
    <t>891301121_FESR326532</t>
  </si>
  <si>
    <t>891301121_FESR326700</t>
  </si>
  <si>
    <t>891301121_FESR326849</t>
  </si>
  <si>
    <t>891301121_FESR326962</t>
  </si>
  <si>
    <t>891301121_FESR327136</t>
  </si>
  <si>
    <t>891301121_FESR327137</t>
  </si>
  <si>
    <t>891301121_FESR327514</t>
  </si>
  <si>
    <t>891301121_FESR327515</t>
  </si>
  <si>
    <t>891301121_FESR327972</t>
  </si>
  <si>
    <t>891301121_FESR328314</t>
  </si>
  <si>
    <t>891301121_FESR328369</t>
  </si>
  <si>
    <t>891301121_FESR328599</t>
  </si>
  <si>
    <t>891301121_FESR328655</t>
  </si>
  <si>
    <t>891301121_FESR328657</t>
  </si>
  <si>
    <t>891301121_FESR328785</t>
  </si>
  <si>
    <t>891301121_FESR328791</t>
  </si>
  <si>
    <t>891301121_FESR329701</t>
  </si>
  <si>
    <t>891301121_FESR329821</t>
  </si>
  <si>
    <t>891301121_FESR330055</t>
  </si>
  <si>
    <t>891301121_FESR331003</t>
  </si>
  <si>
    <t>891301121_FESR331127</t>
  </si>
  <si>
    <t>891301121_FESR331498</t>
  </si>
  <si>
    <t>891301121_FESR331520</t>
  </si>
  <si>
    <t>891301121_FESR331764</t>
  </si>
  <si>
    <t>891301121_FESR332523</t>
  </si>
  <si>
    <t>891301121_FESR332802</t>
  </si>
  <si>
    <t>891301121_FESR332964</t>
  </si>
  <si>
    <t>891301121_FESR333559</t>
  </si>
  <si>
    <t>891301121_FESR333683</t>
  </si>
  <si>
    <t>891301121_FESR333813</t>
  </si>
  <si>
    <t>891301121_FESR334012</t>
  </si>
  <si>
    <t>891301121_FESR334065</t>
  </si>
  <si>
    <t>891301121_FESR335381</t>
  </si>
  <si>
    <t>891301121_FESR336041</t>
  </si>
  <si>
    <t>891301121_FESR336444</t>
  </si>
  <si>
    <t>891301121_FESR336524</t>
  </si>
  <si>
    <t>891301121_FESR336670</t>
  </si>
  <si>
    <t>891301121_FESR336832</t>
  </si>
  <si>
    <t>891301121_FESR337052</t>
  </si>
  <si>
    <t>891301121_FESR337282</t>
  </si>
  <si>
    <t>891301121_FESR337632</t>
  </si>
  <si>
    <t>891301121_FESR337959</t>
  </si>
  <si>
    <t>891301121_FESR338030</t>
  </si>
  <si>
    <t>891301121_FESR338137</t>
  </si>
  <si>
    <t>891301121_FESR338171</t>
  </si>
  <si>
    <t>891301121_FESR339411</t>
  </si>
  <si>
    <t>891301121_FESR339512</t>
  </si>
  <si>
    <t>891301121_FESR339513</t>
  </si>
  <si>
    <t>891301121_FESR339674</t>
  </si>
  <si>
    <t>891301121_FESR339818</t>
  </si>
  <si>
    <t>891301121_FESR339826</t>
  </si>
  <si>
    <t>891301121_FESR339937</t>
  </si>
  <si>
    <t>891301121_FESR340008</t>
  </si>
  <si>
    <t>891301121_FESR340113</t>
  </si>
  <si>
    <t>891301121_FESR340172</t>
  </si>
  <si>
    <t>891301121_FESR340631</t>
  </si>
  <si>
    <t>891301121_FESR342007</t>
  </si>
  <si>
    <t>891301121_FESR342051</t>
  </si>
  <si>
    <t>891301121_FESR342052</t>
  </si>
  <si>
    <t>891301121_FESR342055</t>
  </si>
  <si>
    <t>891301121_FESR342421</t>
  </si>
  <si>
    <t>891301121_FESR342677</t>
  </si>
  <si>
    <t>891301121_FESR344741</t>
  </si>
  <si>
    <t>891301121_FESR344779</t>
  </si>
  <si>
    <t>891301121_FESR344802</t>
  </si>
  <si>
    <t>891301121_FESR344810</t>
  </si>
  <si>
    <t>891301121_FESR345040</t>
  </si>
  <si>
    <t>891301121_FESR345542</t>
  </si>
  <si>
    <t>891301121_FESR345814</t>
  </si>
  <si>
    <t>891301121_FESR345846</t>
  </si>
  <si>
    <t>891301121_FESR345859</t>
  </si>
  <si>
    <t>891301121_FESR345860</t>
  </si>
  <si>
    <t>891301121_FESR346102</t>
  </si>
  <si>
    <t>891301121_FESR346184</t>
  </si>
  <si>
    <t>891301121_FESR346331</t>
  </si>
  <si>
    <t>891301121_FESR346433</t>
  </si>
  <si>
    <t>891301121_FESR346752</t>
  </si>
  <si>
    <t>891301121_FESR346753</t>
  </si>
  <si>
    <t>891301121_FESR347080</t>
  </si>
  <si>
    <t>891301121_FESR347343</t>
  </si>
  <si>
    <t>891301121_FESR347466</t>
  </si>
  <si>
    <t>891301121_FESR347624</t>
  </si>
  <si>
    <t>891301121_FESR347939</t>
  </si>
  <si>
    <t>891301121_FESR348646</t>
  </si>
  <si>
    <t>891301121_FESR348651</t>
  </si>
  <si>
    <t>891301121_FESR349186</t>
  </si>
  <si>
    <t>891301121_FESR349428</t>
  </si>
  <si>
    <t>891301121_FESR349525</t>
  </si>
  <si>
    <t>891301121_FESR349990</t>
  </si>
  <si>
    <t>891301121_FESR350242</t>
  </si>
  <si>
    <t>891301121_FESR350337</t>
  </si>
  <si>
    <t>891301121_FESR350875</t>
  </si>
  <si>
    <t>891301121_FESR351453</t>
  </si>
  <si>
    <t>891301121_FESR352151</t>
  </si>
  <si>
    <t>891301121_FESR352152</t>
  </si>
  <si>
    <t>891301121_FESR352189</t>
  </si>
  <si>
    <t>891301121_FESR352266</t>
  </si>
  <si>
    <t>891301121_FESR352345</t>
  </si>
  <si>
    <t>891301121_FESR353062</t>
  </si>
  <si>
    <t>891301121_FESR353305</t>
  </si>
  <si>
    <t>891301121_FESR353458</t>
  </si>
  <si>
    <t>891301121_FESR353608</t>
  </si>
  <si>
    <t>891301121_FESR353678</t>
  </si>
  <si>
    <t>891301121_FESR353803</t>
  </si>
  <si>
    <t>891301121_FESR354176</t>
  </si>
  <si>
    <t>891301121_FESR354302</t>
  </si>
  <si>
    <t>891301121_FESR355109</t>
  </si>
  <si>
    <t>891301121_FESR355520</t>
  </si>
  <si>
    <t>891301121_FESR355547</t>
  </si>
  <si>
    <t>891301121_FESR355602</t>
  </si>
  <si>
    <t>891301121_FESR355662</t>
  </si>
  <si>
    <t>891301121_FESR355663</t>
  </si>
  <si>
    <t>891301121_FESR355763</t>
  </si>
  <si>
    <t>891301121_FESR356664</t>
  </si>
  <si>
    <t>891301121_FESR356722</t>
  </si>
  <si>
    <t>891301121_FESR357063</t>
  </si>
  <si>
    <t>891301121_FESR357161</t>
  </si>
  <si>
    <t>891301121_FESR357196</t>
  </si>
  <si>
    <t>891301121_FESR357702</t>
  </si>
  <si>
    <t>891301121_FESR357996</t>
  </si>
  <si>
    <t>891301121_FESR358127</t>
  </si>
  <si>
    <t>891301121_FESR358159</t>
  </si>
  <si>
    <t>891301121_FESR358255</t>
  </si>
  <si>
    <t>891301121_FESR358542</t>
  </si>
  <si>
    <t>891301121_FESR358741</t>
  </si>
  <si>
    <t>891301121_FESR359642</t>
  </si>
  <si>
    <t>891301121_FESR359710</t>
  </si>
  <si>
    <t>891301121_FESR359885</t>
  </si>
  <si>
    <t>891301121_FESR360062</t>
  </si>
  <si>
    <t>891301121_FESR360337</t>
  </si>
  <si>
    <t>891301121_FESR360647</t>
  </si>
  <si>
    <t>891301121_FESR360651</t>
  </si>
  <si>
    <t>891301121_FESR360909</t>
  </si>
  <si>
    <t>891301121_FESR361442</t>
  </si>
  <si>
    <t>891301121_FESR361945</t>
  </si>
  <si>
    <t>891301121_FESR361949</t>
  </si>
  <si>
    <t>891301121_FESR362065</t>
  </si>
  <si>
    <t>891301121_FESR362123</t>
  </si>
  <si>
    <t>891301121_FESR362807</t>
  </si>
  <si>
    <t>891301121_FESR363176</t>
  </si>
  <si>
    <t>891301121_FESR363344</t>
  </si>
  <si>
    <t>891301121_FESR365004</t>
  </si>
  <si>
    <t>891301121_FESR365651</t>
  </si>
  <si>
    <t>891301121_FESR365683</t>
  </si>
  <si>
    <t>891301121_FESR365771</t>
  </si>
  <si>
    <t>891301121_FESR366015</t>
  </si>
  <si>
    <t>891301121_FESR366097</t>
  </si>
  <si>
    <t>891301121_FESR366800</t>
  </si>
  <si>
    <t>891301121_FESR364776</t>
  </si>
  <si>
    <t>891301121_FESR364952</t>
  </si>
  <si>
    <t>891301121_FESR365217</t>
  </si>
  <si>
    <t>891301121_FESR366455</t>
  </si>
  <si>
    <t>891301121_FESR366974</t>
  </si>
  <si>
    <t>891301121_FESR367192</t>
  </si>
  <si>
    <t>891301121_FESR367510</t>
  </si>
  <si>
    <t>891301121_FESR368460</t>
  </si>
  <si>
    <t>891301121_FESR368466</t>
  </si>
  <si>
    <t>891301121_FESR369084</t>
  </si>
  <si>
    <t>891301121_FESR369440</t>
  </si>
  <si>
    <t>891301121_FESR369491</t>
  </si>
  <si>
    <t>SALDO IPS</t>
  </si>
  <si>
    <t xml:space="preserve">Estado de Factura EPS Agosto 26 </t>
  </si>
  <si>
    <t>Boxalud</t>
  </si>
  <si>
    <t xml:space="preserve">Fecha de radicacion EPS </t>
  </si>
  <si>
    <t>FECHA DE RADICADO IPS</t>
  </si>
  <si>
    <t>VALOR FACTURA IPS</t>
  </si>
  <si>
    <t>Finalizada</t>
  </si>
  <si>
    <t>Para cargar RIPS o soportes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</si>
  <si>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</si>
  <si>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</si>
  <si>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</si>
  <si>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</si>
  <si>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</si>
  <si>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</si>
  <si>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Doc compensación</t>
  </si>
  <si>
    <t xml:space="preserve">Valor TF </t>
  </si>
  <si>
    <t xml:space="preserve">Fecha de compensacion </t>
  </si>
  <si>
    <t>Fecha de corte</t>
  </si>
  <si>
    <t>FACTURA NO RADICADA</t>
  </si>
  <si>
    <t xml:space="preserve">Observacion Objeccion </t>
  </si>
  <si>
    <t>Tipificación objección</t>
  </si>
  <si>
    <t>Devuelta CA</t>
  </si>
  <si>
    <t>FACTURA ACEPTADA POR LA IPS</t>
  </si>
  <si>
    <t>FACTURA CANCELADA</t>
  </si>
  <si>
    <t>FACTURA PENDIENTE EN PROGRAMACION DE PAGO</t>
  </si>
  <si>
    <t>FACTURA PENDIENTE EN PROGRAMACION DE PAGO - GLOSA ACEPTADA POR LA IPS</t>
  </si>
  <si>
    <t>Total general</t>
  </si>
  <si>
    <t xml:space="preserve">Saldo IPS </t>
  </si>
  <si>
    <t xml:space="preserve">Cant. Facturas </t>
  </si>
  <si>
    <t xml:space="preserve">Valo glosa aceptada </t>
  </si>
  <si>
    <t>Tipificación</t>
  </si>
  <si>
    <t>Covid-19</t>
  </si>
  <si>
    <t>Validación Covid-19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</si>
  <si>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</si>
  <si>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</si>
  <si>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</si>
  <si>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</si>
  <si>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</si>
  <si>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</si>
  <si>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</si>
  <si>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</si>
  <si>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</si>
  <si>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</si>
  <si>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</si>
  <si>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</si>
  <si>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</si>
  <si>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</si>
  <si>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</si>
  <si>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</si>
  <si>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</si>
  <si>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</si>
  <si>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</si>
  <si>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</si>
  <si>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</si>
  <si>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</si>
  <si>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891301121</t>
  </si>
  <si>
    <t>Santiago de Cali, Agosto 26 del 2024</t>
  </si>
  <si>
    <t>Con Corte al dia: 31/07/2024</t>
  </si>
  <si>
    <t>FACTURA DEVUELTA</t>
  </si>
  <si>
    <t>Señores: HOSP SAN ROQUE E.S.E (PRADERA)</t>
  </si>
  <si>
    <t>Estado de Factura EPS Mayo 31</t>
  </si>
  <si>
    <t>FACTURA CANCELADA PARCIALMENTE - GLOSA CERRADA POR EXTEMPORANEIDAD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</si>
  <si>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</si>
  <si>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</si>
  <si>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</si>
  <si>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</si>
  <si>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</si>
  <si>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</si>
  <si>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</si>
  <si>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</si>
  <si>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</si>
  <si>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</si>
  <si>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</si>
  <si>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</si>
  <si>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</si>
  <si>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Monica Pinzón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</si>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</sst>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_-;\-* #,##0_-;_-* &quot;-&quot;??_-;_-@_-"/>
    <numFmt numFmtId="168" formatCode="[$-240A]d&quot; de &quot;mmmm&quot; de &quot;yyyy;@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33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164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2" fillId="32" borderId="0" applyNumberFormat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0" fontId="3" fillId="8" borderId="8" applyNumberFormat="0" applyFont="0" applyAlignment="0" applyProtection="0"/>
    <xf numFmtId="0" fontId="23" fillId="0" borderId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14" fontId="0" fillId="0" borderId="0" xfId="0" applyNumberFormat="1"/>
    <xf numFmtId="165" fontId="0" fillId="0" borderId="0" xfId="1" applyNumberFormat="1" applyFont="1"/>
    <xf numFmtId="0" fontId="4" fillId="0" borderId="0" xfId="0" applyFont="1" applyAlignment="1">
      <alignment horizontal="center" vertical="center"/>
    </xf>
    <xf numFmtId="165" fontId="0" fillId="0" borderId="0" xfId="1" applyNumberFormat="1" applyFont="1" applyFill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5" fontId="0" fillId="0" borderId="0" xfId="1" applyNumberFormat="1" applyFont="1" applyAlignme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 wrapText="1"/>
    </xf>
    <xf numFmtId="165" fontId="25" fillId="0" borderId="0" xfId="1" applyNumberFormat="1" applyFont="1" applyAlignment="1">
      <alignment vertical="center" wrapText="1"/>
    </xf>
    <xf numFmtId="165" fontId="25" fillId="0" borderId="0" xfId="1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/>
    <xf numFmtId="0" fontId="2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165" fontId="1" fillId="0" borderId="0" xfId="1" applyNumberFormat="1" applyFont="1" applyFill="1"/>
    <xf numFmtId="165" fontId="1" fillId="0" borderId="0" xfId="1" applyNumberFormat="1" applyFont="1" applyAlignment="1"/>
    <xf numFmtId="165" fontId="21" fillId="0" borderId="0" xfId="1" applyNumberFormat="1" applyFont="1" applyFill="1"/>
    <xf numFmtId="0" fontId="21" fillId="0" borderId="10" xfId="0" applyFont="1" applyBorder="1" applyAlignment="1">
      <alignment horizontal="center" vertical="center"/>
    </xf>
    <xf numFmtId="0" fontId="21" fillId="34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165" fontId="21" fillId="0" borderId="10" xfId="1" applyNumberFormat="1" applyFont="1" applyBorder="1" applyAlignment="1">
      <alignment horizontal="center" vertical="center" wrapText="1"/>
    </xf>
    <xf numFmtId="165" fontId="21" fillId="33" borderId="10" xfId="1" applyNumberFormat="1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0" borderId="10" xfId="0" applyFont="1" applyBorder="1" applyAlignment="1">
      <alignment horizontal="left"/>
    </xf>
    <xf numFmtId="14" fontId="1" fillId="0" borderId="10" xfId="0" applyNumberFormat="1" applyFont="1" applyBorder="1"/>
    <xf numFmtId="165" fontId="1" fillId="0" borderId="10" xfId="1" applyNumberFormat="1" applyFont="1" applyBorder="1"/>
    <xf numFmtId="165" fontId="1" fillId="0" borderId="10" xfId="1" applyNumberFormat="1" applyFont="1" applyFill="1" applyBorder="1"/>
    <xf numFmtId="165" fontId="1" fillId="0" borderId="10" xfId="1" applyNumberFormat="1" applyFont="1" applyBorder="1" applyAlignment="1"/>
    <xf numFmtId="14" fontId="1" fillId="0" borderId="10" xfId="0" applyNumberFormat="1" applyFont="1" applyBorder="1" applyAlignment="1">
      <alignment horizontal="left"/>
    </xf>
    <xf numFmtId="0" fontId="21" fillId="37" borderId="10" xfId="0" applyFont="1" applyFill="1" applyBorder="1" applyAlignment="1">
      <alignment horizontal="center" vertical="center" wrapText="1"/>
    </xf>
    <xf numFmtId="166" fontId="26" fillId="0" borderId="10" xfId="1" applyNumberFormat="1" applyFont="1" applyBorder="1" applyAlignment="1">
      <alignment horizontal="center" vertical="center" wrapText="1"/>
    </xf>
    <xf numFmtId="166" fontId="26" fillId="38" borderId="10" xfId="1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22" xfId="0" applyNumberFormat="1" applyBorder="1" applyAlignment="1">
      <alignment horizontal="center" vertical="center"/>
    </xf>
    <xf numFmtId="0" fontId="0" fillId="0" borderId="23" xfId="0" applyNumberFormat="1" applyBorder="1" applyAlignment="1">
      <alignment horizontal="center" vertical="center"/>
    </xf>
    <xf numFmtId="0" fontId="21" fillId="35" borderId="10" xfId="0" applyFont="1" applyFill="1" applyBorder="1" applyAlignment="1">
      <alignment horizontal="center" vertical="center"/>
    </xf>
    <xf numFmtId="0" fontId="21" fillId="35" borderId="10" xfId="0" applyFont="1" applyFill="1" applyBorder="1" applyAlignment="1">
      <alignment horizontal="center" vertical="center" wrapText="1"/>
    </xf>
    <xf numFmtId="0" fontId="29" fillId="0" borderId="0" xfId="45" applyFont="1"/>
    <xf numFmtId="0" fontId="29" fillId="0" borderId="13" xfId="45" applyFont="1" applyBorder="1" applyAlignment="1">
      <alignment horizontal="centerContinuous"/>
    </xf>
    <xf numFmtId="0" fontId="29" fillId="0" borderId="15" xfId="45" applyFont="1" applyBorder="1" applyAlignment="1">
      <alignment horizontal="centerContinuous"/>
    </xf>
    <xf numFmtId="0" fontId="30" fillId="0" borderId="13" xfId="45" applyFont="1" applyBorder="1" applyAlignment="1">
      <alignment horizontal="centerContinuous" vertical="center"/>
    </xf>
    <xf numFmtId="0" fontId="30" fillId="0" borderId="14" xfId="45" applyFont="1" applyBorder="1" applyAlignment="1">
      <alignment horizontal="centerContinuous" vertical="center"/>
    </xf>
    <xf numFmtId="0" fontId="30" fillId="0" borderId="15" xfId="45" applyFont="1" applyBorder="1" applyAlignment="1">
      <alignment horizontal="centerContinuous" vertical="center"/>
    </xf>
    <xf numFmtId="0" fontId="30" fillId="0" borderId="21" xfId="45" applyFont="1" applyBorder="1" applyAlignment="1">
      <alignment horizontal="centerContinuous" vertical="center"/>
    </xf>
    <xf numFmtId="0" fontId="29" fillId="0" borderId="16" xfId="45" applyFont="1" applyBorder="1" applyAlignment="1">
      <alignment horizontal="centerContinuous"/>
    </xf>
    <xf numFmtId="0" fontId="29" fillId="0" borderId="17" xfId="45" applyFont="1" applyBorder="1" applyAlignment="1">
      <alignment horizontal="centerContinuous"/>
    </xf>
    <xf numFmtId="0" fontId="30" fillId="0" borderId="18" xfId="45" applyFont="1" applyBorder="1" applyAlignment="1">
      <alignment horizontal="centerContinuous" vertical="center"/>
    </xf>
    <xf numFmtId="0" fontId="30" fillId="0" borderId="19" xfId="45" applyFont="1" applyBorder="1" applyAlignment="1">
      <alignment horizontal="centerContinuous" vertical="center"/>
    </xf>
    <xf numFmtId="0" fontId="30" fillId="0" borderId="20" xfId="45" applyFont="1" applyBorder="1" applyAlignment="1">
      <alignment horizontal="centerContinuous" vertical="center"/>
    </xf>
    <xf numFmtId="0" fontId="30" fillId="0" borderId="23" xfId="45" applyFont="1" applyBorder="1" applyAlignment="1">
      <alignment horizontal="centerContinuous" vertical="center"/>
    </xf>
    <xf numFmtId="0" fontId="30" fillId="0" borderId="16" xfId="45" applyFont="1" applyBorder="1" applyAlignment="1">
      <alignment horizontal="centerContinuous" vertical="center"/>
    </xf>
    <xf numFmtId="0" fontId="30" fillId="0" borderId="0" xfId="45" applyFont="1" applyAlignment="1">
      <alignment horizontal="centerContinuous" vertical="center"/>
    </xf>
    <xf numFmtId="0" fontId="30" fillId="0" borderId="17" xfId="45" applyFont="1" applyBorder="1" applyAlignment="1">
      <alignment horizontal="centerContinuous" vertical="center"/>
    </xf>
    <xf numFmtId="0" fontId="30" fillId="0" borderId="22" xfId="45" applyFont="1" applyBorder="1" applyAlignment="1">
      <alignment horizontal="centerContinuous" vertical="center"/>
    </xf>
    <xf numFmtId="0" fontId="29" fillId="0" borderId="18" xfId="45" applyFont="1" applyBorder="1" applyAlignment="1">
      <alignment horizontal="centerContinuous"/>
    </xf>
    <xf numFmtId="0" fontId="29" fillId="0" borderId="20" xfId="45" applyFont="1" applyBorder="1" applyAlignment="1">
      <alignment horizontal="centerContinuous"/>
    </xf>
    <xf numFmtId="0" fontId="29" fillId="0" borderId="16" xfId="45" applyFont="1" applyBorder="1"/>
    <xf numFmtId="0" fontId="29" fillId="0" borderId="17" xfId="45" applyFont="1" applyBorder="1"/>
    <xf numFmtId="0" fontId="30" fillId="0" borderId="0" xfId="45" applyFont="1"/>
    <xf numFmtId="14" fontId="29" fillId="0" borderId="0" xfId="45" applyNumberFormat="1" applyFont="1"/>
    <xf numFmtId="168" fontId="29" fillId="0" borderId="0" xfId="45" applyNumberFormat="1" applyFont="1"/>
    <xf numFmtId="0" fontId="23" fillId="0" borderId="0" xfId="45" applyFont="1"/>
    <xf numFmtId="14" fontId="29" fillId="0" borderId="0" xfId="45" applyNumberFormat="1" applyFont="1" applyAlignment="1">
      <alignment horizontal="left"/>
    </xf>
    <xf numFmtId="0" fontId="31" fillId="0" borderId="0" xfId="45" applyFont="1" applyAlignment="1">
      <alignment horizontal="center"/>
    </xf>
    <xf numFmtId="165" fontId="31" fillId="0" borderId="0" xfId="47" applyNumberFormat="1" applyFont="1" applyAlignment="1">
      <alignment horizontal="center"/>
    </xf>
    <xf numFmtId="169" fontId="31" fillId="0" borderId="0" xfId="48" applyNumberFormat="1" applyFont="1" applyAlignment="1">
      <alignment horizontal="right"/>
    </xf>
    <xf numFmtId="169" fontId="29" fillId="0" borderId="0" xfId="48" applyNumberFormat="1" applyFont="1"/>
    <xf numFmtId="165" fontId="23" fillId="0" borderId="0" xfId="47" applyNumberFormat="1" applyFont="1" applyAlignment="1">
      <alignment horizontal="center"/>
    </xf>
    <xf numFmtId="169" fontId="23" fillId="0" borderId="0" xfId="48" applyNumberFormat="1" applyFont="1" applyAlignment="1">
      <alignment horizontal="right"/>
    </xf>
    <xf numFmtId="165" fontId="29" fillId="0" borderId="0" xfId="47" applyNumberFormat="1" applyFont="1" applyAlignment="1">
      <alignment horizontal="center"/>
    </xf>
    <xf numFmtId="169" fontId="29" fillId="0" borderId="0" xfId="48" applyNumberFormat="1" applyFont="1" applyAlignment="1">
      <alignment horizontal="right"/>
    </xf>
    <xf numFmtId="169" fontId="29" fillId="0" borderId="0" xfId="45" applyNumberFormat="1" applyFont="1"/>
    <xf numFmtId="165" fontId="29" fillId="0" borderId="19" xfId="47" applyNumberFormat="1" applyFont="1" applyBorder="1" applyAlignment="1">
      <alignment horizontal="center"/>
    </xf>
    <xf numFmtId="169" fontId="29" fillId="0" borderId="19" xfId="48" applyNumberFormat="1" applyFont="1" applyBorder="1" applyAlignment="1">
      <alignment horizontal="right"/>
    </xf>
    <xf numFmtId="165" fontId="30" fillId="0" borderId="0" xfId="48" applyNumberFormat="1" applyFont="1" applyAlignment="1">
      <alignment horizontal="right"/>
    </xf>
    <xf numFmtId="169" fontId="30" fillId="0" borderId="0" xfId="48" applyNumberFormat="1" applyFont="1" applyAlignment="1">
      <alignment horizontal="right"/>
    </xf>
    <xf numFmtId="0" fontId="31" fillId="0" borderId="0" xfId="45" applyFont="1"/>
    <xf numFmtId="165" fontId="23" fillId="0" borderId="19" xfId="47" applyNumberFormat="1" applyFont="1" applyBorder="1" applyAlignment="1">
      <alignment horizontal="center"/>
    </xf>
    <xf numFmtId="169" fontId="23" fillId="0" borderId="19" xfId="48" applyNumberFormat="1" applyFont="1" applyBorder="1" applyAlignment="1">
      <alignment horizontal="right"/>
    </xf>
    <xf numFmtId="0" fontId="23" fillId="0" borderId="17" xfId="45" applyFont="1" applyBorder="1"/>
    <xf numFmtId="165" fontId="23" fillId="0" borderId="0" xfId="48" applyNumberFormat="1" applyFont="1" applyAlignment="1">
      <alignment horizontal="right"/>
    </xf>
    <xf numFmtId="165" fontId="31" fillId="0" borderId="24" xfId="47" applyNumberFormat="1" applyFont="1" applyBorder="1" applyAlignment="1">
      <alignment horizontal="center"/>
    </xf>
    <xf numFmtId="169" fontId="31" fillId="0" borderId="24" xfId="48" applyNumberFormat="1" applyFont="1" applyBorder="1" applyAlignment="1">
      <alignment horizontal="right"/>
    </xf>
    <xf numFmtId="170" fontId="23" fillId="0" borderId="0" xfId="45" applyNumberFormat="1" applyFont="1"/>
    <xf numFmtId="164" fontId="23" fillId="0" borderId="0" xfId="47" applyFont="1"/>
    <xf numFmtId="169" fontId="23" fillId="0" borderId="0" xfId="48" applyNumberFormat="1" applyFont="1"/>
    <xf numFmtId="170" fontId="31" fillId="0" borderId="19" xfId="45" applyNumberFormat="1" applyFont="1" applyBorder="1"/>
    <xf numFmtId="170" fontId="23" fillId="0" borderId="19" xfId="45" applyNumberFormat="1" applyFont="1" applyBorder="1"/>
    <xf numFmtId="164" fontId="31" fillId="0" borderId="19" xfId="47" applyFont="1" applyBorder="1"/>
    <xf numFmtId="169" fontId="23" fillId="0" borderId="19" xfId="48" applyNumberFormat="1" applyFont="1" applyBorder="1"/>
    <xf numFmtId="170" fontId="31" fillId="0" borderId="0" xfId="45" applyNumberFormat="1" applyFont="1"/>
    <xf numFmtId="0" fontId="32" fillId="0" borderId="0" xfId="45" applyFont="1" applyAlignment="1">
      <alignment horizontal="center" vertical="center" wrapText="1"/>
    </xf>
    <xf numFmtId="0" fontId="29" fillId="0" borderId="18" xfId="45" applyFont="1" applyBorder="1"/>
    <xf numFmtId="0" fontId="29" fillId="0" borderId="19" xfId="45" applyFont="1" applyBorder="1"/>
    <xf numFmtId="170" fontId="29" fillId="0" borderId="19" xfId="45" applyNumberFormat="1" applyFont="1" applyBorder="1"/>
    <xf numFmtId="0" fontId="29" fillId="0" borderId="20" xfId="45" applyFont="1" applyBorder="1"/>
    <xf numFmtId="0" fontId="21" fillId="0" borderId="10" xfId="0" applyFont="1" applyFill="1" applyBorder="1" applyAlignment="1">
      <alignment horizontal="center" vertical="center" wrapText="1"/>
    </xf>
    <xf numFmtId="165" fontId="0" fillId="0" borderId="15" xfId="0" applyNumberFormat="1" applyBorder="1"/>
    <xf numFmtId="165" fontId="0" fillId="0" borderId="17" xfId="0" applyNumberFormat="1" applyBorder="1"/>
    <xf numFmtId="165" fontId="0" fillId="0" borderId="20" xfId="0" applyNumberFormat="1" applyBorder="1"/>
    <xf numFmtId="0" fontId="0" fillId="0" borderId="12" xfId="0" pivotButton="1" applyBorder="1"/>
    <xf numFmtId="0" fontId="0" fillId="0" borderId="21" xfId="0" applyBorder="1" applyAlignment="1">
      <alignment horizontal="left"/>
    </xf>
    <xf numFmtId="0" fontId="0" fillId="0" borderId="12" xfId="0" applyBorder="1" applyAlignment="1">
      <alignment horizontal="left"/>
    </xf>
    <xf numFmtId="165" fontId="0" fillId="0" borderId="27" xfId="0" applyNumberFormat="1" applyBorder="1"/>
    <xf numFmtId="0" fontId="0" fillId="0" borderId="2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3" fillId="0" borderId="13" xfId="45" applyFont="1" applyBorder="1" applyAlignment="1">
      <alignment horizontal="center"/>
    </xf>
    <xf numFmtId="0" fontId="23" fillId="0" borderId="15" xfId="45" applyFont="1" applyBorder="1" applyAlignment="1">
      <alignment horizontal="center"/>
    </xf>
    <xf numFmtId="0" fontId="31" fillId="0" borderId="13" xfId="45" applyFont="1" applyBorder="1" applyAlignment="1">
      <alignment horizontal="center" vertical="center"/>
    </xf>
    <xf numFmtId="0" fontId="31" fillId="0" borderId="14" xfId="45" applyFont="1" applyBorder="1" applyAlignment="1">
      <alignment horizontal="center" vertical="center"/>
    </xf>
    <xf numFmtId="0" fontId="31" fillId="0" borderId="15" xfId="45" applyFont="1" applyBorder="1" applyAlignment="1">
      <alignment horizontal="center" vertical="center"/>
    </xf>
    <xf numFmtId="0" fontId="31" fillId="0" borderId="21" xfId="45" applyFont="1" applyBorder="1" applyAlignment="1">
      <alignment horizontal="center" vertical="center"/>
    </xf>
    <xf numFmtId="0" fontId="1" fillId="0" borderId="0" xfId="49"/>
    <xf numFmtId="0" fontId="23" fillId="0" borderId="18" xfId="45" applyFont="1" applyBorder="1" applyAlignment="1">
      <alignment horizontal="center"/>
    </xf>
    <xf numFmtId="0" fontId="23" fillId="0" borderId="20" xfId="45" applyFont="1" applyBorder="1" applyAlignment="1">
      <alignment horizontal="center"/>
    </xf>
    <xf numFmtId="0" fontId="31" fillId="0" borderId="25" xfId="45" applyFont="1" applyBorder="1" applyAlignment="1">
      <alignment horizontal="center" vertical="center" wrapText="1"/>
    </xf>
    <xf numFmtId="0" fontId="31" fillId="0" borderId="26" xfId="45" applyFont="1" applyBorder="1" applyAlignment="1">
      <alignment horizontal="center" vertical="center" wrapText="1"/>
    </xf>
    <xf numFmtId="0" fontId="31" fillId="0" borderId="27" xfId="45" applyFont="1" applyBorder="1" applyAlignment="1">
      <alignment horizontal="center" vertical="center" wrapText="1"/>
    </xf>
    <xf numFmtId="0" fontId="31" fillId="0" borderId="12" xfId="45" applyFont="1" applyBorder="1" applyAlignment="1">
      <alignment horizontal="center" vertical="center"/>
    </xf>
    <xf numFmtId="0" fontId="23" fillId="0" borderId="16" xfId="45" applyFont="1" applyBorder="1"/>
    <xf numFmtId="168" fontId="23" fillId="0" borderId="0" xfId="45" applyNumberFormat="1" applyFont="1"/>
    <xf numFmtId="14" fontId="23" fillId="0" borderId="0" xfId="45" applyNumberFormat="1" applyFont="1"/>
    <xf numFmtId="14" fontId="23" fillId="0" borderId="0" xfId="45" applyNumberFormat="1" applyFont="1" applyAlignment="1">
      <alignment horizontal="left"/>
    </xf>
    <xf numFmtId="166" fontId="31" fillId="0" borderId="0" xfId="50" applyNumberFormat="1" applyFont="1"/>
    <xf numFmtId="171" fontId="31" fillId="0" borderId="0" xfId="50" applyNumberFormat="1" applyFont="1" applyAlignment="1">
      <alignment horizontal="right"/>
    </xf>
    <xf numFmtId="166" fontId="23" fillId="0" borderId="0" xfId="50" applyNumberFormat="1" applyFont="1" applyAlignment="1">
      <alignment horizontal="center"/>
    </xf>
    <xf numFmtId="171" fontId="23" fillId="0" borderId="0" xfId="50" applyNumberFormat="1" applyFont="1" applyAlignment="1">
      <alignment horizontal="right"/>
    </xf>
    <xf numFmtId="166" fontId="23" fillId="0" borderId="11" xfId="50" applyNumberFormat="1" applyFont="1" applyBorder="1" applyAlignment="1">
      <alignment horizontal="center"/>
    </xf>
    <xf numFmtId="171" fontId="23" fillId="0" borderId="11" xfId="50" applyNumberFormat="1" applyFont="1" applyBorder="1" applyAlignment="1">
      <alignment horizontal="right"/>
    </xf>
    <xf numFmtId="166" fontId="23" fillId="0" borderId="24" xfId="50" applyNumberFormat="1" applyFont="1" applyBorder="1" applyAlignment="1">
      <alignment horizontal="center"/>
    </xf>
    <xf numFmtId="171" fontId="23" fillId="0" borderId="24" xfId="50" applyNumberFormat="1" applyFont="1" applyBorder="1" applyAlignment="1">
      <alignment horizontal="right"/>
    </xf>
    <xf numFmtId="170" fontId="23" fillId="0" borderId="0" xfId="45" applyNumberFormat="1" applyFont="1" applyAlignment="1">
      <alignment horizontal="right"/>
    </xf>
    <xf numFmtId="0" fontId="32" fillId="0" borderId="0" xfId="49" applyFont="1" applyAlignment="1">
      <alignment horizontal="center" vertical="center" wrapText="1"/>
    </xf>
    <xf numFmtId="0" fontId="23" fillId="0" borderId="18" xfId="45" applyFont="1" applyBorder="1"/>
    <xf numFmtId="0" fontId="23" fillId="0" borderId="19" xfId="45" applyFont="1" applyBorder="1"/>
    <xf numFmtId="0" fontId="23" fillId="0" borderId="20" xfId="45" applyFont="1" applyBorder="1"/>
  </cellXfs>
  <cellStyles count="51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illares" xfId="1" builtinId="3"/>
    <cellStyle name="Millares [0] 2" xfId="43"/>
    <cellStyle name="Millares 2" xfId="46"/>
    <cellStyle name="Millares 2 2" xfId="47"/>
    <cellStyle name="Millares 3" xfId="50"/>
    <cellStyle name="Moneda 2" xfId="48"/>
    <cellStyle name="Neutral" xfId="9" builtinId="28" customBuiltin="1"/>
    <cellStyle name="Normal" xfId="0" builtinId="0"/>
    <cellStyle name="Normal 2" xfId="42"/>
    <cellStyle name="Normal 2 2" xfId="45"/>
    <cellStyle name="Normal 3" xfId="49"/>
    <cellStyle name="Notas 2" xfId="44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ownloads\data%20-%202024-08-26T080142.17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esktop\pc%20roq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5.%20MAYO/NIT%20891301121%20HOSP%20SAN%20ROQUE%20E.S.E/ESTADO%20DE%20CARTERA%20HOSP%20SAN%20ROQUE%20(MAY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1">
          <cell r="F1" t="str">
            <v>LLAVE</v>
          </cell>
          <cell r="G1" t="str">
            <v>EstadoFactura</v>
          </cell>
          <cell r="H1" t="str">
            <v>TipoFactura</v>
          </cell>
          <cell r="I1" t="str">
            <v>TiposServicios</v>
          </cell>
          <cell r="J1" t="str">
            <v>TipoContrato</v>
          </cell>
          <cell r="K1" t="str">
            <v>FechaCargue</v>
          </cell>
          <cell r="L1" t="str">
            <v>FechaHoraRadicacion</v>
          </cell>
        </row>
        <row r="2">
          <cell r="F2" t="str">
            <v>891301121_FESR368469</v>
          </cell>
          <cell r="G2" t="str">
            <v>Finalizada</v>
          </cell>
          <cell r="H2" t="str">
            <v>Pago por evento</v>
          </cell>
          <cell r="I2" t="str">
            <v>Urgencias</v>
          </cell>
          <cell r="J2" t="str">
            <v>Demanda</v>
          </cell>
          <cell r="K2">
            <v>45399.500677662036</v>
          </cell>
          <cell r="L2">
            <v>45447.291666666664</v>
          </cell>
        </row>
        <row r="3">
          <cell r="F3" t="str">
            <v>891301121_FESR367290</v>
          </cell>
          <cell r="G3" t="str">
            <v>Finalizada</v>
          </cell>
          <cell r="H3" t="str">
            <v>Pago por evento</v>
          </cell>
          <cell r="I3" t="str">
            <v>Urgencias</v>
          </cell>
          <cell r="J3" t="str">
            <v>Demanda</v>
          </cell>
          <cell r="K3">
            <v>45386.917521064817</v>
          </cell>
          <cell r="L3">
            <v>45447.291666666664</v>
          </cell>
        </row>
        <row r="4">
          <cell r="F4" t="str">
            <v>891301121_FESR366800</v>
          </cell>
          <cell r="G4" t="str">
            <v>Finalizada</v>
          </cell>
          <cell r="H4" t="str">
            <v>Pago por evento</v>
          </cell>
          <cell r="I4" t="str">
            <v>Urgencias</v>
          </cell>
          <cell r="J4" t="str">
            <v>Demanda</v>
          </cell>
          <cell r="K4">
            <v>45382.3127165162</v>
          </cell>
          <cell r="L4">
            <v>45414.291666666664</v>
          </cell>
        </row>
        <row r="5">
          <cell r="F5" t="str">
            <v>891301121_FESR365651</v>
          </cell>
          <cell r="G5" t="str">
            <v>Finalizada</v>
          </cell>
          <cell r="H5" t="str">
            <v>Pago por evento</v>
          </cell>
          <cell r="I5" t="str">
            <v>Urgencias</v>
          </cell>
          <cell r="J5" t="str">
            <v>Demanda</v>
          </cell>
          <cell r="K5">
            <v>45368.271047534719</v>
          </cell>
          <cell r="L5">
            <v>45414.291666666664</v>
          </cell>
        </row>
        <row r="6">
          <cell r="F6" t="str">
            <v>891301121_FESR364776</v>
          </cell>
          <cell r="G6" t="str">
            <v>Finalizada</v>
          </cell>
          <cell r="H6" t="str">
            <v>Pago por evento</v>
          </cell>
          <cell r="I6" t="str">
            <v>Urgencias</v>
          </cell>
          <cell r="J6" t="str">
            <v>Demanda</v>
          </cell>
          <cell r="K6">
            <v>45358.521606562499</v>
          </cell>
          <cell r="L6">
            <v>45414.291666666664</v>
          </cell>
        </row>
        <row r="7">
          <cell r="F7" t="str">
            <v>891301121_FESR366015</v>
          </cell>
          <cell r="G7" t="str">
            <v>Finalizada</v>
          </cell>
          <cell r="H7" t="str">
            <v>Pago por evento</v>
          </cell>
          <cell r="I7" t="str">
            <v>Urgencias</v>
          </cell>
          <cell r="J7" t="str">
            <v>Demanda</v>
          </cell>
          <cell r="K7">
            <v>45372.000355937504</v>
          </cell>
          <cell r="L7">
            <v>45414.291666666664</v>
          </cell>
        </row>
        <row r="8">
          <cell r="F8" t="str">
            <v>891301121_FESR365771</v>
          </cell>
          <cell r="G8" t="str">
            <v>Finalizada</v>
          </cell>
          <cell r="H8" t="str">
            <v>Pago por evento</v>
          </cell>
          <cell r="I8" t="str">
            <v>Urgencias</v>
          </cell>
          <cell r="J8" t="str">
            <v>Demanda</v>
          </cell>
          <cell r="K8">
            <v>45369.669529282408</v>
          </cell>
          <cell r="L8">
            <v>45414.291666666664</v>
          </cell>
        </row>
        <row r="9">
          <cell r="F9" t="str">
            <v>891301121_FESR365004</v>
          </cell>
          <cell r="G9" t="str">
            <v>Finalizada</v>
          </cell>
          <cell r="H9" t="str">
            <v>Pago por evento</v>
          </cell>
          <cell r="I9" t="str">
            <v>Urgencias</v>
          </cell>
          <cell r="J9" t="str">
            <v>Demanda</v>
          </cell>
          <cell r="K9">
            <v>45361.812603738428</v>
          </cell>
          <cell r="L9">
            <v>45414.291666666664</v>
          </cell>
        </row>
        <row r="10">
          <cell r="F10" t="str">
            <v>891301121_FESR364952</v>
          </cell>
          <cell r="G10" t="str">
            <v>Finalizada</v>
          </cell>
          <cell r="H10" t="str">
            <v>Pago por evento</v>
          </cell>
          <cell r="I10" t="str">
            <v>Urgencias</v>
          </cell>
          <cell r="J10" t="str">
            <v>Demanda</v>
          </cell>
          <cell r="K10">
            <v>45362.711987303242</v>
          </cell>
          <cell r="L10">
            <v>45414.291666666664</v>
          </cell>
        </row>
        <row r="11">
          <cell r="F11" t="str">
            <v>891301121_FESR365217</v>
          </cell>
          <cell r="G11" t="str">
            <v>Finalizada</v>
          </cell>
          <cell r="H11" t="str">
            <v>Pago por evento</v>
          </cell>
          <cell r="I11" t="str">
            <v>Urgencias</v>
          </cell>
          <cell r="J11" t="str">
            <v>Demanda</v>
          </cell>
          <cell r="K11">
            <v>45367.08350818287</v>
          </cell>
          <cell r="L11">
            <v>45414.291666666664</v>
          </cell>
        </row>
        <row r="12">
          <cell r="F12" t="str">
            <v>891301121_FESR366097</v>
          </cell>
          <cell r="G12" t="str">
            <v>Finalizada</v>
          </cell>
          <cell r="H12" t="str">
            <v>Pago por evento</v>
          </cell>
          <cell r="I12" t="str">
            <v>Urgencias</v>
          </cell>
          <cell r="J12" t="str">
            <v>Demanda</v>
          </cell>
          <cell r="K12">
            <v>45372.584311805556</v>
          </cell>
          <cell r="L12">
            <v>45414.291666666664</v>
          </cell>
        </row>
        <row r="13">
          <cell r="F13" t="str">
            <v>891301121_FESR366455</v>
          </cell>
          <cell r="G13" t="str">
            <v>Finalizada</v>
          </cell>
          <cell r="H13" t="str">
            <v>Pago por evento</v>
          </cell>
          <cell r="I13" t="str">
            <v>Urgencias</v>
          </cell>
          <cell r="J13" t="str">
            <v>Demanda</v>
          </cell>
          <cell r="K13">
            <v>45377.250254131941</v>
          </cell>
          <cell r="L13">
            <v>45414.291666666664</v>
          </cell>
        </row>
        <row r="14">
          <cell r="F14" t="str">
            <v>891301121_FESR365683</v>
          </cell>
          <cell r="G14" t="str">
            <v>Finalizada</v>
          </cell>
          <cell r="H14" t="str">
            <v>Pago por evento</v>
          </cell>
          <cell r="I14" t="str">
            <v>Urgencias</v>
          </cell>
          <cell r="J14" t="str">
            <v>Demanda</v>
          </cell>
          <cell r="K14">
            <v>45369.083613576389</v>
          </cell>
          <cell r="L14">
            <v>45414.291666666664</v>
          </cell>
        </row>
        <row r="15">
          <cell r="F15" t="str">
            <v>891301121_FESR362065</v>
          </cell>
          <cell r="G15" t="str">
            <v>Finalizada</v>
          </cell>
          <cell r="H15" t="str">
            <v>Pago por evento</v>
          </cell>
          <cell r="I15" t="str">
            <v>Urgencias</v>
          </cell>
          <cell r="J15" t="str">
            <v>Demanda</v>
          </cell>
          <cell r="K15">
            <v>45331.000378391203</v>
          </cell>
          <cell r="L15">
            <v>45352.291666666664</v>
          </cell>
        </row>
        <row r="16">
          <cell r="F16" t="str">
            <v>891301121_FESR361949</v>
          </cell>
          <cell r="G16" t="str">
            <v>Finalizada</v>
          </cell>
          <cell r="H16" t="str">
            <v>Pago por evento</v>
          </cell>
          <cell r="I16" t="str">
            <v>Urgencias</v>
          </cell>
          <cell r="J16" t="str">
            <v>Demanda</v>
          </cell>
          <cell r="K16">
            <v>45329.955284062497</v>
          </cell>
          <cell r="L16">
            <v>45352.291666666664</v>
          </cell>
        </row>
        <row r="17">
          <cell r="F17" t="str">
            <v>891301121_FESR362123</v>
          </cell>
          <cell r="G17" t="str">
            <v>Finalizada</v>
          </cell>
          <cell r="H17" t="str">
            <v>Pago por evento</v>
          </cell>
          <cell r="I17" t="str">
            <v>Urgencias</v>
          </cell>
          <cell r="J17" t="str">
            <v>Demanda</v>
          </cell>
          <cell r="K17">
            <v>45331.521982789352</v>
          </cell>
          <cell r="L17">
            <v>45352.291666666664</v>
          </cell>
        </row>
        <row r="18">
          <cell r="F18" t="str">
            <v>891301121_FESR361945</v>
          </cell>
          <cell r="G18" t="str">
            <v>Finalizada</v>
          </cell>
          <cell r="H18" t="str">
            <v>Pago por evento</v>
          </cell>
          <cell r="I18" t="str">
            <v>Urgencias</v>
          </cell>
          <cell r="J18" t="str">
            <v>Demanda</v>
          </cell>
          <cell r="K18">
            <v>45329.955256712965</v>
          </cell>
          <cell r="L18">
            <v>45352.291666666664</v>
          </cell>
        </row>
        <row r="19">
          <cell r="F19" t="str">
            <v>891301121_FESR361442</v>
          </cell>
          <cell r="G19" t="str">
            <v>Finalizada</v>
          </cell>
          <cell r="H19" t="str">
            <v>Pago por evento</v>
          </cell>
          <cell r="I19" t="str">
            <v>Urgencias</v>
          </cell>
          <cell r="J19" t="str">
            <v>Demanda</v>
          </cell>
          <cell r="K19">
            <v>45325.166879594908</v>
          </cell>
          <cell r="L19">
            <v>45352.291666666664</v>
          </cell>
        </row>
        <row r="20">
          <cell r="F20" t="str">
            <v>891301121_FESR353803</v>
          </cell>
          <cell r="G20" t="str">
            <v>Finalizada</v>
          </cell>
          <cell r="H20" t="str">
            <v>Pago por evento</v>
          </cell>
          <cell r="I20" t="str">
            <v>Urgencias</v>
          </cell>
          <cell r="J20" t="str">
            <v>Demanda</v>
          </cell>
          <cell r="K20">
            <v>45287.496646527776</v>
          </cell>
          <cell r="L20">
            <v>45300.291666666664</v>
          </cell>
        </row>
        <row r="21">
          <cell r="F21" t="str">
            <v>891301121_FESR352152</v>
          </cell>
          <cell r="G21" t="str">
            <v>Finalizada</v>
          </cell>
          <cell r="H21" t="str">
            <v>Pago por evento</v>
          </cell>
          <cell r="I21" t="str">
            <v>Urgencias</v>
          </cell>
          <cell r="J21" t="str">
            <v>Demanda</v>
          </cell>
          <cell r="K21">
            <v>45287.496583715278</v>
          </cell>
          <cell r="L21">
            <v>45300.291666666664</v>
          </cell>
        </row>
        <row r="22">
          <cell r="F22" t="str">
            <v>891301121_FESR345040</v>
          </cell>
          <cell r="G22" t="str">
            <v>Finalizada</v>
          </cell>
          <cell r="H22" t="str">
            <v>Pago por evento</v>
          </cell>
          <cell r="I22" t="str">
            <v>Urgencias</v>
          </cell>
          <cell r="J22" t="str">
            <v>Demanda</v>
          </cell>
          <cell r="K22">
            <v>45296.479651932874</v>
          </cell>
          <cell r="L22">
            <v>45300.291666666664</v>
          </cell>
        </row>
        <row r="23">
          <cell r="F23" t="str">
            <v>891301121_FESR353305</v>
          </cell>
          <cell r="G23" t="str">
            <v>Finalizada</v>
          </cell>
          <cell r="H23" t="str">
            <v>Pago por evento</v>
          </cell>
          <cell r="I23" t="str">
            <v>Urgencias</v>
          </cell>
          <cell r="J23" t="str">
            <v>Demanda</v>
          </cell>
          <cell r="K23">
            <v>45288.590387766206</v>
          </cell>
          <cell r="L23">
            <v>45300.291666666664</v>
          </cell>
        </row>
        <row r="24">
          <cell r="F24" t="str">
            <v>891301121_FESR353608</v>
          </cell>
          <cell r="G24" t="str">
            <v>Finalizada</v>
          </cell>
          <cell r="H24" t="str">
            <v>Pago por evento</v>
          </cell>
          <cell r="I24" t="str">
            <v>Urgencias</v>
          </cell>
          <cell r="J24" t="str">
            <v>Demanda</v>
          </cell>
          <cell r="K24">
            <v>45287.49690648148</v>
          </cell>
          <cell r="L24">
            <v>45300.291666666664</v>
          </cell>
        </row>
        <row r="25">
          <cell r="F25" t="str">
            <v>891301121_FESR342052</v>
          </cell>
          <cell r="G25" t="str">
            <v>Finalizada</v>
          </cell>
          <cell r="H25" t="str">
            <v>Pago por evento</v>
          </cell>
          <cell r="I25" t="str">
            <v>Urgencias</v>
          </cell>
          <cell r="J25" t="str">
            <v>Demanda</v>
          </cell>
          <cell r="K25">
            <v>45296.479743946758</v>
          </cell>
          <cell r="L25">
            <v>45300.291666666664</v>
          </cell>
        </row>
        <row r="26">
          <cell r="F26" t="str">
            <v>891301121_FESR352345</v>
          </cell>
          <cell r="G26" t="str">
            <v>Finalizada</v>
          </cell>
          <cell r="H26" t="str">
            <v>Pago por evento</v>
          </cell>
          <cell r="I26" t="str">
            <v>Urgencias</v>
          </cell>
          <cell r="J26" t="str">
            <v>Demanda</v>
          </cell>
          <cell r="K26">
            <v>45288.590048923608</v>
          </cell>
          <cell r="L26">
            <v>45300.291666666664</v>
          </cell>
        </row>
        <row r="27">
          <cell r="F27" t="str">
            <v>891301121_FESR352151</v>
          </cell>
          <cell r="G27" t="str">
            <v>Finalizada</v>
          </cell>
          <cell r="H27" t="str">
            <v>Pago por evento</v>
          </cell>
          <cell r="I27" t="str">
            <v>Urgencias</v>
          </cell>
          <cell r="J27" t="str">
            <v>Demanda</v>
          </cell>
          <cell r="K27">
            <v>45288.590078009256</v>
          </cell>
          <cell r="L27">
            <v>45300.291666666664</v>
          </cell>
        </row>
        <row r="28">
          <cell r="F28" t="str">
            <v>891301121_FESR342051</v>
          </cell>
          <cell r="G28" t="str">
            <v>Finalizada</v>
          </cell>
          <cell r="H28" t="str">
            <v>Pago por evento</v>
          </cell>
          <cell r="I28" t="str">
            <v>Urgencias</v>
          </cell>
          <cell r="J28" t="str">
            <v>Demanda</v>
          </cell>
          <cell r="K28">
            <v>45296.47971605324</v>
          </cell>
          <cell r="L28">
            <v>45300.291666666664</v>
          </cell>
        </row>
        <row r="29">
          <cell r="F29" t="str">
            <v>891301121_FESR342055</v>
          </cell>
          <cell r="G29" t="str">
            <v>Finalizada</v>
          </cell>
          <cell r="H29" t="str">
            <v>Pago por evento</v>
          </cell>
          <cell r="I29" t="str">
            <v>Urgencias</v>
          </cell>
          <cell r="J29" t="str">
            <v>Demanda</v>
          </cell>
          <cell r="K29">
            <v>45296.479772685183</v>
          </cell>
          <cell r="L29">
            <v>45300.291666666664</v>
          </cell>
        </row>
        <row r="30">
          <cell r="F30" t="str">
            <v>891301121_FESR342677</v>
          </cell>
          <cell r="G30" t="str">
            <v>Finalizada</v>
          </cell>
          <cell r="H30" t="str">
            <v>Pago por evento</v>
          </cell>
          <cell r="I30" t="str">
            <v>Urgencias</v>
          </cell>
          <cell r="J30" t="str">
            <v>Demanda</v>
          </cell>
          <cell r="K30">
            <v>45296.479827581017</v>
          </cell>
          <cell r="L30">
            <v>45300.291666666664</v>
          </cell>
        </row>
        <row r="31">
          <cell r="F31" t="str">
            <v>891301121_FESR352189</v>
          </cell>
          <cell r="G31" t="str">
            <v>Finalizada</v>
          </cell>
          <cell r="H31" t="str">
            <v>Pago por evento</v>
          </cell>
          <cell r="I31" t="str">
            <v>Urgencias</v>
          </cell>
          <cell r="J31" t="str">
            <v>Demanda</v>
          </cell>
          <cell r="K31">
            <v>45287.496710960651</v>
          </cell>
          <cell r="L31">
            <v>45300.291666666664</v>
          </cell>
        </row>
        <row r="32">
          <cell r="F32" t="str">
            <v>891301121_FESR353458</v>
          </cell>
          <cell r="G32" t="str">
            <v>Finalizada</v>
          </cell>
          <cell r="H32" t="str">
            <v>Pago por evento</v>
          </cell>
          <cell r="I32" t="str">
            <v>Urgencias</v>
          </cell>
          <cell r="J32" t="str">
            <v>Demanda</v>
          </cell>
          <cell r="K32">
            <v>45288.59035859954</v>
          </cell>
          <cell r="L32">
            <v>45300.291666666664</v>
          </cell>
        </row>
        <row r="33">
          <cell r="F33" t="str">
            <v>891301121_FESR352266</v>
          </cell>
          <cell r="G33" t="str">
            <v>Finalizada</v>
          </cell>
          <cell r="H33" t="str">
            <v>Pago por evento</v>
          </cell>
          <cell r="I33" t="str">
            <v>Urgencias</v>
          </cell>
          <cell r="J33" t="str">
            <v>Demanda</v>
          </cell>
          <cell r="K33">
            <v>45287.496676238428</v>
          </cell>
          <cell r="L33">
            <v>45300.291666666664</v>
          </cell>
        </row>
        <row r="34">
          <cell r="F34" t="str">
            <v>891301121_FESR354176</v>
          </cell>
          <cell r="G34" t="str">
            <v>Finalizada</v>
          </cell>
          <cell r="H34" t="str">
            <v>Pago por evento</v>
          </cell>
          <cell r="I34" t="str">
            <v>Urgencias</v>
          </cell>
          <cell r="J34" t="str">
            <v>Demanda</v>
          </cell>
          <cell r="K34">
            <v>45288.590328854167</v>
          </cell>
          <cell r="L34">
            <v>45300.291666666664</v>
          </cell>
        </row>
        <row r="35">
          <cell r="F35" t="str">
            <v>891301121_FESR353062</v>
          </cell>
          <cell r="G35" t="str">
            <v>Finalizada</v>
          </cell>
          <cell r="H35" t="str">
            <v>Pago por evento</v>
          </cell>
          <cell r="I35" t="str">
            <v>Urgencias</v>
          </cell>
          <cell r="J35" t="str">
            <v>Demanda</v>
          </cell>
          <cell r="K35">
            <v>45288.59002048611</v>
          </cell>
          <cell r="L35">
            <v>45300.291666666664</v>
          </cell>
        </row>
        <row r="36">
          <cell r="F36" t="str">
            <v>891301121_FESR344741</v>
          </cell>
          <cell r="G36" t="str">
            <v>Finalizada</v>
          </cell>
          <cell r="H36" t="str">
            <v>Pago por evento</v>
          </cell>
          <cell r="I36" t="str">
            <v>Urgencias</v>
          </cell>
          <cell r="J36" t="str">
            <v>Demanda</v>
          </cell>
          <cell r="K36">
            <v>45296.479557905091</v>
          </cell>
          <cell r="L36">
            <v>45300.291666666664</v>
          </cell>
        </row>
        <row r="37">
          <cell r="F37" t="str">
            <v>891301121_FESR344810</v>
          </cell>
          <cell r="G37" t="str">
            <v>Finalizada</v>
          </cell>
          <cell r="H37" t="str">
            <v>Pago por evento</v>
          </cell>
          <cell r="I37" t="str">
            <v>Urgencias</v>
          </cell>
          <cell r="J37" t="str">
            <v>Demanda</v>
          </cell>
          <cell r="K37">
            <v>45296.460641435187</v>
          </cell>
          <cell r="L37">
            <v>45300.291666666664</v>
          </cell>
        </row>
        <row r="38">
          <cell r="F38" t="str">
            <v>891301121_FESR344779</v>
          </cell>
          <cell r="G38" t="str">
            <v>Finalizada</v>
          </cell>
          <cell r="H38" t="str">
            <v>Pago por evento</v>
          </cell>
          <cell r="I38" t="str">
            <v>Urgencias</v>
          </cell>
          <cell r="J38" t="str">
            <v>Demanda</v>
          </cell>
          <cell r="K38">
            <v>45296.479589618059</v>
          </cell>
          <cell r="L38">
            <v>45300.291666666664</v>
          </cell>
        </row>
        <row r="39">
          <cell r="F39" t="str">
            <v>891301121_FESR354302</v>
          </cell>
          <cell r="G39" t="str">
            <v>Finalizada</v>
          </cell>
          <cell r="H39" t="str">
            <v>Pago por evento</v>
          </cell>
          <cell r="I39" t="str">
            <v>Urgencias</v>
          </cell>
          <cell r="J39" t="str">
            <v>Demanda</v>
          </cell>
          <cell r="K39">
            <v>45287.496740972223</v>
          </cell>
          <cell r="L39">
            <v>45300.291666666664</v>
          </cell>
        </row>
        <row r="40">
          <cell r="F40" t="str">
            <v>891301121_FESR344802</v>
          </cell>
          <cell r="G40" t="str">
            <v>Finalizada</v>
          </cell>
          <cell r="H40" t="str">
            <v>Pago por evento</v>
          </cell>
          <cell r="I40" t="str">
            <v>Urgencias</v>
          </cell>
          <cell r="J40" t="str">
            <v>Demanda</v>
          </cell>
          <cell r="K40">
            <v>45296.460575347221</v>
          </cell>
          <cell r="L40">
            <v>45300.291666666664</v>
          </cell>
        </row>
        <row r="41">
          <cell r="F41" t="str">
            <v>891301121_FESR342421</v>
          </cell>
          <cell r="G41" t="str">
            <v>Finalizada</v>
          </cell>
          <cell r="H41" t="str">
            <v>Pago por evento</v>
          </cell>
          <cell r="I41" t="str">
            <v>Urgencias</v>
          </cell>
          <cell r="J41" t="str">
            <v>Demanda</v>
          </cell>
          <cell r="K41">
            <v>45296.47979957176</v>
          </cell>
          <cell r="L41">
            <v>45300.291666666664</v>
          </cell>
        </row>
        <row r="42">
          <cell r="F42" t="str">
            <v>891301121_FESR342924</v>
          </cell>
          <cell r="G42" t="str">
            <v>Finalizada</v>
          </cell>
          <cell r="H42" t="str">
            <v>Pago por evento</v>
          </cell>
          <cell r="I42" t="str">
            <v>Servicios ambulatorios</v>
          </cell>
          <cell r="J42" t="str">
            <v>Demanda</v>
          </cell>
          <cell r="K42">
            <v>45296.479683067133</v>
          </cell>
          <cell r="L42">
            <v>45300.291666666664</v>
          </cell>
        </row>
        <row r="43">
          <cell r="F43" t="str">
            <v>891301121_FESR342007</v>
          </cell>
          <cell r="G43" t="str">
            <v>Finalizada</v>
          </cell>
          <cell r="H43" t="str">
            <v>Pago por evento</v>
          </cell>
          <cell r="I43" t="str">
            <v>Servicios ambulatorios</v>
          </cell>
          <cell r="J43" t="str">
            <v>Demanda</v>
          </cell>
          <cell r="K43">
            <v>45296.479525497685</v>
          </cell>
          <cell r="L43">
            <v>45300.291666666664</v>
          </cell>
        </row>
        <row r="44">
          <cell r="F44" t="str">
            <v>891301121_FESR353678</v>
          </cell>
          <cell r="G44" t="str">
            <v>Finalizada</v>
          </cell>
          <cell r="H44" t="str">
            <v>Pago por evento</v>
          </cell>
          <cell r="I44" t="str">
            <v>Servicios ambulatorios</v>
          </cell>
          <cell r="J44" t="str">
            <v>Demanda</v>
          </cell>
          <cell r="K44">
            <v>45288.590122453701</v>
          </cell>
          <cell r="L44">
            <v>45300.291666666664</v>
          </cell>
        </row>
        <row r="45">
          <cell r="F45" t="str">
            <v>891301121_FESR354114</v>
          </cell>
          <cell r="G45" t="str">
            <v>Finalizada</v>
          </cell>
          <cell r="H45" t="str">
            <v>Pago por evento</v>
          </cell>
          <cell r="I45" t="str">
            <v>Servicios ambulatorios</v>
          </cell>
          <cell r="J45" t="str">
            <v>Demanda</v>
          </cell>
          <cell r="K45">
            <v>45296.460603819447</v>
          </cell>
          <cell r="L45">
            <v>45300.291666666664</v>
          </cell>
        </row>
        <row r="46">
          <cell r="F46" t="str">
            <v>891301121_FESR347939</v>
          </cell>
          <cell r="G46" t="str">
            <v>Finalizada</v>
          </cell>
          <cell r="H46" t="str">
            <v>Pago por evento</v>
          </cell>
          <cell r="I46" t="str">
            <v>Urgencias</v>
          </cell>
          <cell r="J46" t="str">
            <v>Demanda</v>
          </cell>
          <cell r="K46">
            <v>45245.534452395834</v>
          </cell>
          <cell r="L46">
            <v>45296.39305327546</v>
          </cell>
        </row>
        <row r="47">
          <cell r="F47" t="str">
            <v>891301121_FESR345860</v>
          </cell>
          <cell r="G47" t="str">
            <v>Finalizada</v>
          </cell>
          <cell r="H47" t="str">
            <v>Pago por evento</v>
          </cell>
          <cell r="I47" t="str">
            <v>Urgencias</v>
          </cell>
          <cell r="J47" t="str">
            <v>Demanda</v>
          </cell>
          <cell r="K47">
            <v>45278.438650081021</v>
          </cell>
          <cell r="L47">
            <v>45296.39305327546</v>
          </cell>
        </row>
        <row r="48">
          <cell r="F48" t="str">
            <v>891301121_FESR346331</v>
          </cell>
          <cell r="G48" t="str">
            <v>Finalizada</v>
          </cell>
          <cell r="H48" t="str">
            <v>Pago por evento</v>
          </cell>
          <cell r="I48" t="str">
            <v>Urgencias</v>
          </cell>
          <cell r="J48" t="str">
            <v>Demanda</v>
          </cell>
          <cell r="K48">
            <v>45278.43871234954</v>
          </cell>
          <cell r="L48">
            <v>45296.39305327546</v>
          </cell>
        </row>
        <row r="49">
          <cell r="F49" t="str">
            <v>891301121_FESR347624</v>
          </cell>
          <cell r="G49" t="str">
            <v>Finalizada</v>
          </cell>
          <cell r="H49" t="str">
            <v>Pago por evento</v>
          </cell>
          <cell r="I49" t="str">
            <v>Urgencias</v>
          </cell>
          <cell r="J49" t="str">
            <v>Demanda</v>
          </cell>
          <cell r="K49">
            <v>45245.534416122682</v>
          </cell>
          <cell r="L49">
            <v>45296.39305327546</v>
          </cell>
        </row>
        <row r="50">
          <cell r="F50" t="str">
            <v>891301121_FESR345542</v>
          </cell>
          <cell r="G50" t="str">
            <v>Finalizada</v>
          </cell>
          <cell r="H50" t="str">
            <v>Pago por evento</v>
          </cell>
          <cell r="I50" t="str">
            <v>Urgencias</v>
          </cell>
          <cell r="J50" t="str">
            <v>Demanda</v>
          </cell>
          <cell r="K50">
            <v>45240.435167557873</v>
          </cell>
          <cell r="L50">
            <v>45296.39305327546</v>
          </cell>
        </row>
        <row r="51">
          <cell r="F51" t="str">
            <v>891301121_FESR346184</v>
          </cell>
          <cell r="G51" t="str">
            <v>Finalizada</v>
          </cell>
          <cell r="H51" t="str">
            <v>Pago por evento</v>
          </cell>
          <cell r="I51" t="str">
            <v>Urgencias</v>
          </cell>
          <cell r="J51" t="str">
            <v>Demanda</v>
          </cell>
          <cell r="K51">
            <v>45278.43868402778</v>
          </cell>
          <cell r="L51">
            <v>45296.39305327546</v>
          </cell>
        </row>
        <row r="52">
          <cell r="F52" t="str">
            <v>891301121_FESR347343</v>
          </cell>
          <cell r="G52" t="str">
            <v>Finalizada</v>
          </cell>
          <cell r="H52" t="str">
            <v>Pago por evento</v>
          </cell>
          <cell r="I52" t="str">
            <v>Urgencias</v>
          </cell>
          <cell r="J52" t="str">
            <v>Demanda</v>
          </cell>
          <cell r="K52">
            <v>45245.534341817132</v>
          </cell>
          <cell r="L52">
            <v>45296.39305327546</v>
          </cell>
        </row>
        <row r="53">
          <cell r="F53" t="str">
            <v>891301121_FESR346753</v>
          </cell>
          <cell r="G53" t="str">
            <v>Finalizada</v>
          </cell>
          <cell r="H53" t="str">
            <v>Pago por evento</v>
          </cell>
          <cell r="I53" t="str">
            <v>Urgencias</v>
          </cell>
          <cell r="J53" t="str">
            <v>Demanda</v>
          </cell>
          <cell r="K53">
            <v>45278.438794131944</v>
          </cell>
          <cell r="L53">
            <v>45296.39305327546</v>
          </cell>
        </row>
        <row r="54">
          <cell r="F54" t="str">
            <v>891301121_FESR347466</v>
          </cell>
          <cell r="G54" t="str">
            <v>Finalizada</v>
          </cell>
          <cell r="H54" t="str">
            <v>Pago por evento</v>
          </cell>
          <cell r="I54" t="str">
            <v>Urgencias</v>
          </cell>
          <cell r="J54" t="str">
            <v>Demanda</v>
          </cell>
          <cell r="K54">
            <v>45245.53437789352</v>
          </cell>
          <cell r="L54">
            <v>45296.39305327546</v>
          </cell>
        </row>
        <row r="55">
          <cell r="F55" t="str">
            <v>891301121_FESR346102</v>
          </cell>
          <cell r="G55" t="str">
            <v>Devuelta</v>
          </cell>
          <cell r="H55" t="str">
            <v>Pago por evento</v>
          </cell>
          <cell r="I55" t="str">
            <v>Urgencias</v>
          </cell>
          <cell r="J55" t="str">
            <v>Demanda</v>
          </cell>
          <cell r="K55">
            <v>45278.459005289355</v>
          </cell>
          <cell r="L55">
            <v>45296.39305327546</v>
          </cell>
        </row>
        <row r="56">
          <cell r="F56" t="str">
            <v>891301121_FESR345846</v>
          </cell>
          <cell r="G56" t="str">
            <v>Finalizada</v>
          </cell>
          <cell r="H56" t="str">
            <v>Pago por evento</v>
          </cell>
          <cell r="I56" t="str">
            <v>Urgencias</v>
          </cell>
          <cell r="J56" t="str">
            <v>Demanda</v>
          </cell>
          <cell r="K56">
            <v>45278.458962997684</v>
          </cell>
          <cell r="L56">
            <v>45296.39305327546</v>
          </cell>
        </row>
        <row r="57">
          <cell r="F57" t="str">
            <v>891301121_FESR345859</v>
          </cell>
          <cell r="G57" t="str">
            <v>Finalizada</v>
          </cell>
          <cell r="H57" t="str">
            <v>Pago por evento</v>
          </cell>
          <cell r="I57" t="str">
            <v>Urgencias</v>
          </cell>
          <cell r="J57" t="str">
            <v>Demanda</v>
          </cell>
          <cell r="K57">
            <v>45278.438615046296</v>
          </cell>
          <cell r="L57">
            <v>45296.39305327546</v>
          </cell>
        </row>
        <row r="58">
          <cell r="F58" t="str">
            <v>891301121_FESR346752</v>
          </cell>
          <cell r="G58" t="str">
            <v>Finalizada</v>
          </cell>
          <cell r="H58" t="str">
            <v>Pago por evento</v>
          </cell>
          <cell r="I58" t="str">
            <v>Urgencias</v>
          </cell>
          <cell r="J58" t="str">
            <v>Demanda</v>
          </cell>
          <cell r="K58">
            <v>45287.397538229168</v>
          </cell>
          <cell r="L58">
            <v>45296.39305327546</v>
          </cell>
        </row>
        <row r="59">
          <cell r="F59" t="str">
            <v>891301121_FESR346433</v>
          </cell>
          <cell r="G59" t="str">
            <v>Finalizada</v>
          </cell>
          <cell r="H59" t="str">
            <v>Pago por evento</v>
          </cell>
          <cell r="I59" t="str">
            <v>Urgencias</v>
          </cell>
          <cell r="J59" t="str">
            <v>Demanda</v>
          </cell>
          <cell r="K59">
            <v>45278.438753090275</v>
          </cell>
          <cell r="L59">
            <v>45296.39305327546</v>
          </cell>
        </row>
        <row r="60">
          <cell r="F60" t="str">
            <v>891301121_FESR348646</v>
          </cell>
          <cell r="G60" t="str">
            <v>Finalizada</v>
          </cell>
          <cell r="H60" t="str">
            <v>Pago por evento</v>
          </cell>
          <cell r="I60" t="str">
            <v>Servicios ambulatorios</v>
          </cell>
          <cell r="J60" t="str">
            <v>Demanda</v>
          </cell>
          <cell r="K60">
            <v>45226.677621875002</v>
          </cell>
          <cell r="L60">
            <v>45296.39305327546</v>
          </cell>
        </row>
        <row r="61">
          <cell r="F61" t="str">
            <v>891301121_FESR346689</v>
          </cell>
          <cell r="G61" t="str">
            <v>Finalizada</v>
          </cell>
          <cell r="H61" t="str">
            <v>Pago por evento</v>
          </cell>
          <cell r="I61" t="str">
            <v>Servicios ambulatorios</v>
          </cell>
          <cell r="J61" t="str">
            <v>Demanda</v>
          </cell>
          <cell r="K61">
            <v>45245.538384641201</v>
          </cell>
          <cell r="L61">
            <v>45296.39305327546</v>
          </cell>
        </row>
        <row r="62">
          <cell r="F62" t="str">
            <v>891301121_FESR347080</v>
          </cell>
          <cell r="G62" t="str">
            <v>Finalizada</v>
          </cell>
          <cell r="H62" t="str">
            <v>Pago por evento</v>
          </cell>
          <cell r="I62" t="str">
            <v>Servicios ambulatorios</v>
          </cell>
          <cell r="J62" t="str">
            <v>Demanda</v>
          </cell>
          <cell r="K62">
            <v>45226.67759259259</v>
          </cell>
          <cell r="L62">
            <v>45296.39305327546</v>
          </cell>
        </row>
        <row r="63">
          <cell r="F63" t="str">
            <v>891301121_FESR345814</v>
          </cell>
          <cell r="G63" t="str">
            <v>Finalizada</v>
          </cell>
          <cell r="H63" t="str">
            <v>Pago por evento</v>
          </cell>
          <cell r="I63" t="str">
            <v>Servicios ambulatorios</v>
          </cell>
          <cell r="J63" t="str">
            <v>Demanda</v>
          </cell>
          <cell r="K63">
            <v>45224.735384756947</v>
          </cell>
          <cell r="L63">
            <v>45296.39305327546</v>
          </cell>
        </row>
        <row r="64">
          <cell r="F64" t="str">
            <v>891301121_FESR348651</v>
          </cell>
          <cell r="G64" t="str">
            <v>Finalizada</v>
          </cell>
          <cell r="H64" t="str">
            <v>Pago por evento</v>
          </cell>
          <cell r="I64" t="str">
            <v>Servicios ambulatorios</v>
          </cell>
          <cell r="J64" t="str">
            <v>Demanda</v>
          </cell>
          <cell r="K64">
            <v>45226.677650150465</v>
          </cell>
          <cell r="L64">
            <v>45296.39305327546</v>
          </cell>
        </row>
        <row r="65">
          <cell r="F65" t="str">
            <v>891301121_FESR349428</v>
          </cell>
          <cell r="G65" t="str">
            <v>Finalizada</v>
          </cell>
          <cell r="H65" t="str">
            <v>Pago por evento</v>
          </cell>
          <cell r="I65" t="str">
            <v>Urgencias</v>
          </cell>
          <cell r="J65" t="str">
            <v>Demanda</v>
          </cell>
          <cell r="K65">
            <v>45245.534591400465</v>
          </cell>
          <cell r="L65">
            <v>45261.291666666664</v>
          </cell>
        </row>
        <row r="66">
          <cell r="F66" t="str">
            <v>891301121_FESR349525</v>
          </cell>
          <cell r="G66" t="str">
            <v>Finalizada</v>
          </cell>
          <cell r="H66" t="str">
            <v>Pago por evento</v>
          </cell>
          <cell r="I66" t="str">
            <v>Urgencias</v>
          </cell>
          <cell r="J66" t="str">
            <v>Demanda</v>
          </cell>
          <cell r="K66">
            <v>45245.534627199071</v>
          </cell>
          <cell r="L66">
            <v>45261.291666666664</v>
          </cell>
        </row>
        <row r="67">
          <cell r="F67" t="str">
            <v>891301121_FESR350337</v>
          </cell>
          <cell r="G67" t="str">
            <v>Finalizada</v>
          </cell>
          <cell r="H67" t="str">
            <v>Pago por evento</v>
          </cell>
          <cell r="I67" t="str">
            <v>Urgencias</v>
          </cell>
          <cell r="J67" t="str">
            <v>Demanda</v>
          </cell>
          <cell r="K67">
            <v>45245.534791666665</v>
          </cell>
          <cell r="L67">
            <v>45261.291666666664</v>
          </cell>
        </row>
        <row r="68">
          <cell r="F68" t="str">
            <v>891301121_FESR350875</v>
          </cell>
          <cell r="G68" t="str">
            <v>Finalizada</v>
          </cell>
          <cell r="H68" t="str">
            <v>Pago por evento</v>
          </cell>
          <cell r="I68" t="str">
            <v>Urgencias</v>
          </cell>
          <cell r="J68" t="str">
            <v>Demanda</v>
          </cell>
          <cell r="K68">
            <v>45245.53428753472</v>
          </cell>
          <cell r="L68">
            <v>45261.291666666664</v>
          </cell>
        </row>
        <row r="69">
          <cell r="F69" t="str">
            <v>891301121_FESR349186</v>
          </cell>
          <cell r="G69" t="str">
            <v>Finalizada</v>
          </cell>
          <cell r="H69" t="str">
            <v>Pago por evento</v>
          </cell>
          <cell r="I69" t="str">
            <v>Urgencias</v>
          </cell>
          <cell r="J69" t="str">
            <v>Demanda</v>
          </cell>
          <cell r="K69">
            <v>45245.53455621528</v>
          </cell>
          <cell r="L69">
            <v>45261.291666666664</v>
          </cell>
        </row>
        <row r="70">
          <cell r="F70" t="str">
            <v>891301121_FESR349990</v>
          </cell>
          <cell r="G70" t="str">
            <v>Finalizada</v>
          </cell>
          <cell r="H70" t="str">
            <v>Pago por evento</v>
          </cell>
          <cell r="I70" t="str">
            <v>Urgencias</v>
          </cell>
          <cell r="J70" t="str">
            <v>Demanda</v>
          </cell>
          <cell r="K70">
            <v>45245.534693831018</v>
          </cell>
          <cell r="L70">
            <v>45261.291666666664</v>
          </cell>
        </row>
        <row r="71">
          <cell r="F71" t="str">
            <v>891301121_FESR351453</v>
          </cell>
          <cell r="G71" t="str">
            <v>Finalizada</v>
          </cell>
          <cell r="H71" t="str">
            <v>Pago por evento</v>
          </cell>
          <cell r="I71" t="str">
            <v>Urgencias</v>
          </cell>
          <cell r="J71" t="str">
            <v>Demanda</v>
          </cell>
          <cell r="K71">
            <v>45245.534315358796</v>
          </cell>
          <cell r="L71">
            <v>45261.291666666664</v>
          </cell>
        </row>
        <row r="72">
          <cell r="F72" t="str">
            <v>891301121_FESR350242</v>
          </cell>
          <cell r="G72" t="str">
            <v>Finalizada</v>
          </cell>
          <cell r="H72" t="str">
            <v>Pago por evento</v>
          </cell>
          <cell r="I72" t="str">
            <v>Urgencias</v>
          </cell>
          <cell r="J72" t="str">
            <v>Demanda</v>
          </cell>
          <cell r="K72">
            <v>45245.534755092594</v>
          </cell>
          <cell r="L72">
            <v>45261.291666666664</v>
          </cell>
        </row>
        <row r="73">
          <cell r="F73" t="str">
            <v>891301121_FESR349882</v>
          </cell>
          <cell r="G73" t="str">
            <v>Finalizada</v>
          </cell>
          <cell r="H73" t="str">
            <v>Pago por evento</v>
          </cell>
          <cell r="I73" t="str">
            <v>Servicios ambulatorios</v>
          </cell>
          <cell r="J73" t="str">
            <v>Demanda</v>
          </cell>
          <cell r="K73">
            <v>45245.534659490739</v>
          </cell>
          <cell r="L73">
            <v>45261.291666666664</v>
          </cell>
        </row>
        <row r="74">
          <cell r="F74" t="str">
            <v>891301121_FESR288185</v>
          </cell>
          <cell r="G74" t="str">
            <v>Finalizada</v>
          </cell>
          <cell r="J74" t="str">
            <v>Demanda</v>
          </cell>
          <cell r="K74">
            <v>44975</v>
          </cell>
          <cell r="L74">
            <v>44975</v>
          </cell>
        </row>
        <row r="75">
          <cell r="F75" t="str">
            <v>891301121_FESR278451</v>
          </cell>
          <cell r="G75" t="str">
            <v>Finalizada</v>
          </cell>
          <cell r="J75" t="str">
            <v>Demanda</v>
          </cell>
          <cell r="K75">
            <v>44975</v>
          </cell>
          <cell r="L75">
            <v>44975</v>
          </cell>
        </row>
        <row r="76">
          <cell r="F76" t="str">
            <v>891301121_FESR300635</v>
          </cell>
          <cell r="G76" t="str">
            <v>Finalizada</v>
          </cell>
          <cell r="J76" t="str">
            <v>Demanda</v>
          </cell>
          <cell r="K76">
            <v>44975</v>
          </cell>
          <cell r="L76">
            <v>44975</v>
          </cell>
        </row>
        <row r="77">
          <cell r="F77" t="str">
            <v>891301121_FESR296852</v>
          </cell>
          <cell r="G77" t="str">
            <v>Finalizada</v>
          </cell>
          <cell r="J77" t="str">
            <v>Demanda</v>
          </cell>
          <cell r="K77">
            <v>44975</v>
          </cell>
          <cell r="L77">
            <v>44975</v>
          </cell>
        </row>
        <row r="78">
          <cell r="F78" t="str">
            <v>891301121_FESR303970</v>
          </cell>
          <cell r="G78" t="str">
            <v>Finalizada</v>
          </cell>
          <cell r="J78" t="str">
            <v>Demanda</v>
          </cell>
          <cell r="K78">
            <v>44975</v>
          </cell>
          <cell r="L78">
            <v>44975</v>
          </cell>
        </row>
        <row r="79">
          <cell r="F79" t="str">
            <v>891301121_FESR302422</v>
          </cell>
          <cell r="G79" t="str">
            <v>Finalizada</v>
          </cell>
          <cell r="J79" t="str">
            <v>Demanda</v>
          </cell>
          <cell r="K79">
            <v>44975</v>
          </cell>
          <cell r="L79">
            <v>44975</v>
          </cell>
        </row>
        <row r="80">
          <cell r="F80" t="str">
            <v>891301121_FESR277573</v>
          </cell>
          <cell r="G80" t="str">
            <v>Finalizada</v>
          </cell>
          <cell r="J80" t="str">
            <v>Demanda</v>
          </cell>
          <cell r="K80">
            <v>44975</v>
          </cell>
          <cell r="L80">
            <v>44975</v>
          </cell>
        </row>
        <row r="81">
          <cell r="F81" t="str">
            <v>891301121_FESR271182</v>
          </cell>
          <cell r="G81" t="str">
            <v>Devuelta</v>
          </cell>
          <cell r="J81" t="str">
            <v>Demanda</v>
          </cell>
          <cell r="K81">
            <v>44975</v>
          </cell>
          <cell r="L81">
            <v>44975</v>
          </cell>
        </row>
        <row r="82">
          <cell r="F82" t="str">
            <v>891301121_FESR303593</v>
          </cell>
          <cell r="G82" t="str">
            <v>Finalizada</v>
          </cell>
          <cell r="J82" t="str">
            <v>Demanda</v>
          </cell>
          <cell r="K82">
            <v>44975</v>
          </cell>
          <cell r="L82">
            <v>44975</v>
          </cell>
        </row>
        <row r="83">
          <cell r="F83" t="str">
            <v>891301121_FESR286741</v>
          </cell>
          <cell r="G83" t="str">
            <v>Finalizada</v>
          </cell>
          <cell r="J83" t="str">
            <v>Demanda</v>
          </cell>
          <cell r="K83">
            <v>44975</v>
          </cell>
          <cell r="L83">
            <v>44975</v>
          </cell>
        </row>
        <row r="84">
          <cell r="F84" t="str">
            <v>891301121_FESR269301</v>
          </cell>
          <cell r="G84" t="str">
            <v>Finalizada</v>
          </cell>
          <cell r="J84" t="str">
            <v>Demanda</v>
          </cell>
          <cell r="K84">
            <v>44975</v>
          </cell>
          <cell r="L84">
            <v>44975</v>
          </cell>
        </row>
        <row r="85">
          <cell r="F85" t="str">
            <v>891301121_FESR311997</v>
          </cell>
          <cell r="G85" t="str">
            <v>Finalizada</v>
          </cell>
          <cell r="J85" t="str">
            <v>Demanda</v>
          </cell>
          <cell r="K85">
            <v>44975</v>
          </cell>
          <cell r="L85">
            <v>44975</v>
          </cell>
        </row>
        <row r="86">
          <cell r="F86" t="str">
            <v>891301121_FESR304639</v>
          </cell>
          <cell r="G86" t="str">
            <v>Finalizada</v>
          </cell>
          <cell r="J86" t="str">
            <v>Demanda</v>
          </cell>
          <cell r="K86">
            <v>44975</v>
          </cell>
          <cell r="L86">
            <v>44975</v>
          </cell>
        </row>
        <row r="87">
          <cell r="F87" t="str">
            <v>891301121_FESR294457</v>
          </cell>
          <cell r="G87" t="str">
            <v>Finalizada</v>
          </cell>
          <cell r="J87" t="str">
            <v>Demanda</v>
          </cell>
          <cell r="K87">
            <v>44975</v>
          </cell>
          <cell r="L87">
            <v>44975</v>
          </cell>
        </row>
        <row r="88">
          <cell r="F88" t="str">
            <v>891301121_FESR267750</v>
          </cell>
          <cell r="G88" t="str">
            <v>Finalizada</v>
          </cell>
          <cell r="J88" t="str">
            <v>Demanda</v>
          </cell>
          <cell r="K88">
            <v>44975</v>
          </cell>
          <cell r="L88">
            <v>44975</v>
          </cell>
        </row>
        <row r="89">
          <cell r="F89" t="str">
            <v>891301121_FESR300329</v>
          </cell>
          <cell r="G89" t="str">
            <v>Finalizada</v>
          </cell>
          <cell r="J89" t="str">
            <v>Demanda</v>
          </cell>
          <cell r="K89">
            <v>44975</v>
          </cell>
          <cell r="L89">
            <v>44975</v>
          </cell>
        </row>
        <row r="90">
          <cell r="F90" t="str">
            <v>891301121_FESR291840</v>
          </cell>
          <cell r="G90" t="str">
            <v>Finalizada</v>
          </cell>
          <cell r="J90" t="str">
            <v>Demanda</v>
          </cell>
          <cell r="K90">
            <v>44975</v>
          </cell>
          <cell r="L90">
            <v>44975</v>
          </cell>
        </row>
        <row r="91">
          <cell r="F91" t="str">
            <v>891301121_FESR312049</v>
          </cell>
          <cell r="G91" t="str">
            <v>Finalizada</v>
          </cell>
          <cell r="J91" t="str">
            <v>Demanda</v>
          </cell>
          <cell r="K91">
            <v>44975</v>
          </cell>
          <cell r="L91">
            <v>44975</v>
          </cell>
        </row>
        <row r="92">
          <cell r="F92" t="str">
            <v>891301121_FESR306467</v>
          </cell>
          <cell r="G92" t="str">
            <v>Finalizada</v>
          </cell>
          <cell r="J92" t="str">
            <v>Demanda</v>
          </cell>
          <cell r="K92">
            <v>44975</v>
          </cell>
          <cell r="L92">
            <v>44975</v>
          </cell>
        </row>
        <row r="93">
          <cell r="F93" t="str">
            <v>891301121_FESR311547</v>
          </cell>
          <cell r="G93" t="str">
            <v>Finalizada</v>
          </cell>
          <cell r="J93" t="str">
            <v>Demanda</v>
          </cell>
          <cell r="K93">
            <v>44975</v>
          </cell>
          <cell r="L93">
            <v>44975</v>
          </cell>
        </row>
        <row r="94">
          <cell r="F94" t="str">
            <v>891301121_FESR300766</v>
          </cell>
          <cell r="G94" t="str">
            <v>Finalizada</v>
          </cell>
          <cell r="J94" t="str">
            <v>Demanda</v>
          </cell>
          <cell r="K94">
            <v>44975</v>
          </cell>
          <cell r="L94">
            <v>44975</v>
          </cell>
        </row>
        <row r="95">
          <cell r="F95" t="str">
            <v>891301121_FESR306188</v>
          </cell>
          <cell r="G95" t="str">
            <v>Finalizada</v>
          </cell>
          <cell r="J95" t="str">
            <v>Demanda</v>
          </cell>
          <cell r="K95">
            <v>44975</v>
          </cell>
          <cell r="L95">
            <v>44975</v>
          </cell>
        </row>
        <row r="96">
          <cell r="F96" t="str">
            <v>891301121_FESR298150</v>
          </cell>
          <cell r="G96" t="str">
            <v>Finalizada</v>
          </cell>
          <cell r="J96" t="str">
            <v>Demanda</v>
          </cell>
          <cell r="K96">
            <v>44975</v>
          </cell>
          <cell r="L96">
            <v>44975</v>
          </cell>
        </row>
        <row r="97">
          <cell r="F97" t="str">
            <v>891301121_FESR304222</v>
          </cell>
          <cell r="G97" t="str">
            <v>Finalizada</v>
          </cell>
          <cell r="J97" t="str">
            <v>Demanda</v>
          </cell>
          <cell r="K97">
            <v>44975</v>
          </cell>
          <cell r="L97">
            <v>44975</v>
          </cell>
        </row>
        <row r="98">
          <cell r="F98" t="str">
            <v>891301121_FESR292151</v>
          </cell>
          <cell r="G98" t="str">
            <v>Finalizada</v>
          </cell>
          <cell r="J98" t="str">
            <v>Demanda</v>
          </cell>
          <cell r="K98">
            <v>44975</v>
          </cell>
          <cell r="L98">
            <v>44975</v>
          </cell>
        </row>
        <row r="99">
          <cell r="F99" t="str">
            <v>891301121_FESR296806</v>
          </cell>
          <cell r="G99" t="str">
            <v>Finalizada</v>
          </cell>
          <cell r="J99" t="str">
            <v>Demanda</v>
          </cell>
          <cell r="K99">
            <v>44975</v>
          </cell>
          <cell r="L99">
            <v>44975</v>
          </cell>
        </row>
        <row r="100">
          <cell r="F100" t="str">
            <v>891301121_FESR300719</v>
          </cell>
          <cell r="G100" t="str">
            <v>Finalizada</v>
          </cell>
          <cell r="J100" t="str">
            <v>Demanda</v>
          </cell>
          <cell r="K100">
            <v>44975</v>
          </cell>
          <cell r="L100">
            <v>44975</v>
          </cell>
        </row>
        <row r="101">
          <cell r="F101" t="str">
            <v>891301121_FESR276990</v>
          </cell>
          <cell r="G101" t="str">
            <v>Devuelta</v>
          </cell>
          <cell r="J101" t="str">
            <v>Demanda</v>
          </cell>
          <cell r="K101">
            <v>44975</v>
          </cell>
          <cell r="L101">
            <v>44975</v>
          </cell>
        </row>
        <row r="102">
          <cell r="F102" t="str">
            <v>891301121_FESR268717</v>
          </cell>
          <cell r="G102" t="str">
            <v>Finalizada</v>
          </cell>
          <cell r="J102" t="str">
            <v>Demanda</v>
          </cell>
          <cell r="K102">
            <v>44975</v>
          </cell>
          <cell r="L102">
            <v>44975</v>
          </cell>
        </row>
        <row r="103">
          <cell r="F103" t="str">
            <v>891301121_FESR281752</v>
          </cell>
          <cell r="G103" t="str">
            <v>Finalizada</v>
          </cell>
          <cell r="J103" t="str">
            <v>Demanda</v>
          </cell>
          <cell r="K103">
            <v>44975</v>
          </cell>
          <cell r="L103">
            <v>44975</v>
          </cell>
        </row>
        <row r="104">
          <cell r="F104" t="str">
            <v>891301121_FESR294946</v>
          </cell>
          <cell r="G104" t="str">
            <v>Finalizada</v>
          </cell>
          <cell r="J104" t="str">
            <v>Demanda</v>
          </cell>
          <cell r="K104">
            <v>44975</v>
          </cell>
          <cell r="L104">
            <v>44975</v>
          </cell>
        </row>
        <row r="105">
          <cell r="F105" t="str">
            <v>891301121_FESR271489</v>
          </cell>
          <cell r="G105" t="str">
            <v>Finalizada</v>
          </cell>
          <cell r="J105" t="str">
            <v>Demanda</v>
          </cell>
          <cell r="K105">
            <v>44975</v>
          </cell>
          <cell r="L105">
            <v>44975</v>
          </cell>
        </row>
        <row r="106">
          <cell r="F106" t="str">
            <v>891301121_FESR274402</v>
          </cell>
          <cell r="G106" t="str">
            <v>Finalizada</v>
          </cell>
          <cell r="J106" t="str">
            <v>Demanda</v>
          </cell>
          <cell r="K106">
            <v>44975</v>
          </cell>
          <cell r="L106">
            <v>44975</v>
          </cell>
        </row>
        <row r="107">
          <cell r="F107" t="str">
            <v>891301121_FESR286106</v>
          </cell>
          <cell r="G107" t="str">
            <v>Finalizada</v>
          </cell>
          <cell r="J107" t="str">
            <v>Demanda</v>
          </cell>
          <cell r="K107">
            <v>44975</v>
          </cell>
          <cell r="L107">
            <v>44975</v>
          </cell>
        </row>
        <row r="108">
          <cell r="F108" t="str">
            <v>891301121_FESR314371</v>
          </cell>
          <cell r="G108" t="str">
            <v>Devuelta</v>
          </cell>
          <cell r="J108" t="str">
            <v>Demanda</v>
          </cell>
          <cell r="K108">
            <v>44975</v>
          </cell>
          <cell r="L108">
            <v>44975</v>
          </cell>
        </row>
        <row r="109">
          <cell r="F109" t="str">
            <v>891301121_FESR274535</v>
          </cell>
          <cell r="G109" t="str">
            <v>Finalizada</v>
          </cell>
          <cell r="J109" t="str">
            <v>Demanda</v>
          </cell>
          <cell r="K109">
            <v>44975</v>
          </cell>
          <cell r="L109">
            <v>44975</v>
          </cell>
        </row>
        <row r="110">
          <cell r="F110" t="str">
            <v>891301121_FESR281857</v>
          </cell>
          <cell r="G110" t="str">
            <v>Finalizada</v>
          </cell>
          <cell r="J110" t="str">
            <v>Demanda</v>
          </cell>
          <cell r="K110">
            <v>44975</v>
          </cell>
          <cell r="L110">
            <v>44975</v>
          </cell>
        </row>
        <row r="111">
          <cell r="F111" t="str">
            <v>891301121_FESR286848</v>
          </cell>
          <cell r="G111" t="str">
            <v>Finalizada</v>
          </cell>
          <cell r="J111" t="str">
            <v>Demanda</v>
          </cell>
          <cell r="K111">
            <v>44975</v>
          </cell>
          <cell r="L111">
            <v>44975</v>
          </cell>
        </row>
        <row r="112">
          <cell r="F112" t="str">
            <v>891301121_FESR303722</v>
          </cell>
          <cell r="G112" t="str">
            <v>Devuelta</v>
          </cell>
          <cell r="J112" t="str">
            <v>Demanda</v>
          </cell>
          <cell r="K112">
            <v>44975</v>
          </cell>
          <cell r="L112">
            <v>44975</v>
          </cell>
        </row>
        <row r="113">
          <cell r="F113" t="str">
            <v>891301121_FESR283729</v>
          </cell>
          <cell r="G113" t="str">
            <v>Finalizada</v>
          </cell>
          <cell r="J113" t="str">
            <v>Demanda</v>
          </cell>
          <cell r="K113">
            <v>44975</v>
          </cell>
          <cell r="L113">
            <v>44975</v>
          </cell>
        </row>
        <row r="114">
          <cell r="F114" t="str">
            <v>891301121_FESR285527</v>
          </cell>
          <cell r="G114" t="str">
            <v>Devuelta</v>
          </cell>
          <cell r="J114" t="str">
            <v>Demanda</v>
          </cell>
          <cell r="K114">
            <v>44975</v>
          </cell>
          <cell r="L114">
            <v>44975</v>
          </cell>
        </row>
        <row r="115">
          <cell r="F115" t="str">
            <v>891301121_FESR305493</v>
          </cell>
          <cell r="G115" t="str">
            <v>Finalizada</v>
          </cell>
          <cell r="J115" t="str">
            <v>Demanda</v>
          </cell>
          <cell r="K115">
            <v>44975</v>
          </cell>
          <cell r="L115">
            <v>44975</v>
          </cell>
        </row>
        <row r="116">
          <cell r="F116" t="str">
            <v>891301121_FESR312001</v>
          </cell>
          <cell r="G116" t="str">
            <v>Devuelta</v>
          </cell>
          <cell r="J116" t="str">
            <v>Demanda</v>
          </cell>
          <cell r="K116">
            <v>44975</v>
          </cell>
          <cell r="L116">
            <v>44975</v>
          </cell>
        </row>
        <row r="117">
          <cell r="F117" t="str">
            <v>891301121_FESR267081</v>
          </cell>
          <cell r="G117" t="str">
            <v>Devuelta</v>
          </cell>
          <cell r="J117" t="str">
            <v>Demanda</v>
          </cell>
          <cell r="K117">
            <v>44975</v>
          </cell>
          <cell r="L117">
            <v>44975</v>
          </cell>
        </row>
        <row r="118">
          <cell r="F118" t="str">
            <v>891301121_FESR269917</v>
          </cell>
          <cell r="G118" t="str">
            <v>Devuelta</v>
          </cell>
          <cell r="J118" t="str">
            <v>Demanda</v>
          </cell>
          <cell r="K118">
            <v>44975</v>
          </cell>
          <cell r="L118">
            <v>44975</v>
          </cell>
        </row>
        <row r="119">
          <cell r="F119" t="str">
            <v>891301121_FESR270437</v>
          </cell>
          <cell r="G119" t="str">
            <v>Finalizada</v>
          </cell>
          <cell r="J119" t="str">
            <v>Demanda</v>
          </cell>
          <cell r="K119">
            <v>44975</v>
          </cell>
          <cell r="L119">
            <v>44975</v>
          </cell>
        </row>
        <row r="120">
          <cell r="F120" t="str">
            <v>891301121_FESR270503</v>
          </cell>
          <cell r="G120" t="str">
            <v>Finalizada</v>
          </cell>
          <cell r="J120" t="str">
            <v>Demanda</v>
          </cell>
          <cell r="K120">
            <v>44975</v>
          </cell>
          <cell r="L120">
            <v>44975</v>
          </cell>
        </row>
        <row r="121">
          <cell r="F121" t="str">
            <v>891301121_FESR270543</v>
          </cell>
          <cell r="G121" t="str">
            <v>Devuelta</v>
          </cell>
          <cell r="J121" t="str">
            <v>Demanda</v>
          </cell>
          <cell r="K121">
            <v>44975</v>
          </cell>
          <cell r="L121">
            <v>44975</v>
          </cell>
        </row>
        <row r="122">
          <cell r="F122" t="str">
            <v>891301121_FESR275938</v>
          </cell>
          <cell r="G122" t="str">
            <v>Finalizada</v>
          </cell>
          <cell r="J122" t="str">
            <v>Demanda</v>
          </cell>
          <cell r="K122">
            <v>44975</v>
          </cell>
          <cell r="L122">
            <v>44975</v>
          </cell>
        </row>
        <row r="123">
          <cell r="F123" t="str">
            <v>891301121_FESR277536</v>
          </cell>
          <cell r="G123" t="str">
            <v>Finalizada</v>
          </cell>
          <cell r="J123" t="str">
            <v>Demanda</v>
          </cell>
          <cell r="K123">
            <v>44975</v>
          </cell>
          <cell r="L123">
            <v>44975</v>
          </cell>
        </row>
        <row r="124">
          <cell r="F124" t="str">
            <v>891301121_FESR281316</v>
          </cell>
          <cell r="G124" t="str">
            <v>Finalizada</v>
          </cell>
          <cell r="J124" t="str">
            <v>Demanda</v>
          </cell>
          <cell r="K124">
            <v>44975</v>
          </cell>
          <cell r="L124">
            <v>44975</v>
          </cell>
        </row>
        <row r="125">
          <cell r="F125" t="str">
            <v>891301121_FESR283148</v>
          </cell>
          <cell r="G125" t="str">
            <v>Devuelta</v>
          </cell>
          <cell r="J125" t="str">
            <v>Demanda</v>
          </cell>
          <cell r="K125">
            <v>44975</v>
          </cell>
          <cell r="L125">
            <v>44975</v>
          </cell>
        </row>
        <row r="126">
          <cell r="F126" t="str">
            <v>891301121_FESR284183</v>
          </cell>
          <cell r="G126" t="str">
            <v>Devuelta</v>
          </cell>
          <cell r="J126" t="str">
            <v>Demanda</v>
          </cell>
          <cell r="K126">
            <v>44975</v>
          </cell>
          <cell r="L126">
            <v>44975</v>
          </cell>
        </row>
        <row r="127">
          <cell r="F127" t="str">
            <v>891301121_FESR284548</v>
          </cell>
          <cell r="G127" t="str">
            <v>Finalizada</v>
          </cell>
          <cell r="J127" t="str">
            <v>Demanda</v>
          </cell>
          <cell r="K127">
            <v>44975</v>
          </cell>
          <cell r="L127">
            <v>44975</v>
          </cell>
        </row>
        <row r="128">
          <cell r="F128" t="str">
            <v>891301121_FESR284666</v>
          </cell>
          <cell r="G128" t="str">
            <v>Finalizada</v>
          </cell>
          <cell r="J128" t="str">
            <v>Demanda</v>
          </cell>
          <cell r="K128">
            <v>44975</v>
          </cell>
          <cell r="L128">
            <v>44975</v>
          </cell>
        </row>
        <row r="129">
          <cell r="F129" t="str">
            <v>891301121_FESR286071</v>
          </cell>
          <cell r="G129" t="str">
            <v>Finalizada</v>
          </cell>
          <cell r="J129" t="str">
            <v>Demanda</v>
          </cell>
          <cell r="K129">
            <v>44975</v>
          </cell>
          <cell r="L129">
            <v>44975</v>
          </cell>
        </row>
        <row r="130">
          <cell r="F130" t="str">
            <v>891301121_FESR286477</v>
          </cell>
          <cell r="G130" t="str">
            <v>Devuelta</v>
          </cell>
          <cell r="J130" t="str">
            <v>Demanda</v>
          </cell>
          <cell r="K130">
            <v>44975</v>
          </cell>
          <cell r="L130">
            <v>44975</v>
          </cell>
        </row>
        <row r="131">
          <cell r="F131" t="str">
            <v>891301121_FESR287200</v>
          </cell>
          <cell r="G131" t="str">
            <v>Devuelta</v>
          </cell>
          <cell r="J131" t="str">
            <v>Demanda</v>
          </cell>
          <cell r="K131">
            <v>44975</v>
          </cell>
          <cell r="L131">
            <v>44975</v>
          </cell>
        </row>
        <row r="132">
          <cell r="F132" t="str">
            <v>891301121_FESR297724</v>
          </cell>
          <cell r="G132" t="str">
            <v>Finalizada</v>
          </cell>
          <cell r="J132" t="str">
            <v>Demanda</v>
          </cell>
          <cell r="K132">
            <v>44975</v>
          </cell>
          <cell r="L132">
            <v>44975</v>
          </cell>
        </row>
        <row r="133">
          <cell r="F133" t="str">
            <v>891301121_FESR300561</v>
          </cell>
          <cell r="G133" t="str">
            <v>Finalizada</v>
          </cell>
          <cell r="J133" t="str">
            <v>Demanda</v>
          </cell>
          <cell r="K133">
            <v>44975</v>
          </cell>
          <cell r="L133">
            <v>44975</v>
          </cell>
        </row>
        <row r="134">
          <cell r="F134" t="str">
            <v>891301121_FESR305057</v>
          </cell>
          <cell r="G134" t="str">
            <v>Finalizada</v>
          </cell>
          <cell r="J134" t="str">
            <v>Demanda</v>
          </cell>
          <cell r="K134">
            <v>44975</v>
          </cell>
          <cell r="L134">
            <v>44975</v>
          </cell>
        </row>
        <row r="135">
          <cell r="F135" t="str">
            <v>891301121_FESR305494</v>
          </cell>
          <cell r="G135" t="str">
            <v>Finalizada</v>
          </cell>
          <cell r="J135" t="str">
            <v>Demanda</v>
          </cell>
          <cell r="K135">
            <v>44975</v>
          </cell>
          <cell r="L135">
            <v>44975</v>
          </cell>
        </row>
        <row r="136">
          <cell r="F136" t="str">
            <v>891301121_FESR314372</v>
          </cell>
          <cell r="G136" t="str">
            <v>Devuelta</v>
          </cell>
          <cell r="J136" t="str">
            <v>Demanda</v>
          </cell>
          <cell r="K136">
            <v>44975</v>
          </cell>
          <cell r="L136">
            <v>44975</v>
          </cell>
        </row>
        <row r="137">
          <cell r="F137" t="str">
            <v>891301121_FESR360909</v>
          </cell>
          <cell r="G137" t="str">
            <v>Para cargar RIPS o soportes</v>
          </cell>
          <cell r="J137" t="str">
            <v>Demanda</v>
          </cell>
          <cell r="K137">
            <v>45321.542174108799</v>
          </cell>
        </row>
        <row r="138">
          <cell r="F138" t="str">
            <v>891301121_FESR369084</v>
          </cell>
          <cell r="G138" t="str">
            <v>Para cargar RIPS o soportes</v>
          </cell>
          <cell r="J138" t="str">
            <v>Demanda</v>
          </cell>
          <cell r="K138">
            <v>45406.250460914351</v>
          </cell>
        </row>
        <row r="139">
          <cell r="F139" t="str">
            <v>891301121_FESR366974</v>
          </cell>
          <cell r="G139" t="str">
            <v>Para cargar RIPS o soportes</v>
          </cell>
          <cell r="J139" t="str">
            <v>Demanda</v>
          </cell>
          <cell r="K139">
            <v>45384.166796527781</v>
          </cell>
        </row>
        <row r="140">
          <cell r="F140" t="str">
            <v>891301121_FESR368466</v>
          </cell>
          <cell r="G140" t="str">
            <v>Para cargar RIPS o soportes</v>
          </cell>
          <cell r="J140" t="str">
            <v>Demanda</v>
          </cell>
          <cell r="K140">
            <v>45399.480438576385</v>
          </cell>
        </row>
        <row r="141">
          <cell r="F141" t="str">
            <v>891301121_FESR360062</v>
          </cell>
          <cell r="G141" t="str">
            <v>Para cargar RIPS o soportes</v>
          </cell>
          <cell r="J141" t="str">
            <v>Demanda</v>
          </cell>
          <cell r="K141">
            <v>45313.916946064812</v>
          </cell>
        </row>
        <row r="142">
          <cell r="F142" t="str">
            <v>891301121_FESR367510</v>
          </cell>
          <cell r="G142" t="str">
            <v>Para cargar RIPS o soportes</v>
          </cell>
          <cell r="J142" t="str">
            <v>Demanda</v>
          </cell>
          <cell r="K142">
            <v>45435.458480706016</v>
          </cell>
        </row>
        <row r="143">
          <cell r="F143" t="str">
            <v>891301121_FESR369440</v>
          </cell>
          <cell r="G143" t="str">
            <v>Para cargar RIPS o soportes</v>
          </cell>
          <cell r="J143" t="str">
            <v>Demanda</v>
          </cell>
          <cell r="K143">
            <v>45409.250128240739</v>
          </cell>
        </row>
        <row r="144">
          <cell r="F144" t="str">
            <v>891301121_FESR360651</v>
          </cell>
          <cell r="G144" t="str">
            <v>Para cargar RIPS o soportes</v>
          </cell>
          <cell r="J144" t="str">
            <v>Demanda</v>
          </cell>
          <cell r="K144">
            <v>45319.500713113426</v>
          </cell>
        </row>
        <row r="145">
          <cell r="F145" t="str">
            <v>891301121_FESR358741</v>
          </cell>
          <cell r="G145" t="str">
            <v>Para cargar RIPS o soportes</v>
          </cell>
          <cell r="J145" t="str">
            <v>Demanda</v>
          </cell>
          <cell r="K145">
            <v>45302.250230752317</v>
          </cell>
        </row>
        <row r="146">
          <cell r="F146" t="str">
            <v>891301121_FESR363176</v>
          </cell>
          <cell r="G146" t="str">
            <v>Para cargar RIPS o soportes</v>
          </cell>
          <cell r="J146" t="str">
            <v>Demanda</v>
          </cell>
          <cell r="K146">
            <v>45342.463237187498</v>
          </cell>
        </row>
        <row r="147">
          <cell r="F147" t="str">
            <v>891301121_FESR369491</v>
          </cell>
          <cell r="G147" t="str">
            <v>Para cargar RIPS o soportes</v>
          </cell>
          <cell r="J147" t="str">
            <v>Demanda</v>
          </cell>
          <cell r="K147">
            <v>45410.667001122689</v>
          </cell>
        </row>
        <row r="148">
          <cell r="F148" t="str">
            <v>891301121_FESR359710</v>
          </cell>
          <cell r="G148" t="str">
            <v>Para cargar RIPS o soportes</v>
          </cell>
          <cell r="J148" t="str">
            <v>Demanda</v>
          </cell>
          <cell r="K148">
            <v>45310.271157870367</v>
          </cell>
        </row>
        <row r="149">
          <cell r="F149" t="str">
            <v>891301121_FESR360647</v>
          </cell>
          <cell r="G149" t="str">
            <v>Para cargar RIPS o soportes</v>
          </cell>
          <cell r="J149" t="str">
            <v>Demanda</v>
          </cell>
          <cell r="K149">
            <v>45319.250459456016</v>
          </cell>
        </row>
        <row r="150">
          <cell r="F150" t="str">
            <v>891301121_FESR368460</v>
          </cell>
          <cell r="G150" t="str">
            <v>Para cargar RIPS o soportes</v>
          </cell>
          <cell r="J150" t="str">
            <v>Demanda</v>
          </cell>
          <cell r="K150">
            <v>45399.459924386574</v>
          </cell>
        </row>
        <row r="151">
          <cell r="F151" t="str">
            <v>891301121_FESR360337</v>
          </cell>
          <cell r="G151" t="str">
            <v>Para cargar RIPS o soportes</v>
          </cell>
          <cell r="J151" t="str">
            <v>Demanda</v>
          </cell>
          <cell r="K151">
            <v>45316.083576423611</v>
          </cell>
        </row>
        <row r="152">
          <cell r="F152" t="str">
            <v>891301121_FESR359885</v>
          </cell>
          <cell r="G152" t="str">
            <v>Para cargar RIPS o soportes</v>
          </cell>
          <cell r="J152" t="str">
            <v>Demanda</v>
          </cell>
          <cell r="K152">
            <v>45312.166821643521</v>
          </cell>
        </row>
        <row r="153">
          <cell r="F153" t="str">
            <v>891301121_FESR367192</v>
          </cell>
          <cell r="G153" t="str">
            <v>Para cargar RIPS o soportes</v>
          </cell>
          <cell r="J153" t="str">
            <v>Demanda</v>
          </cell>
          <cell r="K153">
            <v>45386.250498379632</v>
          </cell>
        </row>
        <row r="154">
          <cell r="F154" t="str">
            <v>891301121_FESR314371</v>
          </cell>
          <cell r="G154" t="str">
            <v>Para cargar RIPS o soportes</v>
          </cell>
          <cell r="J154" t="str">
            <v>Demanda</v>
          </cell>
          <cell r="K154">
            <v>45384.454955590278</v>
          </cell>
        </row>
        <row r="155">
          <cell r="F155" t="str">
            <v>891301121_FESR339411</v>
          </cell>
          <cell r="G155" t="str">
            <v>Para cargar RIPS o soportes</v>
          </cell>
          <cell r="J155" t="str">
            <v>Demanda</v>
          </cell>
          <cell r="K155">
            <v>45118.733457870374</v>
          </cell>
        </row>
        <row r="156">
          <cell r="F156" t="str">
            <v>891301121_FESR339512</v>
          </cell>
          <cell r="G156" t="str">
            <v>Para cargar RIPS o soportes</v>
          </cell>
          <cell r="J156" t="str">
            <v>Demanda</v>
          </cell>
          <cell r="K156">
            <v>45119.949472835651</v>
          </cell>
        </row>
        <row r="157">
          <cell r="F157" t="str">
            <v>891301121_FESR339513</v>
          </cell>
          <cell r="G157" t="str">
            <v>Para cargar RIPS o soportes</v>
          </cell>
          <cell r="J157" t="str">
            <v>Demanda</v>
          </cell>
          <cell r="K157">
            <v>45119.949486956022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 roq"/>
    </sheetNames>
    <sheetDataSet>
      <sheetData sheetId="0" refreshError="1">
        <row r="1">
          <cell r="D1" t="str">
            <v>llave</v>
          </cell>
          <cell r="E1" t="str">
            <v>Nº doc.</v>
          </cell>
          <cell r="F1" t="str">
            <v>Doc.comp.</v>
          </cell>
          <cell r="G1" t="str">
            <v>Importe en ML</v>
          </cell>
          <cell r="H1" t="str">
            <v>Fe.contab.</v>
          </cell>
          <cell r="I1" t="str">
            <v>Fecha doc.</v>
          </cell>
          <cell r="J1" t="str">
            <v>Compens.</v>
          </cell>
        </row>
        <row r="2">
          <cell r="D2" t="str">
            <v>891301121_FESR349882</v>
          </cell>
          <cell r="E2">
            <v>136166604</v>
          </cell>
          <cell r="F2">
            <v>4800064076</v>
          </cell>
          <cell r="G2">
            <v>28800</v>
          </cell>
          <cell r="H2" t="str">
            <v>31.01.2024</v>
          </cell>
          <cell r="I2" t="str">
            <v>11.10.2023</v>
          </cell>
          <cell r="J2" t="str">
            <v>19.06.2024</v>
          </cell>
        </row>
        <row r="3">
          <cell r="D3" t="str">
            <v>891301121_FESR346689</v>
          </cell>
          <cell r="E3">
            <v>136166614</v>
          </cell>
          <cell r="F3">
            <v>4800064076</v>
          </cell>
          <cell r="G3">
            <v>37900</v>
          </cell>
          <cell r="H3" t="str">
            <v>31.01.2024</v>
          </cell>
          <cell r="I3" t="str">
            <v>12.09.2023</v>
          </cell>
          <cell r="J3" t="str">
            <v>19.06.2024</v>
          </cell>
        </row>
        <row r="4">
          <cell r="D4" t="str">
            <v>891301121_FESR354114</v>
          </cell>
          <cell r="E4">
            <v>136167242</v>
          </cell>
          <cell r="F4">
            <v>4800064076</v>
          </cell>
          <cell r="G4">
            <v>9600</v>
          </cell>
          <cell r="H4" t="str">
            <v>31.01.2024</v>
          </cell>
          <cell r="I4" t="str">
            <v>23.11.2023</v>
          </cell>
          <cell r="J4" t="str">
            <v>19.06.2024</v>
          </cell>
        </row>
        <row r="5">
          <cell r="D5" t="str">
            <v>891301121_FESR342924</v>
          </cell>
          <cell r="E5">
            <v>136167244</v>
          </cell>
          <cell r="F5">
            <v>4800064076</v>
          </cell>
          <cell r="G5">
            <v>38400</v>
          </cell>
          <cell r="H5" t="str">
            <v>31.01.2024</v>
          </cell>
          <cell r="I5" t="str">
            <v>09.08.2023</v>
          </cell>
          <cell r="J5" t="str">
            <v>19.06.2024</v>
          </cell>
        </row>
        <row r="6">
          <cell r="D6" t="str">
            <v>891301121_FESR365004</v>
          </cell>
          <cell r="E6">
            <v>1222452433</v>
          </cell>
          <cell r="F6">
            <v>4800064076</v>
          </cell>
          <cell r="G6">
            <v>135836</v>
          </cell>
          <cell r="H6" t="str">
            <v>21.05.2024</v>
          </cell>
          <cell r="I6" t="str">
            <v>10.03.2024</v>
          </cell>
          <cell r="J6" t="str">
            <v>19.06.2024</v>
          </cell>
        </row>
        <row r="7">
          <cell r="D7" t="str">
            <v>891301121_FESR365651</v>
          </cell>
          <cell r="E7">
            <v>1222452435</v>
          </cell>
          <cell r="F7">
            <v>4800064076</v>
          </cell>
          <cell r="G7">
            <v>273011</v>
          </cell>
          <cell r="H7" t="str">
            <v>21.05.2024</v>
          </cell>
          <cell r="I7" t="str">
            <v>17.03.2024</v>
          </cell>
          <cell r="J7" t="str">
            <v>19.06.2024</v>
          </cell>
        </row>
        <row r="8">
          <cell r="D8" t="str">
            <v>891301121_FESR365683</v>
          </cell>
          <cell r="E8">
            <v>1222452436</v>
          </cell>
          <cell r="F8">
            <v>4800064076</v>
          </cell>
          <cell r="G8">
            <v>66868</v>
          </cell>
          <cell r="H8" t="str">
            <v>21.05.2024</v>
          </cell>
          <cell r="I8" t="str">
            <v>18.03.2024</v>
          </cell>
          <cell r="J8" t="str">
            <v>19.06.2024</v>
          </cell>
        </row>
        <row r="9">
          <cell r="D9" t="str">
            <v>891301121_FESR365771</v>
          </cell>
          <cell r="E9">
            <v>1222452437</v>
          </cell>
          <cell r="F9">
            <v>4800064076</v>
          </cell>
          <cell r="G9">
            <v>150886</v>
          </cell>
          <cell r="H9" t="str">
            <v>21.05.2024</v>
          </cell>
          <cell r="I9" t="str">
            <v>18.03.2024</v>
          </cell>
          <cell r="J9" t="str">
            <v>19.06.2024</v>
          </cell>
        </row>
        <row r="10">
          <cell r="D10" t="str">
            <v>891301121_FESR366015</v>
          </cell>
          <cell r="E10">
            <v>1222452438</v>
          </cell>
          <cell r="F10">
            <v>4800064076</v>
          </cell>
          <cell r="G10">
            <v>193632</v>
          </cell>
          <cell r="H10" t="str">
            <v>21.05.2024</v>
          </cell>
          <cell r="I10" t="str">
            <v>20.03.2024</v>
          </cell>
          <cell r="J10" t="str">
            <v>19.06.2024</v>
          </cell>
        </row>
        <row r="11">
          <cell r="D11" t="str">
            <v>891301121_FESR366097</v>
          </cell>
          <cell r="E11">
            <v>1222452439</v>
          </cell>
          <cell r="F11">
            <v>4800064076</v>
          </cell>
          <cell r="G11">
            <v>90800</v>
          </cell>
          <cell r="H11" t="str">
            <v>21.05.2024</v>
          </cell>
          <cell r="I11" t="str">
            <v>21.03.2024</v>
          </cell>
          <cell r="J11" t="str">
            <v>19.06.2024</v>
          </cell>
        </row>
        <row r="12">
          <cell r="D12" t="str">
            <v>891301121_FESR366800</v>
          </cell>
          <cell r="E12">
            <v>1222452442</v>
          </cell>
          <cell r="F12">
            <v>4800064076</v>
          </cell>
          <cell r="G12">
            <v>382011</v>
          </cell>
          <cell r="H12" t="str">
            <v>21.05.2024</v>
          </cell>
          <cell r="I12" t="str">
            <v>31.03.2024</v>
          </cell>
          <cell r="J12" t="str">
            <v>19.06.2024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 "/>
      <sheetName val="FOR CSA 004"/>
    </sheetNames>
    <sheetDataSet>
      <sheetData sheetId="0" refreshError="1"/>
      <sheetData sheetId="1" refreshError="1"/>
      <sheetData sheetId="2">
        <row r="1">
          <cell r="O1">
            <v>39057204</v>
          </cell>
          <cell r="U1">
            <v>14435928</v>
          </cell>
          <cell r="V1">
            <v>386592</v>
          </cell>
          <cell r="Y1">
            <v>14435928</v>
          </cell>
          <cell r="Z1">
            <v>28300</v>
          </cell>
          <cell r="AA1">
            <v>14124522</v>
          </cell>
          <cell r="AB1">
            <v>2586088</v>
          </cell>
          <cell r="AD1">
            <v>11538434</v>
          </cell>
        </row>
        <row r="2">
          <cell r="F2" t="str">
            <v>Llave</v>
          </cell>
          <cell r="G2" t="str">
            <v>FECHA</v>
          </cell>
          <cell r="H2" t="str">
            <v>CONTRATO</v>
          </cell>
          <cell r="I2" t="str">
            <v>EP`S</v>
          </cell>
          <cell r="J2" t="str">
            <v>SERVICIO</v>
          </cell>
          <cell r="K2" t="str">
            <v>REGIMEN</v>
          </cell>
          <cell r="L2" t="str">
            <v>FECHA DE RADICADO</v>
          </cell>
          <cell r="M2" t="str">
            <v xml:space="preserve">Fecha de radicación EPS </v>
          </cell>
          <cell r="N2" t="str">
            <v>VALOR FACTURA</v>
          </cell>
          <cell r="O2" t="str">
            <v>SALDO IPS</v>
          </cell>
          <cell r="P2" t="str">
            <v>Estado de Factura EPS Mayo 31</v>
          </cell>
          <cell r="Q2" t="str">
            <v>Boxalud</v>
          </cell>
          <cell r="R2" t="str">
            <v xml:space="preserve">Mayo </v>
          </cell>
          <cell r="S2" t="str">
            <v>Estado de Factura EPS Marzo 20</v>
          </cell>
          <cell r="T2" t="str">
            <v>Covid-19</v>
          </cell>
          <cell r="U2" t="str">
            <v>Valor Total Bruto</v>
          </cell>
          <cell r="V2" t="str">
            <v>Valor Devolucion</v>
          </cell>
          <cell r="W2" t="str">
            <v>Observacion objeccion</v>
          </cell>
          <cell r="X2" t="str">
            <v>Tipificación objeccion</v>
          </cell>
          <cell r="Y2" t="str">
            <v>Valor Radicado</v>
          </cell>
          <cell r="Z2" t="str">
            <v>Valor Glosa Aceptada</v>
          </cell>
          <cell r="AA2" t="str">
            <v>Valor Pagar</v>
          </cell>
          <cell r="AB2" t="str">
            <v>Por pagar SAP</v>
          </cell>
          <cell r="AC2" t="str">
            <v>P. abiertas doc</v>
          </cell>
          <cell r="AD2" t="str">
            <v>Valor compensacion SAP</v>
          </cell>
          <cell r="AE2" t="str">
            <v xml:space="preserve">Doc compensacion </v>
          </cell>
          <cell r="AF2" t="str">
            <v>Fecha de compensacion</v>
          </cell>
        </row>
        <row r="3">
          <cell r="F3" t="str">
            <v>891301121_FESR166138</v>
          </cell>
          <cell r="H3" t="str">
            <v>EPS012</v>
          </cell>
          <cell r="I3" t="str">
            <v>COMFENALCO VALLE EPS</v>
          </cell>
          <cell r="J3" t="str">
            <v>POS</v>
          </cell>
          <cell r="K3" t="str">
            <v>CONTRIBUTIVO</v>
          </cell>
          <cell r="L3">
            <v>44967</v>
          </cell>
          <cell r="M3" t="e">
            <v>#N/A</v>
          </cell>
          <cell r="N3">
            <v>37900</v>
          </cell>
          <cell r="O3">
            <v>37900</v>
          </cell>
          <cell r="P3" t="str">
            <v>FACTURA NO RADICADA</v>
          </cell>
          <cell r="Q3" t="e">
            <v>#N/A</v>
          </cell>
          <cell r="S3" t="str">
            <v>FACTURA NO RADICADA</v>
          </cell>
          <cell r="U3">
            <v>0</v>
          </cell>
          <cell r="V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D3">
            <v>0</v>
          </cell>
        </row>
        <row r="4">
          <cell r="F4" t="str">
            <v>891301121_FESR166831</v>
          </cell>
          <cell r="H4" t="str">
            <v>EPS012</v>
          </cell>
          <cell r="I4" t="str">
            <v>COMFENALCO VALLE EPS</v>
          </cell>
          <cell r="J4" t="str">
            <v>POS</v>
          </cell>
          <cell r="K4" t="str">
            <v>CONTRIBUTIVO</v>
          </cell>
          <cell r="L4">
            <v>44967</v>
          </cell>
          <cell r="M4" t="e">
            <v>#N/A</v>
          </cell>
          <cell r="N4">
            <v>3340</v>
          </cell>
          <cell r="O4">
            <v>3340</v>
          </cell>
          <cell r="P4" t="str">
            <v>FACTURA NO RADICADA</v>
          </cell>
          <cell r="Q4" t="e">
            <v>#N/A</v>
          </cell>
          <cell r="S4" t="str">
            <v>FACTURA NO RADICADA</v>
          </cell>
          <cell r="U4">
            <v>0</v>
          </cell>
          <cell r="V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D4">
            <v>0</v>
          </cell>
        </row>
        <row r="5">
          <cell r="F5" t="str">
            <v>891301121_FESR166989</v>
          </cell>
          <cell r="H5" t="str">
            <v>EPS012</v>
          </cell>
          <cell r="I5" t="str">
            <v>COMFENALCO VALLE EPS</v>
          </cell>
          <cell r="J5" t="str">
            <v>POS</v>
          </cell>
          <cell r="K5" t="str">
            <v>CONTRIBUTIVO</v>
          </cell>
          <cell r="L5">
            <v>44967</v>
          </cell>
          <cell r="M5" t="e">
            <v>#N/A</v>
          </cell>
          <cell r="N5">
            <v>71961</v>
          </cell>
          <cell r="O5">
            <v>71961</v>
          </cell>
          <cell r="P5" t="str">
            <v>FACTURA NO RADICADA</v>
          </cell>
          <cell r="Q5" t="e">
            <v>#N/A</v>
          </cell>
          <cell r="S5" t="str">
            <v>FACTURA NO RADICADA</v>
          </cell>
          <cell r="U5">
            <v>0</v>
          </cell>
          <cell r="V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D5">
            <v>0</v>
          </cell>
        </row>
        <row r="6">
          <cell r="F6" t="str">
            <v>891301121_FESR168033</v>
          </cell>
          <cell r="H6" t="str">
            <v>EPS012</v>
          </cell>
          <cell r="I6" t="str">
            <v>COMFENALCO VALLE EPS</v>
          </cell>
          <cell r="J6" t="str">
            <v>POS</v>
          </cell>
          <cell r="K6" t="str">
            <v>CONTRIBUTIVO</v>
          </cell>
          <cell r="L6">
            <v>44967</v>
          </cell>
          <cell r="M6" t="e">
            <v>#N/A</v>
          </cell>
          <cell r="N6">
            <v>19200</v>
          </cell>
          <cell r="O6">
            <v>19200</v>
          </cell>
          <cell r="P6" t="str">
            <v>FACTURA NO RADICADA</v>
          </cell>
          <cell r="Q6" t="e">
            <v>#N/A</v>
          </cell>
          <cell r="S6" t="str">
            <v>FACTURA NO RADICADA</v>
          </cell>
          <cell r="U6">
            <v>0</v>
          </cell>
          <cell r="V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D6">
            <v>0</v>
          </cell>
        </row>
        <row r="7">
          <cell r="F7" t="str">
            <v>891301121_FESR168624</v>
          </cell>
          <cell r="H7" t="str">
            <v>EPS012</v>
          </cell>
          <cell r="I7" t="str">
            <v>COMFENALCO VALLE EPS</v>
          </cell>
          <cell r="J7" t="str">
            <v>POS</v>
          </cell>
          <cell r="K7" t="str">
            <v>CONTRIBUTIVO</v>
          </cell>
          <cell r="L7">
            <v>44967</v>
          </cell>
          <cell r="M7" t="e">
            <v>#N/A</v>
          </cell>
          <cell r="N7">
            <v>111762</v>
          </cell>
          <cell r="O7">
            <v>111762</v>
          </cell>
          <cell r="P7" t="str">
            <v>FACTURA NO RADICADA</v>
          </cell>
          <cell r="Q7" t="e">
            <v>#N/A</v>
          </cell>
          <cell r="S7" t="str">
            <v>FACTURA NO RADICADA</v>
          </cell>
          <cell r="U7">
            <v>0</v>
          </cell>
          <cell r="V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D7">
            <v>0</v>
          </cell>
        </row>
        <row r="8">
          <cell r="F8" t="str">
            <v>891301121_FESR170375</v>
          </cell>
          <cell r="H8" t="str">
            <v>EPS012</v>
          </cell>
          <cell r="I8" t="str">
            <v>COMFENALCO VALLE EPS</v>
          </cell>
          <cell r="J8" t="str">
            <v>POS</v>
          </cell>
          <cell r="K8" t="str">
            <v>CONTRIBUTIVO</v>
          </cell>
          <cell r="L8">
            <v>44967</v>
          </cell>
          <cell r="M8" t="e">
            <v>#N/A</v>
          </cell>
          <cell r="N8">
            <v>9600</v>
          </cell>
          <cell r="O8">
            <v>9600</v>
          </cell>
          <cell r="P8" t="str">
            <v>FACTURA NO RADICADA</v>
          </cell>
          <cell r="Q8" t="e">
            <v>#N/A</v>
          </cell>
          <cell r="S8" t="str">
            <v>FACTURA NO RADICADA</v>
          </cell>
          <cell r="U8">
            <v>0</v>
          </cell>
          <cell r="V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D8">
            <v>0</v>
          </cell>
        </row>
        <row r="9">
          <cell r="F9" t="str">
            <v>891301121_FESR170535</v>
          </cell>
          <cell r="H9" t="str">
            <v>EPS012</v>
          </cell>
          <cell r="I9" t="str">
            <v>COMFENALCO VALLE EPS</v>
          </cell>
          <cell r="J9" t="str">
            <v>POS</v>
          </cell>
          <cell r="K9" t="str">
            <v>CONTRIBUTIVO</v>
          </cell>
          <cell r="L9">
            <v>44967</v>
          </cell>
          <cell r="M9" t="e">
            <v>#N/A</v>
          </cell>
          <cell r="N9">
            <v>9600</v>
          </cell>
          <cell r="O9">
            <v>9600</v>
          </cell>
          <cell r="P9" t="str">
            <v>FACTURA NO RADICADA</v>
          </cell>
          <cell r="Q9" t="e">
            <v>#N/A</v>
          </cell>
          <cell r="S9" t="str">
            <v>FACTURA NO RADICADA</v>
          </cell>
          <cell r="U9">
            <v>0</v>
          </cell>
          <cell r="V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D9">
            <v>0</v>
          </cell>
        </row>
        <row r="10">
          <cell r="F10" t="str">
            <v>891301121_FESR170993</v>
          </cell>
          <cell r="H10" t="str">
            <v>EPS012</v>
          </cell>
          <cell r="I10" t="str">
            <v>COMFENALCO VALLE EPS</v>
          </cell>
          <cell r="J10" t="str">
            <v>POS</v>
          </cell>
          <cell r="K10" t="str">
            <v>CONTRIBUTIVO</v>
          </cell>
          <cell r="L10">
            <v>44967</v>
          </cell>
          <cell r="M10" t="e">
            <v>#N/A</v>
          </cell>
          <cell r="N10">
            <v>9600</v>
          </cell>
          <cell r="O10">
            <v>9600</v>
          </cell>
          <cell r="P10" t="str">
            <v>FACTURA NO RADICADA</v>
          </cell>
          <cell r="Q10" t="e">
            <v>#N/A</v>
          </cell>
          <cell r="S10" t="str">
            <v>FACTURA NO RADICADA</v>
          </cell>
          <cell r="U10">
            <v>0</v>
          </cell>
          <cell r="V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D10">
            <v>0</v>
          </cell>
        </row>
        <row r="11">
          <cell r="F11" t="str">
            <v>891301121_FESR172677</v>
          </cell>
          <cell r="H11" t="str">
            <v>EPS012</v>
          </cell>
          <cell r="I11" t="str">
            <v>COMFENALCO VALLE EPS</v>
          </cell>
          <cell r="J11" t="str">
            <v>POS</v>
          </cell>
          <cell r="K11" t="str">
            <v>CONTRIBUTIVO</v>
          </cell>
          <cell r="L11">
            <v>44967</v>
          </cell>
          <cell r="M11" t="e">
            <v>#N/A</v>
          </cell>
          <cell r="N11">
            <v>38400</v>
          </cell>
          <cell r="O11">
            <v>38400</v>
          </cell>
          <cell r="P11" t="str">
            <v>FACTURA NO RADICADA</v>
          </cell>
          <cell r="Q11" t="e">
            <v>#N/A</v>
          </cell>
          <cell r="S11" t="str">
            <v>FACTURA NO RADICADA</v>
          </cell>
          <cell r="U11">
            <v>0</v>
          </cell>
          <cell r="V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D11">
            <v>0</v>
          </cell>
        </row>
        <row r="12">
          <cell r="F12" t="str">
            <v>891301121_FESR175699</v>
          </cell>
          <cell r="H12" t="str">
            <v>EPS012</v>
          </cell>
          <cell r="I12" t="str">
            <v>COMFENALCO VALLE EPS</v>
          </cell>
          <cell r="J12" t="str">
            <v>POS</v>
          </cell>
          <cell r="K12" t="str">
            <v>CONTRIBUTIVO</v>
          </cell>
          <cell r="L12">
            <v>44967</v>
          </cell>
          <cell r="M12" t="e">
            <v>#N/A</v>
          </cell>
          <cell r="N12">
            <v>9600</v>
          </cell>
          <cell r="O12">
            <v>9600</v>
          </cell>
          <cell r="P12" t="str">
            <v>FACTURA NO RADICADA</v>
          </cell>
          <cell r="Q12" t="e">
            <v>#N/A</v>
          </cell>
          <cell r="S12" t="str">
            <v>FACTURA NO RADICADA</v>
          </cell>
          <cell r="U12">
            <v>0</v>
          </cell>
          <cell r="V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D12">
            <v>0</v>
          </cell>
        </row>
        <row r="13">
          <cell r="F13" t="str">
            <v>891301121_FESR175905</v>
          </cell>
          <cell r="H13" t="str">
            <v>EPS012</v>
          </cell>
          <cell r="I13" t="str">
            <v>COMFENALCO VALLE EPS</v>
          </cell>
          <cell r="J13" t="str">
            <v>POS</v>
          </cell>
          <cell r="K13" t="str">
            <v>CONTRIBUTIVO</v>
          </cell>
          <cell r="L13">
            <v>44967</v>
          </cell>
          <cell r="M13" t="e">
            <v>#N/A</v>
          </cell>
          <cell r="N13">
            <v>103930</v>
          </cell>
          <cell r="O13">
            <v>103930</v>
          </cell>
          <cell r="P13" t="str">
            <v>FACTURA NO RADICADA</v>
          </cell>
          <cell r="Q13" t="e">
            <v>#N/A</v>
          </cell>
          <cell r="S13" t="str">
            <v>FACTURA NO RADICADA</v>
          </cell>
          <cell r="U13">
            <v>0</v>
          </cell>
          <cell r="V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D13">
            <v>0</v>
          </cell>
        </row>
        <row r="14">
          <cell r="F14" t="str">
            <v>891301121_FESR175963</v>
          </cell>
          <cell r="H14" t="str">
            <v>EPS012</v>
          </cell>
          <cell r="I14" t="str">
            <v>COMFENALCO VALLE EPS</v>
          </cell>
          <cell r="J14" t="str">
            <v>POS</v>
          </cell>
          <cell r="K14" t="str">
            <v>CONTRIBUTIVO</v>
          </cell>
          <cell r="L14">
            <v>44967</v>
          </cell>
          <cell r="M14" t="e">
            <v>#N/A</v>
          </cell>
          <cell r="N14">
            <v>99423</v>
          </cell>
          <cell r="O14">
            <v>99423</v>
          </cell>
          <cell r="P14" t="str">
            <v>FACTURA NO RADICADA</v>
          </cell>
          <cell r="Q14" t="e">
            <v>#N/A</v>
          </cell>
          <cell r="S14" t="str">
            <v>FACTURA NO RADICADA</v>
          </cell>
          <cell r="U14">
            <v>0</v>
          </cell>
          <cell r="V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D14">
            <v>0</v>
          </cell>
        </row>
        <row r="15">
          <cell r="F15" t="str">
            <v>891301121_FESR176015</v>
          </cell>
          <cell r="H15" t="str">
            <v>EPS012</v>
          </cell>
          <cell r="I15" t="str">
            <v>COMFENALCO VALLE EPS</v>
          </cell>
          <cell r="J15" t="str">
            <v>POS</v>
          </cell>
          <cell r="K15" t="str">
            <v>CONTRIBUTIVO</v>
          </cell>
          <cell r="L15">
            <v>44967</v>
          </cell>
          <cell r="M15" t="e">
            <v>#N/A</v>
          </cell>
          <cell r="N15">
            <v>99423</v>
          </cell>
          <cell r="O15">
            <v>99423</v>
          </cell>
          <cell r="P15" t="str">
            <v>FACTURA NO RADICADA</v>
          </cell>
          <cell r="Q15" t="e">
            <v>#N/A</v>
          </cell>
          <cell r="S15" t="str">
            <v>FACTURA NO RADICADA</v>
          </cell>
          <cell r="U15">
            <v>0</v>
          </cell>
          <cell r="V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D15">
            <v>0</v>
          </cell>
        </row>
        <row r="16">
          <cell r="F16" t="str">
            <v>891301121_FESR177292</v>
          </cell>
          <cell r="H16" t="str">
            <v>EPS012</v>
          </cell>
          <cell r="I16" t="str">
            <v>COMFENALCO VALLE EPS</v>
          </cell>
          <cell r="J16" t="str">
            <v>POS</v>
          </cell>
          <cell r="K16" t="str">
            <v>CONTRIBUTIVO</v>
          </cell>
          <cell r="L16">
            <v>44967</v>
          </cell>
          <cell r="M16" t="e">
            <v>#N/A</v>
          </cell>
          <cell r="N16">
            <v>4200</v>
          </cell>
          <cell r="O16">
            <v>4200</v>
          </cell>
          <cell r="P16" t="str">
            <v>FACTURA NO RADICADA</v>
          </cell>
          <cell r="Q16" t="e">
            <v>#N/A</v>
          </cell>
          <cell r="S16" t="str">
            <v>FACTURA NO RADICADA</v>
          </cell>
          <cell r="U16">
            <v>0</v>
          </cell>
          <cell r="V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D16">
            <v>0</v>
          </cell>
        </row>
        <row r="17">
          <cell r="F17" t="str">
            <v>891301121_FESR177957</v>
          </cell>
          <cell r="H17" t="str">
            <v>EPS012</v>
          </cell>
          <cell r="I17" t="str">
            <v>COMFENALCO VALLE EPS</v>
          </cell>
          <cell r="J17" t="str">
            <v>POS</v>
          </cell>
          <cell r="K17" t="str">
            <v>CONTRIBUTIVO</v>
          </cell>
          <cell r="L17">
            <v>44967</v>
          </cell>
          <cell r="M17" t="e">
            <v>#N/A</v>
          </cell>
          <cell r="N17">
            <v>132400</v>
          </cell>
          <cell r="O17">
            <v>132400</v>
          </cell>
          <cell r="P17" t="str">
            <v>FACTURA NO RADICADA</v>
          </cell>
          <cell r="Q17" t="e">
            <v>#N/A</v>
          </cell>
          <cell r="S17" t="str">
            <v>FACTURA NO RADICADA</v>
          </cell>
          <cell r="U17">
            <v>0</v>
          </cell>
          <cell r="V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D17">
            <v>0</v>
          </cell>
        </row>
        <row r="18">
          <cell r="F18" t="str">
            <v>891301121_FESR178813</v>
          </cell>
          <cell r="H18" t="str">
            <v>EPS012</v>
          </cell>
          <cell r="I18" t="str">
            <v>COMFENALCO VALLE EPS</v>
          </cell>
          <cell r="J18" t="str">
            <v>POS</v>
          </cell>
          <cell r="K18" t="str">
            <v>CONTRIBUTIVO</v>
          </cell>
          <cell r="L18">
            <v>44967</v>
          </cell>
          <cell r="M18" t="e">
            <v>#N/A</v>
          </cell>
          <cell r="N18">
            <v>101170</v>
          </cell>
          <cell r="O18">
            <v>101170</v>
          </cell>
          <cell r="P18" t="str">
            <v>FACTURA NO RADICADA</v>
          </cell>
          <cell r="Q18" t="e">
            <v>#N/A</v>
          </cell>
          <cell r="S18" t="str">
            <v>FACTURA NO RADICADA</v>
          </cell>
          <cell r="U18">
            <v>0</v>
          </cell>
          <cell r="V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D18">
            <v>0</v>
          </cell>
        </row>
        <row r="19">
          <cell r="F19" t="str">
            <v>891301121_FESR184584</v>
          </cell>
          <cell r="H19" t="str">
            <v>EPS012</v>
          </cell>
          <cell r="I19" t="str">
            <v>COMFENALCO VALLE EPS</v>
          </cell>
          <cell r="J19" t="str">
            <v>POS</v>
          </cell>
          <cell r="K19" t="str">
            <v>CONTRIBUTIVO</v>
          </cell>
          <cell r="L19">
            <v>44967</v>
          </cell>
          <cell r="M19" t="e">
            <v>#N/A</v>
          </cell>
          <cell r="N19">
            <v>126714</v>
          </cell>
          <cell r="O19">
            <v>126714</v>
          </cell>
          <cell r="P19" t="str">
            <v>FACTURA NO RADICADA</v>
          </cell>
          <cell r="Q19" t="e">
            <v>#N/A</v>
          </cell>
          <cell r="S19" t="str">
            <v>FACTURA NO RADICADA</v>
          </cell>
          <cell r="U19">
            <v>0</v>
          </cell>
          <cell r="V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D19">
            <v>0</v>
          </cell>
        </row>
        <row r="20">
          <cell r="F20" t="str">
            <v>891301121_FESR184621</v>
          </cell>
          <cell r="H20" t="str">
            <v>EPS012</v>
          </cell>
          <cell r="I20" t="str">
            <v>COMFENALCO VALLE EPS</v>
          </cell>
          <cell r="J20" t="str">
            <v>POS</v>
          </cell>
          <cell r="K20" t="str">
            <v>CONTRIBUTIVO</v>
          </cell>
          <cell r="L20">
            <v>44967</v>
          </cell>
          <cell r="M20" t="e">
            <v>#N/A</v>
          </cell>
          <cell r="N20">
            <v>94724</v>
          </cell>
          <cell r="O20">
            <v>94724</v>
          </cell>
          <cell r="P20" t="str">
            <v>FACTURA NO RADICADA</v>
          </cell>
          <cell r="Q20" t="e">
            <v>#N/A</v>
          </cell>
          <cell r="S20" t="str">
            <v>FACTURA NO RADICADA</v>
          </cell>
          <cell r="U20">
            <v>0</v>
          </cell>
          <cell r="V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D20">
            <v>0</v>
          </cell>
        </row>
        <row r="21">
          <cell r="F21" t="str">
            <v>891301121_FESR188516</v>
          </cell>
          <cell r="H21" t="str">
            <v>EPS012</v>
          </cell>
          <cell r="I21" t="str">
            <v>COMFENALCO VALLE EPS</v>
          </cell>
          <cell r="J21" t="str">
            <v>POS</v>
          </cell>
          <cell r="K21" t="str">
            <v>CONTRIBUTIVO</v>
          </cell>
          <cell r="L21">
            <v>44967</v>
          </cell>
          <cell r="M21" t="e">
            <v>#N/A</v>
          </cell>
          <cell r="N21">
            <v>59700</v>
          </cell>
          <cell r="O21">
            <v>59700</v>
          </cell>
          <cell r="P21" t="str">
            <v>FACTURA NO RADICADA</v>
          </cell>
          <cell r="Q21" t="e">
            <v>#N/A</v>
          </cell>
          <cell r="S21" t="str">
            <v>FACTURA NO RADICADA</v>
          </cell>
          <cell r="U21">
            <v>0</v>
          </cell>
          <cell r="V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D21">
            <v>0</v>
          </cell>
        </row>
        <row r="22">
          <cell r="F22" t="str">
            <v>891301121_FESR191699</v>
          </cell>
          <cell r="H22" t="str">
            <v>EPS012</v>
          </cell>
          <cell r="I22" t="str">
            <v>COMFENALCO VALLE EPS</v>
          </cell>
          <cell r="J22" t="str">
            <v>POS</v>
          </cell>
          <cell r="K22" t="str">
            <v>CONTRIBUTIVO</v>
          </cell>
          <cell r="L22">
            <v>44967</v>
          </cell>
          <cell r="M22" t="e">
            <v>#N/A</v>
          </cell>
          <cell r="N22">
            <v>63067</v>
          </cell>
          <cell r="O22">
            <v>63067</v>
          </cell>
          <cell r="P22" t="str">
            <v>FACTURA NO RADICADA</v>
          </cell>
          <cell r="Q22" t="e">
            <v>#N/A</v>
          </cell>
          <cell r="S22" t="str">
            <v>FACTURA NO RADICADA</v>
          </cell>
          <cell r="U22">
            <v>0</v>
          </cell>
          <cell r="V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D22">
            <v>0</v>
          </cell>
        </row>
        <row r="23">
          <cell r="F23" t="str">
            <v>891301121_FESR192741</v>
          </cell>
          <cell r="H23" t="str">
            <v>EPS012</v>
          </cell>
          <cell r="I23" t="str">
            <v>COMFENALCO VALLE EPS</v>
          </cell>
          <cell r="J23" t="str">
            <v>POS</v>
          </cell>
          <cell r="K23" t="str">
            <v>CONTRIBUTIVO</v>
          </cell>
          <cell r="L23">
            <v>44967</v>
          </cell>
          <cell r="M23" t="e">
            <v>#N/A</v>
          </cell>
          <cell r="N23">
            <v>89030</v>
          </cell>
          <cell r="O23">
            <v>89030</v>
          </cell>
          <cell r="P23" t="str">
            <v>FACTURA NO RADICADA</v>
          </cell>
          <cell r="Q23" t="e">
            <v>#N/A</v>
          </cell>
          <cell r="S23" t="str">
            <v>FACTURA NO RADICADA</v>
          </cell>
          <cell r="U23">
            <v>0</v>
          </cell>
          <cell r="V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D23">
            <v>0</v>
          </cell>
        </row>
        <row r="24">
          <cell r="F24" t="str">
            <v>891301121_FESR193551</v>
          </cell>
          <cell r="H24" t="str">
            <v>EPS012</v>
          </cell>
          <cell r="I24" t="str">
            <v>COMFENALCO VALLE EPS</v>
          </cell>
          <cell r="J24" t="str">
            <v>POS</v>
          </cell>
          <cell r="K24" t="str">
            <v>CONTRIBUTIVO</v>
          </cell>
          <cell r="L24">
            <v>44967</v>
          </cell>
          <cell r="M24" t="e">
            <v>#N/A</v>
          </cell>
          <cell r="N24">
            <v>37900</v>
          </cell>
          <cell r="O24">
            <v>37900</v>
          </cell>
          <cell r="P24" t="str">
            <v>FACTURA NO RADICADA</v>
          </cell>
          <cell r="Q24" t="e">
            <v>#N/A</v>
          </cell>
          <cell r="S24" t="str">
            <v>FACTURA NO RADICADA</v>
          </cell>
          <cell r="U24">
            <v>0</v>
          </cell>
          <cell r="V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D24">
            <v>0</v>
          </cell>
        </row>
        <row r="25">
          <cell r="F25" t="str">
            <v>891301121_FESR194323</v>
          </cell>
          <cell r="H25" t="str">
            <v>EPS012</v>
          </cell>
          <cell r="I25" t="str">
            <v>COMFENALCO VALLE EPS</v>
          </cell>
          <cell r="J25" t="str">
            <v>POS</v>
          </cell>
          <cell r="K25" t="str">
            <v>CONTRIBUTIVO</v>
          </cell>
          <cell r="L25">
            <v>44967</v>
          </cell>
          <cell r="M25" t="e">
            <v>#N/A</v>
          </cell>
          <cell r="N25">
            <v>62114</v>
          </cell>
          <cell r="O25">
            <v>62114</v>
          </cell>
          <cell r="P25" t="str">
            <v>FACTURA NO RADICADA</v>
          </cell>
          <cell r="Q25" t="e">
            <v>#N/A</v>
          </cell>
          <cell r="S25" t="str">
            <v>FACTURA NO RADICADA</v>
          </cell>
          <cell r="U25">
            <v>0</v>
          </cell>
          <cell r="V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D25">
            <v>0</v>
          </cell>
        </row>
        <row r="26">
          <cell r="F26" t="str">
            <v>891301121_FESR194389</v>
          </cell>
          <cell r="H26" t="str">
            <v>EPS012</v>
          </cell>
          <cell r="I26" t="str">
            <v>COMFENALCO VALLE EPS</v>
          </cell>
          <cell r="J26" t="str">
            <v>POS</v>
          </cell>
          <cell r="K26" t="str">
            <v>CONTRIBUTIVO</v>
          </cell>
          <cell r="L26">
            <v>44967</v>
          </cell>
          <cell r="M26" t="e">
            <v>#N/A</v>
          </cell>
          <cell r="N26">
            <v>111814</v>
          </cell>
          <cell r="O26">
            <v>111814</v>
          </cell>
          <cell r="P26" t="str">
            <v>FACTURA NO RADICADA</v>
          </cell>
          <cell r="Q26" t="e">
            <v>#N/A</v>
          </cell>
          <cell r="S26" t="str">
            <v>FACTURA NO RADICADA</v>
          </cell>
          <cell r="U26">
            <v>0</v>
          </cell>
          <cell r="V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D26">
            <v>0</v>
          </cell>
        </row>
        <row r="27">
          <cell r="F27" t="str">
            <v>891301121_FESR196843</v>
          </cell>
          <cell r="H27" t="str">
            <v>EPS012</v>
          </cell>
          <cell r="I27" t="str">
            <v>COMFENALCO VALLE EPS</v>
          </cell>
          <cell r="J27" t="str">
            <v>POS</v>
          </cell>
          <cell r="K27" t="str">
            <v>POS - S</v>
          </cell>
          <cell r="L27">
            <v>44967</v>
          </cell>
          <cell r="M27" t="e">
            <v>#N/A</v>
          </cell>
          <cell r="N27">
            <v>62788</v>
          </cell>
          <cell r="O27">
            <v>62788</v>
          </cell>
          <cell r="P27" t="str">
            <v>FACTURA NO RADICADA</v>
          </cell>
          <cell r="Q27" t="e">
            <v>#N/A</v>
          </cell>
          <cell r="S27" t="str">
            <v>FACTURA NO RADICADA</v>
          </cell>
          <cell r="U27">
            <v>0</v>
          </cell>
          <cell r="V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D27">
            <v>0</v>
          </cell>
        </row>
        <row r="28">
          <cell r="F28" t="str">
            <v>891301121_FESR197469</v>
          </cell>
          <cell r="H28" t="str">
            <v>EPS012</v>
          </cell>
          <cell r="I28" t="str">
            <v>COMFENALCO VALLE EPS</v>
          </cell>
          <cell r="J28" t="str">
            <v>POS</v>
          </cell>
          <cell r="K28" t="str">
            <v>POS - S</v>
          </cell>
          <cell r="L28">
            <v>44967</v>
          </cell>
          <cell r="M28" t="e">
            <v>#N/A</v>
          </cell>
          <cell r="N28">
            <v>87000</v>
          </cell>
          <cell r="O28">
            <v>87000</v>
          </cell>
          <cell r="P28" t="str">
            <v>FACTURA NO RADICADA</v>
          </cell>
          <cell r="Q28" t="e">
            <v>#N/A</v>
          </cell>
          <cell r="S28" t="str">
            <v>FACTURA NO RADICADA</v>
          </cell>
          <cell r="U28">
            <v>0</v>
          </cell>
          <cell r="V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D28">
            <v>0</v>
          </cell>
        </row>
        <row r="29">
          <cell r="F29" t="str">
            <v>891301121_FESR197470</v>
          </cell>
          <cell r="H29" t="str">
            <v>EPS012</v>
          </cell>
          <cell r="I29" t="str">
            <v>COMFENALCO VALLE EPS</v>
          </cell>
          <cell r="J29" t="str">
            <v>POS</v>
          </cell>
          <cell r="K29" t="str">
            <v>POS - S</v>
          </cell>
          <cell r="L29">
            <v>44967</v>
          </cell>
          <cell r="M29" t="e">
            <v>#N/A</v>
          </cell>
          <cell r="N29">
            <v>141231</v>
          </cell>
          <cell r="O29">
            <v>141231</v>
          </cell>
          <cell r="P29" t="str">
            <v>FACTURA NO RADICADA</v>
          </cell>
          <cell r="Q29" t="e">
            <v>#N/A</v>
          </cell>
          <cell r="S29" t="str">
            <v>FACTURA NO RADICADA</v>
          </cell>
          <cell r="U29">
            <v>0</v>
          </cell>
          <cell r="V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D29">
            <v>0</v>
          </cell>
        </row>
        <row r="30">
          <cell r="F30" t="str">
            <v>891301121_FESR197483</v>
          </cell>
          <cell r="H30" t="str">
            <v>EPS012</v>
          </cell>
          <cell r="I30" t="str">
            <v>COMFENALCO VALLE EPS</v>
          </cell>
          <cell r="J30" t="str">
            <v>POS</v>
          </cell>
          <cell r="K30" t="str">
            <v>POS - S</v>
          </cell>
          <cell r="L30">
            <v>44967</v>
          </cell>
          <cell r="M30" t="e">
            <v>#N/A</v>
          </cell>
          <cell r="N30">
            <v>63016</v>
          </cell>
          <cell r="O30">
            <v>63016</v>
          </cell>
          <cell r="P30" t="str">
            <v>FACTURA NO RADICADA</v>
          </cell>
          <cell r="Q30" t="e">
            <v>#N/A</v>
          </cell>
          <cell r="S30" t="str">
            <v>FACTURA NO RADICADA</v>
          </cell>
          <cell r="U30">
            <v>0</v>
          </cell>
          <cell r="V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D30">
            <v>0</v>
          </cell>
        </row>
        <row r="31">
          <cell r="F31" t="str">
            <v>891301121_FESR198754</v>
          </cell>
          <cell r="H31" t="str">
            <v>EPS012</v>
          </cell>
          <cell r="I31" t="str">
            <v>COMFENALCO VALLE EPS</v>
          </cell>
          <cell r="J31" t="str">
            <v>POS</v>
          </cell>
          <cell r="K31" t="str">
            <v>POS - S</v>
          </cell>
          <cell r="L31">
            <v>44967</v>
          </cell>
          <cell r="M31" t="e">
            <v>#N/A</v>
          </cell>
          <cell r="N31">
            <v>78019</v>
          </cell>
          <cell r="O31">
            <v>78019</v>
          </cell>
          <cell r="P31" t="str">
            <v>FACTURA NO RADICADA</v>
          </cell>
          <cell r="Q31" t="e">
            <v>#N/A</v>
          </cell>
          <cell r="S31" t="str">
            <v>FACTURA NO RADICADA</v>
          </cell>
          <cell r="U31">
            <v>0</v>
          </cell>
          <cell r="V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D31">
            <v>0</v>
          </cell>
        </row>
        <row r="32">
          <cell r="F32" t="str">
            <v>891301121_FESR199794</v>
          </cell>
          <cell r="H32" t="str">
            <v>EPS012</v>
          </cell>
          <cell r="I32" t="str">
            <v>COMFENALCO VALLE EPS</v>
          </cell>
          <cell r="J32" t="str">
            <v>POS</v>
          </cell>
          <cell r="K32" t="str">
            <v>CONTRIBUTIVO</v>
          </cell>
          <cell r="L32">
            <v>44967</v>
          </cell>
          <cell r="M32" t="e">
            <v>#N/A</v>
          </cell>
          <cell r="N32">
            <v>9600</v>
          </cell>
          <cell r="O32">
            <v>9600</v>
          </cell>
          <cell r="P32" t="str">
            <v>FACTURA NO RADICADA</v>
          </cell>
          <cell r="Q32" t="e">
            <v>#N/A</v>
          </cell>
          <cell r="S32" t="str">
            <v>FACTURA NO RADICADA</v>
          </cell>
          <cell r="U32">
            <v>0</v>
          </cell>
          <cell r="V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D32">
            <v>0</v>
          </cell>
        </row>
        <row r="33">
          <cell r="F33" t="str">
            <v>891301121_FESR200576</v>
          </cell>
          <cell r="H33" t="str">
            <v>EPS012</v>
          </cell>
          <cell r="I33" t="str">
            <v>COMFENALCO VALLE EPS</v>
          </cell>
          <cell r="J33" t="str">
            <v>POS</v>
          </cell>
          <cell r="K33" t="str">
            <v>CONTRIBUTIVO</v>
          </cell>
          <cell r="L33">
            <v>44967</v>
          </cell>
          <cell r="M33" t="e">
            <v>#N/A</v>
          </cell>
          <cell r="N33">
            <v>38400</v>
          </cell>
          <cell r="O33">
            <v>38400</v>
          </cell>
          <cell r="P33" t="str">
            <v>FACTURA NO RADICADA</v>
          </cell>
          <cell r="Q33" t="e">
            <v>#N/A</v>
          </cell>
          <cell r="S33" t="str">
            <v>FACTURA NO RADICADA</v>
          </cell>
          <cell r="U33">
            <v>0</v>
          </cell>
          <cell r="V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D33">
            <v>0</v>
          </cell>
        </row>
        <row r="34">
          <cell r="F34" t="str">
            <v>891301121_FESR204964</v>
          </cell>
          <cell r="H34" t="str">
            <v>EPS012</v>
          </cell>
          <cell r="I34" t="str">
            <v>COMFENALCO VALLE EPS</v>
          </cell>
          <cell r="J34" t="str">
            <v>POS</v>
          </cell>
          <cell r="K34" t="str">
            <v>CONTRIBUTIVO</v>
          </cell>
          <cell r="L34">
            <v>44967</v>
          </cell>
          <cell r="M34" t="e">
            <v>#N/A</v>
          </cell>
          <cell r="N34">
            <v>128496</v>
          </cell>
          <cell r="O34">
            <v>128496</v>
          </cell>
          <cell r="P34" t="str">
            <v>FACTURA NO RADICADA</v>
          </cell>
          <cell r="Q34" t="e">
            <v>#N/A</v>
          </cell>
          <cell r="S34" t="str">
            <v>FACTURA NO RADICADA</v>
          </cell>
          <cell r="U34">
            <v>0</v>
          </cell>
          <cell r="V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D34">
            <v>0</v>
          </cell>
        </row>
        <row r="35">
          <cell r="F35" t="str">
            <v>891301121_FESR205595</v>
          </cell>
          <cell r="H35" t="str">
            <v>EPS012</v>
          </cell>
          <cell r="I35" t="str">
            <v>COMFENALCO VALLE EPS</v>
          </cell>
          <cell r="J35" t="str">
            <v>POS</v>
          </cell>
          <cell r="K35" t="str">
            <v>CONTRIBUTIVO</v>
          </cell>
          <cell r="L35">
            <v>44967</v>
          </cell>
          <cell r="M35" t="e">
            <v>#N/A</v>
          </cell>
          <cell r="N35">
            <v>19200</v>
          </cell>
          <cell r="O35">
            <v>19200</v>
          </cell>
          <cell r="P35" t="str">
            <v>FACTURA NO RADICADA</v>
          </cell>
          <cell r="Q35" t="e">
            <v>#N/A</v>
          </cell>
          <cell r="S35" t="str">
            <v>FACTURA NO RADICADA</v>
          </cell>
          <cell r="U35">
            <v>0</v>
          </cell>
          <cell r="V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D35">
            <v>0</v>
          </cell>
        </row>
        <row r="36">
          <cell r="F36" t="str">
            <v>891301121_FESR205691</v>
          </cell>
          <cell r="H36" t="str">
            <v>EPS012</v>
          </cell>
          <cell r="I36" t="str">
            <v>COMFENALCO VALLE EPS</v>
          </cell>
          <cell r="J36" t="str">
            <v>POS</v>
          </cell>
          <cell r="K36" t="str">
            <v>CONTRIBUTIVO</v>
          </cell>
          <cell r="L36">
            <v>44967</v>
          </cell>
          <cell r="M36" t="e">
            <v>#N/A</v>
          </cell>
          <cell r="N36">
            <v>9600</v>
          </cell>
          <cell r="O36">
            <v>9600</v>
          </cell>
          <cell r="P36" t="str">
            <v>FACTURA NO RADICADA</v>
          </cell>
          <cell r="Q36" t="e">
            <v>#N/A</v>
          </cell>
          <cell r="S36" t="str">
            <v>FACTURA NO RADICADA</v>
          </cell>
          <cell r="U36">
            <v>0</v>
          </cell>
          <cell r="V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D36">
            <v>0</v>
          </cell>
        </row>
        <row r="37">
          <cell r="F37" t="str">
            <v>891301121_FESR205696</v>
          </cell>
          <cell r="H37" t="str">
            <v>EPS012</v>
          </cell>
          <cell r="I37" t="str">
            <v>COMFENALCO VALLE EPS</v>
          </cell>
          <cell r="J37" t="str">
            <v>POS</v>
          </cell>
          <cell r="K37" t="str">
            <v>CONTRIBUTIVO</v>
          </cell>
          <cell r="L37">
            <v>44967</v>
          </cell>
          <cell r="M37" t="e">
            <v>#N/A</v>
          </cell>
          <cell r="N37">
            <v>9600</v>
          </cell>
          <cell r="O37">
            <v>9600</v>
          </cell>
          <cell r="P37" t="str">
            <v>FACTURA NO RADICADA</v>
          </cell>
          <cell r="Q37" t="e">
            <v>#N/A</v>
          </cell>
          <cell r="S37" t="str">
            <v>FACTURA NO RADICADA</v>
          </cell>
          <cell r="U37">
            <v>0</v>
          </cell>
          <cell r="V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D37">
            <v>0</v>
          </cell>
        </row>
        <row r="38">
          <cell r="F38" t="str">
            <v>891301121_FESR205721</v>
          </cell>
          <cell r="H38" t="str">
            <v>EPS012</v>
          </cell>
          <cell r="I38" t="str">
            <v>COMFENALCO VALLE EPS</v>
          </cell>
          <cell r="J38" t="str">
            <v>POS</v>
          </cell>
          <cell r="K38" t="str">
            <v>CONTRIBUTIVO</v>
          </cell>
          <cell r="L38">
            <v>44967</v>
          </cell>
          <cell r="M38" t="e">
            <v>#N/A</v>
          </cell>
          <cell r="N38">
            <v>9600</v>
          </cell>
          <cell r="O38">
            <v>9600</v>
          </cell>
          <cell r="P38" t="str">
            <v>FACTURA NO RADICADA</v>
          </cell>
          <cell r="Q38" t="e">
            <v>#N/A</v>
          </cell>
          <cell r="S38" t="str">
            <v>FACTURA NO RADICADA</v>
          </cell>
          <cell r="U38">
            <v>0</v>
          </cell>
          <cell r="V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D38">
            <v>0</v>
          </cell>
        </row>
        <row r="39">
          <cell r="F39" t="str">
            <v>891301121_FESR207754</v>
          </cell>
          <cell r="H39" t="str">
            <v>EPS012</v>
          </cell>
          <cell r="I39" t="str">
            <v>COMFENALCO VALLE EPS</v>
          </cell>
          <cell r="J39" t="str">
            <v>POS</v>
          </cell>
          <cell r="K39" t="str">
            <v>CONTRIBUTIVO</v>
          </cell>
          <cell r="L39">
            <v>44967</v>
          </cell>
          <cell r="M39" t="e">
            <v>#N/A</v>
          </cell>
          <cell r="N39">
            <v>9600</v>
          </cell>
          <cell r="O39">
            <v>9600</v>
          </cell>
          <cell r="P39" t="str">
            <v>FACTURA NO RADICADA</v>
          </cell>
          <cell r="Q39" t="e">
            <v>#N/A</v>
          </cell>
          <cell r="S39" t="str">
            <v>FACTURA NO RADICADA</v>
          </cell>
          <cell r="U39">
            <v>0</v>
          </cell>
          <cell r="V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D39">
            <v>0</v>
          </cell>
        </row>
        <row r="40">
          <cell r="F40" t="str">
            <v>891301121_FESR208843</v>
          </cell>
          <cell r="H40" t="str">
            <v>EPS012</v>
          </cell>
          <cell r="I40" t="str">
            <v>COMFENALCO VALLE EPS</v>
          </cell>
          <cell r="J40" t="str">
            <v>POS</v>
          </cell>
          <cell r="K40" t="str">
            <v>CONTRIBUTIVO</v>
          </cell>
          <cell r="L40">
            <v>44967</v>
          </cell>
          <cell r="M40" t="e">
            <v>#N/A</v>
          </cell>
          <cell r="N40">
            <v>9600</v>
          </cell>
          <cell r="O40">
            <v>9600</v>
          </cell>
          <cell r="P40" t="str">
            <v>FACTURA NO RADICADA</v>
          </cell>
          <cell r="Q40" t="e">
            <v>#N/A</v>
          </cell>
          <cell r="S40" t="str">
            <v>FACTURA NO RADICADA</v>
          </cell>
          <cell r="U40">
            <v>0</v>
          </cell>
          <cell r="V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D40">
            <v>0</v>
          </cell>
        </row>
        <row r="41">
          <cell r="F41" t="str">
            <v>891301121_FESR209874</v>
          </cell>
          <cell r="H41" t="str">
            <v>EPS012</v>
          </cell>
          <cell r="I41" t="str">
            <v>COMFENALCO VALLE EPS</v>
          </cell>
          <cell r="J41" t="str">
            <v>POS</v>
          </cell>
          <cell r="K41" t="str">
            <v>CONTRIBUTIVO</v>
          </cell>
          <cell r="L41">
            <v>44967</v>
          </cell>
          <cell r="M41" t="e">
            <v>#N/A</v>
          </cell>
          <cell r="N41">
            <v>65700</v>
          </cell>
          <cell r="O41">
            <v>65700</v>
          </cell>
          <cell r="P41" t="str">
            <v>FACTURA NO RADICADA</v>
          </cell>
          <cell r="Q41" t="e">
            <v>#N/A</v>
          </cell>
          <cell r="S41" t="str">
            <v>FACTURA NO RADICADA</v>
          </cell>
          <cell r="U41">
            <v>0</v>
          </cell>
          <cell r="V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D41">
            <v>0</v>
          </cell>
        </row>
        <row r="42">
          <cell r="F42" t="str">
            <v>891301121_FESR211674</v>
          </cell>
          <cell r="H42" t="str">
            <v>EPS012</v>
          </cell>
          <cell r="I42" t="str">
            <v>COMFENALCO VALLE EPS</v>
          </cell>
          <cell r="J42" t="str">
            <v>POS</v>
          </cell>
          <cell r="K42" t="str">
            <v>CONTRIBUTIVO</v>
          </cell>
          <cell r="L42">
            <v>44967</v>
          </cell>
          <cell r="M42" t="e">
            <v>#N/A</v>
          </cell>
          <cell r="N42">
            <v>67906</v>
          </cell>
          <cell r="O42">
            <v>67906</v>
          </cell>
          <cell r="P42" t="str">
            <v>FACTURA NO RADICADA</v>
          </cell>
          <cell r="Q42" t="e">
            <v>#N/A</v>
          </cell>
          <cell r="S42" t="str">
            <v>FACTURA NO RADICADA</v>
          </cell>
          <cell r="U42">
            <v>0</v>
          </cell>
          <cell r="V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D42">
            <v>0</v>
          </cell>
        </row>
        <row r="43">
          <cell r="F43" t="str">
            <v>891301121_FESR216705</v>
          </cell>
          <cell r="H43" t="str">
            <v>EPS012</v>
          </cell>
          <cell r="I43" t="str">
            <v>COMFENALCO VALLE EPS</v>
          </cell>
          <cell r="J43" t="str">
            <v>POS</v>
          </cell>
          <cell r="K43" t="str">
            <v>CONTRIBUTIVO</v>
          </cell>
          <cell r="L43">
            <v>44967</v>
          </cell>
          <cell r="M43" t="e">
            <v>#N/A</v>
          </cell>
          <cell r="N43">
            <v>9600</v>
          </cell>
          <cell r="O43">
            <v>9600</v>
          </cell>
          <cell r="P43" t="str">
            <v>FACTURA NO RADICADA</v>
          </cell>
          <cell r="Q43" t="e">
            <v>#N/A</v>
          </cell>
          <cell r="S43" t="str">
            <v>FACTURA NO RADICADA</v>
          </cell>
          <cell r="U43">
            <v>0</v>
          </cell>
          <cell r="V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D43">
            <v>0</v>
          </cell>
        </row>
        <row r="44">
          <cell r="F44" t="str">
            <v>891301121_FESR216776</v>
          </cell>
          <cell r="H44" t="str">
            <v>EPS012</v>
          </cell>
          <cell r="I44" t="str">
            <v>COMFENALCO VALLE EPS</v>
          </cell>
          <cell r="J44" t="str">
            <v>POS</v>
          </cell>
          <cell r="K44" t="str">
            <v>CONTRIBUTIVO</v>
          </cell>
          <cell r="L44">
            <v>44967</v>
          </cell>
          <cell r="M44" t="e">
            <v>#N/A</v>
          </cell>
          <cell r="N44">
            <v>223199</v>
          </cell>
          <cell r="O44">
            <v>223199</v>
          </cell>
          <cell r="P44" t="str">
            <v>FACTURA NO RADICADA</v>
          </cell>
          <cell r="Q44" t="e">
            <v>#N/A</v>
          </cell>
          <cell r="S44" t="str">
            <v>FACTURA NO RADICADA</v>
          </cell>
          <cell r="U44">
            <v>0</v>
          </cell>
          <cell r="V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D44">
            <v>0</v>
          </cell>
        </row>
        <row r="45">
          <cell r="F45" t="str">
            <v>891301121_FESR216782</v>
          </cell>
          <cell r="H45" t="str">
            <v>EPS012</v>
          </cell>
          <cell r="I45" t="str">
            <v>COMFENALCO VALLE EPS</v>
          </cell>
          <cell r="J45" t="str">
            <v>POS</v>
          </cell>
          <cell r="K45" t="str">
            <v>CONTRIBUTIVO</v>
          </cell>
          <cell r="L45">
            <v>44967</v>
          </cell>
          <cell r="M45" t="e">
            <v>#N/A</v>
          </cell>
          <cell r="N45">
            <v>66705</v>
          </cell>
          <cell r="O45">
            <v>66705</v>
          </cell>
          <cell r="P45" t="str">
            <v>FACTURA NO RADICADA</v>
          </cell>
          <cell r="Q45" t="e">
            <v>#N/A</v>
          </cell>
          <cell r="S45" t="str">
            <v>FACTURA NO RADICADA</v>
          </cell>
          <cell r="U45">
            <v>0</v>
          </cell>
          <cell r="V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D45">
            <v>0</v>
          </cell>
        </row>
        <row r="46">
          <cell r="F46" t="str">
            <v>891301121_FESR218531</v>
          </cell>
          <cell r="H46" t="str">
            <v>EPS012</v>
          </cell>
          <cell r="I46" t="str">
            <v>COMFENALCO VALLE EPS</v>
          </cell>
          <cell r="J46" t="str">
            <v>POS</v>
          </cell>
          <cell r="K46" t="str">
            <v>CONTRIBUTIVO</v>
          </cell>
          <cell r="L46">
            <v>44967</v>
          </cell>
          <cell r="M46" t="e">
            <v>#N/A</v>
          </cell>
          <cell r="N46">
            <v>91960</v>
          </cell>
          <cell r="O46">
            <v>91960</v>
          </cell>
          <cell r="P46" t="str">
            <v>FACTURA NO RADICADA</v>
          </cell>
          <cell r="Q46" t="e">
            <v>#N/A</v>
          </cell>
          <cell r="S46" t="str">
            <v>FACTURA NO RADICADA</v>
          </cell>
          <cell r="U46">
            <v>0</v>
          </cell>
          <cell r="V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D46">
            <v>0</v>
          </cell>
        </row>
        <row r="47">
          <cell r="F47" t="str">
            <v>891301121_FESR219389</v>
          </cell>
          <cell r="H47" t="str">
            <v>EPS012</v>
          </cell>
          <cell r="I47" t="str">
            <v>COMFENALCO VALLE EPS</v>
          </cell>
          <cell r="J47" t="str">
            <v>POS</v>
          </cell>
          <cell r="K47" t="str">
            <v>CONTRIBUTIVO</v>
          </cell>
          <cell r="L47">
            <v>44967</v>
          </cell>
          <cell r="M47" t="e">
            <v>#N/A</v>
          </cell>
          <cell r="N47">
            <v>89227</v>
          </cell>
          <cell r="O47">
            <v>89227</v>
          </cell>
          <cell r="P47" t="str">
            <v>FACTURA NO RADICADA</v>
          </cell>
          <cell r="Q47" t="e">
            <v>#N/A</v>
          </cell>
          <cell r="S47" t="str">
            <v>FACTURA NO RADICADA</v>
          </cell>
          <cell r="U47">
            <v>0</v>
          </cell>
          <cell r="V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D47">
            <v>0</v>
          </cell>
        </row>
        <row r="48">
          <cell r="F48" t="str">
            <v>891301121_FESR219538</v>
          </cell>
          <cell r="H48" t="str">
            <v>EPS012</v>
          </cell>
          <cell r="I48" t="str">
            <v>COMFENALCO VALLE EPS</v>
          </cell>
          <cell r="J48" t="str">
            <v>POS</v>
          </cell>
          <cell r="K48" t="str">
            <v>CONTRIBUTIVO</v>
          </cell>
          <cell r="L48">
            <v>44967</v>
          </cell>
          <cell r="M48" t="e">
            <v>#N/A</v>
          </cell>
          <cell r="N48">
            <v>9600</v>
          </cell>
          <cell r="O48">
            <v>9600</v>
          </cell>
          <cell r="P48" t="str">
            <v>FACTURA NO RADICADA</v>
          </cell>
          <cell r="Q48" t="e">
            <v>#N/A</v>
          </cell>
          <cell r="S48" t="str">
            <v>FACTURA NO RADICADA</v>
          </cell>
          <cell r="U48">
            <v>0</v>
          </cell>
          <cell r="V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D48">
            <v>0</v>
          </cell>
        </row>
        <row r="49">
          <cell r="F49" t="str">
            <v>891301121_FESR220458</v>
          </cell>
          <cell r="H49" t="str">
            <v>EPS012</v>
          </cell>
          <cell r="I49" t="str">
            <v>COMFENALCO VALLE EPS</v>
          </cell>
          <cell r="J49" t="str">
            <v>POS</v>
          </cell>
          <cell r="K49" t="str">
            <v>CONTRIBUTIVO</v>
          </cell>
          <cell r="L49">
            <v>44967</v>
          </cell>
          <cell r="M49" t="e">
            <v>#N/A</v>
          </cell>
          <cell r="N49">
            <v>9600</v>
          </cell>
          <cell r="O49">
            <v>9600</v>
          </cell>
          <cell r="P49" t="str">
            <v>FACTURA NO RADICADA</v>
          </cell>
          <cell r="Q49" t="e">
            <v>#N/A</v>
          </cell>
          <cell r="S49" t="str">
            <v>FACTURA NO RADICADA</v>
          </cell>
          <cell r="U49">
            <v>0</v>
          </cell>
          <cell r="V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D49">
            <v>0</v>
          </cell>
        </row>
        <row r="50">
          <cell r="F50" t="str">
            <v>891301121_FESR223179</v>
          </cell>
          <cell r="H50" t="str">
            <v>EPS012</v>
          </cell>
          <cell r="I50" t="str">
            <v>COMFENALCO VALLE EPS</v>
          </cell>
          <cell r="J50" t="str">
            <v>POS</v>
          </cell>
          <cell r="K50" t="str">
            <v>CONTRIBUTIVO</v>
          </cell>
          <cell r="L50">
            <v>44967</v>
          </cell>
          <cell r="M50" t="e">
            <v>#N/A</v>
          </cell>
          <cell r="N50">
            <v>82999</v>
          </cell>
          <cell r="O50">
            <v>82999</v>
          </cell>
          <cell r="P50" t="str">
            <v>FACTURA NO RADICADA</v>
          </cell>
          <cell r="Q50" t="e">
            <v>#N/A</v>
          </cell>
          <cell r="S50" t="str">
            <v>FACTURA NO RADICADA</v>
          </cell>
          <cell r="U50">
            <v>0</v>
          </cell>
          <cell r="V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D50">
            <v>0</v>
          </cell>
        </row>
        <row r="51">
          <cell r="F51" t="str">
            <v>891301121_FESR223991</v>
          </cell>
          <cell r="H51" t="str">
            <v>EPS012</v>
          </cell>
          <cell r="I51" t="str">
            <v>COMFENALCO VALLE EPS</v>
          </cell>
          <cell r="J51" t="str">
            <v>POS</v>
          </cell>
          <cell r="K51" t="str">
            <v>CONTRIBUTIVO</v>
          </cell>
          <cell r="L51">
            <v>44967</v>
          </cell>
          <cell r="M51" t="e">
            <v>#N/A</v>
          </cell>
          <cell r="N51">
            <v>9600</v>
          </cell>
          <cell r="O51">
            <v>9600</v>
          </cell>
          <cell r="P51" t="str">
            <v>FACTURA NO RADICADA</v>
          </cell>
          <cell r="Q51" t="e">
            <v>#N/A</v>
          </cell>
          <cell r="S51" t="str">
            <v>FACTURA NO RADICADA</v>
          </cell>
          <cell r="U51">
            <v>0</v>
          </cell>
          <cell r="V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D51">
            <v>0</v>
          </cell>
        </row>
        <row r="52">
          <cell r="F52" t="str">
            <v>891301121_FESR225159</v>
          </cell>
          <cell r="H52" t="str">
            <v>EPS012</v>
          </cell>
          <cell r="I52" t="str">
            <v>COMFENALCO VALLE EPS</v>
          </cell>
          <cell r="J52" t="str">
            <v>POS</v>
          </cell>
          <cell r="K52" t="str">
            <v>CONTRIBUTIVO</v>
          </cell>
          <cell r="L52">
            <v>44967</v>
          </cell>
          <cell r="M52" t="e">
            <v>#N/A</v>
          </cell>
          <cell r="N52">
            <v>9600</v>
          </cell>
          <cell r="O52">
            <v>9600</v>
          </cell>
          <cell r="P52" t="str">
            <v>FACTURA NO RADICADA</v>
          </cell>
          <cell r="Q52" t="e">
            <v>#N/A</v>
          </cell>
          <cell r="S52" t="str">
            <v>FACTURA NO RADICADA</v>
          </cell>
          <cell r="U52">
            <v>0</v>
          </cell>
          <cell r="V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D52">
            <v>0</v>
          </cell>
        </row>
        <row r="53">
          <cell r="F53" t="str">
            <v>891301121_FESR225612</v>
          </cell>
          <cell r="H53" t="str">
            <v>EPS012</v>
          </cell>
          <cell r="I53" t="str">
            <v>COMFENALCO VALLE EPS</v>
          </cell>
          <cell r="J53" t="str">
            <v>POS</v>
          </cell>
          <cell r="K53" t="str">
            <v>CONTRIBUTIVO</v>
          </cell>
          <cell r="L53">
            <v>44967</v>
          </cell>
          <cell r="M53" t="e">
            <v>#N/A</v>
          </cell>
          <cell r="N53">
            <v>87895</v>
          </cell>
          <cell r="O53">
            <v>87895</v>
          </cell>
          <cell r="P53" t="str">
            <v>FACTURA NO RADICADA</v>
          </cell>
          <cell r="Q53" t="e">
            <v>#N/A</v>
          </cell>
          <cell r="S53" t="str">
            <v>FACTURA NO RADICADA</v>
          </cell>
          <cell r="U53">
            <v>0</v>
          </cell>
          <cell r="V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D53">
            <v>0</v>
          </cell>
        </row>
        <row r="54">
          <cell r="F54" t="str">
            <v>891301121_FESR228459</v>
          </cell>
          <cell r="H54" t="str">
            <v>EPS012</v>
          </cell>
          <cell r="I54" t="str">
            <v>COMFENALCO VALLE EPS</v>
          </cell>
          <cell r="J54" t="str">
            <v>POS</v>
          </cell>
          <cell r="K54" t="str">
            <v>CONTRIBUTIVO</v>
          </cell>
          <cell r="L54">
            <v>44967</v>
          </cell>
          <cell r="M54" t="e">
            <v>#N/A</v>
          </cell>
          <cell r="N54">
            <v>200210</v>
          </cell>
          <cell r="O54">
            <v>200210</v>
          </cell>
          <cell r="P54" t="str">
            <v>FACTURA NO RADICADA</v>
          </cell>
          <cell r="Q54" t="e">
            <v>#N/A</v>
          </cell>
          <cell r="S54" t="str">
            <v>FACTURA NO RADICADA</v>
          </cell>
          <cell r="U54">
            <v>0</v>
          </cell>
          <cell r="V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D54">
            <v>0</v>
          </cell>
        </row>
        <row r="55">
          <cell r="F55" t="str">
            <v>891301121_FESR229016</v>
          </cell>
          <cell r="H55" t="str">
            <v>EPS012</v>
          </cell>
          <cell r="I55" t="str">
            <v>COMFENALCO VALLE EPS</v>
          </cell>
          <cell r="J55" t="str">
            <v>POS</v>
          </cell>
          <cell r="K55" t="str">
            <v>CONTRIBUTIVO</v>
          </cell>
          <cell r="L55">
            <v>44967</v>
          </cell>
          <cell r="M55" t="e">
            <v>#N/A</v>
          </cell>
          <cell r="N55">
            <v>463569</v>
          </cell>
          <cell r="O55">
            <v>463569</v>
          </cell>
          <cell r="P55" t="str">
            <v>FACTURA NO RADICADA</v>
          </cell>
          <cell r="Q55" t="e">
            <v>#N/A</v>
          </cell>
          <cell r="S55" t="str">
            <v>FACTURA NO RADICADA</v>
          </cell>
          <cell r="U55">
            <v>0</v>
          </cell>
          <cell r="V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D55">
            <v>0</v>
          </cell>
        </row>
        <row r="56">
          <cell r="F56" t="str">
            <v>891301121_FESR229017</v>
          </cell>
          <cell r="H56" t="str">
            <v>EPS012</v>
          </cell>
          <cell r="I56" t="str">
            <v>COMFENALCO VALLE EPS</v>
          </cell>
          <cell r="J56" t="str">
            <v>POS</v>
          </cell>
          <cell r="K56" t="str">
            <v>CONTRIBUTIVO</v>
          </cell>
          <cell r="L56">
            <v>44967</v>
          </cell>
          <cell r="M56" t="e">
            <v>#N/A</v>
          </cell>
          <cell r="N56">
            <v>88129</v>
          </cell>
          <cell r="O56">
            <v>88129</v>
          </cell>
          <cell r="P56" t="str">
            <v>FACTURA NO RADICADA</v>
          </cell>
          <cell r="Q56" t="e">
            <v>#N/A</v>
          </cell>
          <cell r="S56" t="str">
            <v>FACTURA NO RADICADA</v>
          </cell>
          <cell r="U56">
            <v>0</v>
          </cell>
          <cell r="V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D56">
            <v>0</v>
          </cell>
        </row>
        <row r="57">
          <cell r="F57" t="str">
            <v>891301121_FESR229581</v>
          </cell>
          <cell r="H57" t="str">
            <v>EPS012</v>
          </cell>
          <cell r="I57" t="str">
            <v>COMFENALCO VALLE EPS</v>
          </cell>
          <cell r="J57" t="str">
            <v>POS</v>
          </cell>
          <cell r="K57" t="str">
            <v>CONTRIBUTIVO</v>
          </cell>
          <cell r="L57">
            <v>44967</v>
          </cell>
          <cell r="M57" t="e">
            <v>#N/A</v>
          </cell>
          <cell r="N57">
            <v>66581</v>
          </cell>
          <cell r="O57">
            <v>66581</v>
          </cell>
          <cell r="P57" t="str">
            <v>FACTURA NO RADICADA</v>
          </cell>
          <cell r="Q57" t="e">
            <v>#N/A</v>
          </cell>
          <cell r="S57" t="str">
            <v>FACTURA NO RADICADA</v>
          </cell>
          <cell r="U57">
            <v>0</v>
          </cell>
          <cell r="V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D57">
            <v>0</v>
          </cell>
        </row>
        <row r="58">
          <cell r="F58" t="str">
            <v>891301121_FESR229658</v>
          </cell>
          <cell r="H58" t="str">
            <v>EPS012</v>
          </cell>
          <cell r="I58" t="str">
            <v>COMFENALCO VALLE EPS</v>
          </cell>
          <cell r="J58" t="str">
            <v>POS</v>
          </cell>
          <cell r="K58" t="str">
            <v>CONTRIBUTIVO</v>
          </cell>
          <cell r="L58">
            <v>44967</v>
          </cell>
          <cell r="M58" t="e">
            <v>#N/A</v>
          </cell>
          <cell r="N58">
            <v>9600</v>
          </cell>
          <cell r="O58">
            <v>9600</v>
          </cell>
          <cell r="P58" t="str">
            <v>FACTURA NO RADICADA</v>
          </cell>
          <cell r="Q58" t="e">
            <v>#N/A</v>
          </cell>
          <cell r="S58" t="str">
            <v>FACTURA NO RADICADA</v>
          </cell>
          <cell r="U58">
            <v>0</v>
          </cell>
          <cell r="V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D58">
            <v>0</v>
          </cell>
        </row>
        <row r="59">
          <cell r="F59" t="str">
            <v>891301121_FESR230411</v>
          </cell>
          <cell r="H59" t="str">
            <v>EPS012</v>
          </cell>
          <cell r="I59" t="str">
            <v>COMFENALCO VALLE EPS</v>
          </cell>
          <cell r="J59" t="str">
            <v>POS</v>
          </cell>
          <cell r="K59" t="str">
            <v>CONTRIBUTIVO</v>
          </cell>
          <cell r="L59">
            <v>44967</v>
          </cell>
          <cell r="M59" t="e">
            <v>#N/A</v>
          </cell>
          <cell r="N59">
            <v>9600</v>
          </cell>
          <cell r="O59">
            <v>9600</v>
          </cell>
          <cell r="P59" t="str">
            <v>FACTURA NO RADICADA</v>
          </cell>
          <cell r="Q59" t="e">
            <v>#N/A</v>
          </cell>
          <cell r="S59" t="str">
            <v>FACTURA NO RADICADA</v>
          </cell>
          <cell r="U59">
            <v>0</v>
          </cell>
          <cell r="V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D59">
            <v>0</v>
          </cell>
        </row>
        <row r="60">
          <cell r="F60" t="str">
            <v>891301121_FESR230715</v>
          </cell>
          <cell r="H60" t="str">
            <v>EPS012</v>
          </cell>
          <cell r="I60" t="str">
            <v>COMFENALCO VALLE EPS</v>
          </cell>
          <cell r="J60" t="str">
            <v>POS</v>
          </cell>
          <cell r="K60" t="str">
            <v>CONTRIBUTIVO</v>
          </cell>
          <cell r="L60">
            <v>44967</v>
          </cell>
          <cell r="M60" t="e">
            <v>#N/A</v>
          </cell>
          <cell r="N60">
            <v>72934</v>
          </cell>
          <cell r="O60">
            <v>72934</v>
          </cell>
          <cell r="P60" t="str">
            <v>FACTURA NO RADICADA</v>
          </cell>
          <cell r="Q60" t="e">
            <v>#N/A</v>
          </cell>
          <cell r="S60" t="str">
            <v>FACTURA NO RADICADA</v>
          </cell>
          <cell r="U60">
            <v>0</v>
          </cell>
          <cell r="V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D60">
            <v>0</v>
          </cell>
        </row>
        <row r="61">
          <cell r="F61" t="str">
            <v>891301121_FESR231407</v>
          </cell>
          <cell r="H61" t="str">
            <v>EPS012</v>
          </cell>
          <cell r="I61" t="str">
            <v>COMFENALCO VALLE EPS</v>
          </cell>
          <cell r="J61" t="str">
            <v>POS</v>
          </cell>
          <cell r="K61" t="str">
            <v>CONTRIBUTIVO</v>
          </cell>
          <cell r="L61">
            <v>44967</v>
          </cell>
          <cell r="M61" t="e">
            <v>#N/A</v>
          </cell>
          <cell r="N61">
            <v>71431</v>
          </cell>
          <cell r="O61">
            <v>71431</v>
          </cell>
          <cell r="P61" t="str">
            <v>FACTURA NO RADICADA</v>
          </cell>
          <cell r="Q61" t="e">
            <v>#N/A</v>
          </cell>
          <cell r="S61" t="str">
            <v>FACTURA NO RADICADA</v>
          </cell>
          <cell r="U61">
            <v>0</v>
          </cell>
          <cell r="V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D61">
            <v>0</v>
          </cell>
        </row>
        <row r="62">
          <cell r="F62" t="str">
            <v>891301121_FESR232002</v>
          </cell>
          <cell r="H62" t="str">
            <v>EPS012</v>
          </cell>
          <cell r="I62" t="str">
            <v>COMFENALCO VALLE EPS</v>
          </cell>
          <cell r="J62" t="str">
            <v>POS</v>
          </cell>
          <cell r="K62" t="str">
            <v>CONTRIBUTIVO</v>
          </cell>
          <cell r="L62">
            <v>44967</v>
          </cell>
          <cell r="M62" t="e">
            <v>#N/A</v>
          </cell>
          <cell r="N62">
            <v>76894</v>
          </cell>
          <cell r="O62">
            <v>76894</v>
          </cell>
          <cell r="P62" t="str">
            <v>FACTURA NO RADICADA</v>
          </cell>
          <cell r="Q62" t="e">
            <v>#N/A</v>
          </cell>
          <cell r="S62" t="str">
            <v>FACTURA NO RADICADA</v>
          </cell>
          <cell r="U62">
            <v>0</v>
          </cell>
          <cell r="V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D62">
            <v>0</v>
          </cell>
        </row>
        <row r="63">
          <cell r="F63" t="str">
            <v>891301121_FESR232506</v>
          </cell>
          <cell r="H63" t="str">
            <v>EPS012</v>
          </cell>
          <cell r="I63" t="str">
            <v>COMFENALCO VALLE EPS</v>
          </cell>
          <cell r="J63" t="str">
            <v>POS</v>
          </cell>
          <cell r="K63" t="str">
            <v>CONTRIBUTIVO</v>
          </cell>
          <cell r="L63">
            <v>44967</v>
          </cell>
          <cell r="M63" t="e">
            <v>#N/A</v>
          </cell>
          <cell r="N63">
            <v>113611</v>
          </cell>
          <cell r="O63">
            <v>113611</v>
          </cell>
          <cell r="P63" t="str">
            <v>FACTURA NO RADICADA</v>
          </cell>
          <cell r="Q63" t="e">
            <v>#N/A</v>
          </cell>
          <cell r="S63" t="str">
            <v>FACTURA NO RADICADA</v>
          </cell>
          <cell r="U63">
            <v>0</v>
          </cell>
          <cell r="V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D63">
            <v>0</v>
          </cell>
        </row>
        <row r="64">
          <cell r="F64" t="str">
            <v>891301121_FESR232752</v>
          </cell>
          <cell r="H64" t="str">
            <v>EPS012</v>
          </cell>
          <cell r="I64" t="str">
            <v>COMFENALCO VALLE EPS</v>
          </cell>
          <cell r="J64" t="str">
            <v>POS</v>
          </cell>
          <cell r="K64" t="str">
            <v>CONTRIBUTIVO</v>
          </cell>
          <cell r="L64">
            <v>44967</v>
          </cell>
          <cell r="M64" t="e">
            <v>#N/A</v>
          </cell>
          <cell r="N64">
            <v>9600</v>
          </cell>
          <cell r="O64">
            <v>9600</v>
          </cell>
          <cell r="P64" t="str">
            <v>FACTURA NO RADICADA</v>
          </cell>
          <cell r="Q64" t="e">
            <v>#N/A</v>
          </cell>
          <cell r="S64" t="str">
            <v>FACTURA NO RADICADA</v>
          </cell>
          <cell r="U64">
            <v>0</v>
          </cell>
          <cell r="V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D64">
            <v>0</v>
          </cell>
        </row>
        <row r="65">
          <cell r="F65" t="str">
            <v>891301121_FESR233039</v>
          </cell>
          <cell r="H65" t="str">
            <v>EPS012</v>
          </cell>
          <cell r="I65" t="str">
            <v>COMFENALCO VALLE EPS</v>
          </cell>
          <cell r="J65" t="str">
            <v>POS</v>
          </cell>
          <cell r="K65" t="str">
            <v>CONTRIBUTIVO</v>
          </cell>
          <cell r="L65">
            <v>44967</v>
          </cell>
          <cell r="M65" t="e">
            <v>#N/A</v>
          </cell>
          <cell r="N65">
            <v>71535</v>
          </cell>
          <cell r="O65">
            <v>71535</v>
          </cell>
          <cell r="P65" t="str">
            <v>FACTURA NO RADICADA</v>
          </cell>
          <cell r="Q65" t="e">
            <v>#N/A</v>
          </cell>
          <cell r="S65" t="str">
            <v>FACTURA NO RADICADA</v>
          </cell>
          <cell r="U65">
            <v>0</v>
          </cell>
          <cell r="V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D65">
            <v>0</v>
          </cell>
        </row>
        <row r="66">
          <cell r="F66" t="str">
            <v>891301121_FESR233049</v>
          </cell>
          <cell r="H66" t="str">
            <v>EPS012</v>
          </cell>
          <cell r="I66" t="str">
            <v>COMFENALCO VALLE EPS</v>
          </cell>
          <cell r="J66" t="str">
            <v>POS</v>
          </cell>
          <cell r="K66" t="str">
            <v>CONTRIBUTIVO</v>
          </cell>
          <cell r="L66">
            <v>44967</v>
          </cell>
          <cell r="M66" t="e">
            <v>#N/A</v>
          </cell>
          <cell r="N66">
            <v>70573</v>
          </cell>
          <cell r="O66">
            <v>70573</v>
          </cell>
          <cell r="P66" t="str">
            <v>FACTURA NO RADICADA</v>
          </cell>
          <cell r="Q66" t="e">
            <v>#N/A</v>
          </cell>
          <cell r="S66" t="str">
            <v>FACTURA NO RADICADA</v>
          </cell>
          <cell r="U66">
            <v>0</v>
          </cell>
          <cell r="V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D66">
            <v>0</v>
          </cell>
        </row>
        <row r="67">
          <cell r="F67" t="str">
            <v>891301121_FESR234798</v>
          </cell>
          <cell r="H67" t="str">
            <v>EPS012</v>
          </cell>
          <cell r="I67" t="str">
            <v>COMFENALCO VALLE EPS</v>
          </cell>
          <cell r="J67" t="str">
            <v>POS</v>
          </cell>
          <cell r="K67" t="str">
            <v>CONTRIBUTIVO</v>
          </cell>
          <cell r="L67">
            <v>44967</v>
          </cell>
          <cell r="M67" t="e">
            <v>#N/A</v>
          </cell>
          <cell r="N67">
            <v>123620</v>
          </cell>
          <cell r="O67">
            <v>123620</v>
          </cell>
          <cell r="P67" t="str">
            <v>FACTURA NO RADICADA</v>
          </cell>
          <cell r="Q67" t="e">
            <v>#N/A</v>
          </cell>
          <cell r="S67" t="str">
            <v>FACTURA NO RADICADA</v>
          </cell>
          <cell r="U67">
            <v>0</v>
          </cell>
          <cell r="V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D67">
            <v>0</v>
          </cell>
        </row>
        <row r="68">
          <cell r="F68" t="str">
            <v>891301121_FESR235948</v>
          </cell>
          <cell r="H68" t="str">
            <v>EPS012</v>
          </cell>
          <cell r="I68" t="str">
            <v>COMFENALCO VALLE EPS</v>
          </cell>
          <cell r="J68" t="str">
            <v>POS</v>
          </cell>
          <cell r="K68" t="str">
            <v>CONTRIBUTIVO</v>
          </cell>
          <cell r="L68">
            <v>44967</v>
          </cell>
          <cell r="M68" t="e">
            <v>#N/A</v>
          </cell>
          <cell r="N68">
            <v>232760</v>
          </cell>
          <cell r="O68">
            <v>232760</v>
          </cell>
          <cell r="P68" t="str">
            <v>FACTURA NO RADICADA</v>
          </cell>
          <cell r="Q68" t="e">
            <v>#N/A</v>
          </cell>
          <cell r="S68" t="str">
            <v>FACTURA NO RADICADA</v>
          </cell>
          <cell r="U68">
            <v>0</v>
          </cell>
          <cell r="V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D68">
            <v>0</v>
          </cell>
        </row>
        <row r="69">
          <cell r="F69" t="str">
            <v>891301121_FESR235969</v>
          </cell>
          <cell r="H69" t="str">
            <v>EPS012</v>
          </cell>
          <cell r="I69" t="str">
            <v>COMFENALCO VALLE EPS</v>
          </cell>
          <cell r="J69" t="str">
            <v>POS</v>
          </cell>
          <cell r="K69" t="str">
            <v>CONTRIBUTIVO</v>
          </cell>
          <cell r="L69">
            <v>44967</v>
          </cell>
          <cell r="M69" t="e">
            <v>#N/A</v>
          </cell>
          <cell r="N69">
            <v>125700</v>
          </cell>
          <cell r="O69">
            <v>125700</v>
          </cell>
          <cell r="P69" t="str">
            <v>FACTURA NO RADICADA</v>
          </cell>
          <cell r="Q69" t="e">
            <v>#N/A</v>
          </cell>
          <cell r="S69" t="str">
            <v>FACTURA NO RADICADA</v>
          </cell>
          <cell r="U69">
            <v>0</v>
          </cell>
          <cell r="V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D69">
            <v>0</v>
          </cell>
        </row>
        <row r="70">
          <cell r="F70" t="str">
            <v>891301121_FESR236525</v>
          </cell>
          <cell r="H70" t="str">
            <v>EPS012</v>
          </cell>
          <cell r="I70" t="str">
            <v>COMFENALCO VALLE EPS</v>
          </cell>
          <cell r="J70" t="str">
            <v>POS</v>
          </cell>
          <cell r="K70" t="str">
            <v>CONTRIBUTIVO</v>
          </cell>
          <cell r="L70">
            <v>44967</v>
          </cell>
          <cell r="M70" t="e">
            <v>#N/A</v>
          </cell>
          <cell r="N70">
            <v>9600</v>
          </cell>
          <cell r="O70">
            <v>9600</v>
          </cell>
          <cell r="P70" t="str">
            <v>FACTURA NO RADICADA</v>
          </cell>
          <cell r="Q70" t="e">
            <v>#N/A</v>
          </cell>
          <cell r="S70" t="str">
            <v>FACTURA NO RADICADA</v>
          </cell>
          <cell r="U70">
            <v>0</v>
          </cell>
          <cell r="V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D70">
            <v>0</v>
          </cell>
        </row>
        <row r="71">
          <cell r="F71" t="str">
            <v>891301121_FESR236822</v>
          </cell>
          <cell r="H71" t="str">
            <v>EPS012</v>
          </cell>
          <cell r="I71" t="str">
            <v>COMFENALCO VALLE EPS</v>
          </cell>
          <cell r="J71" t="str">
            <v>POS</v>
          </cell>
          <cell r="K71" t="str">
            <v>CONTRIBUTIVO</v>
          </cell>
          <cell r="L71">
            <v>44967</v>
          </cell>
          <cell r="M71" t="e">
            <v>#N/A</v>
          </cell>
          <cell r="N71">
            <v>69225</v>
          </cell>
          <cell r="O71">
            <v>69225</v>
          </cell>
          <cell r="P71" t="str">
            <v>FACTURA NO RADICADA</v>
          </cell>
          <cell r="Q71" t="e">
            <v>#N/A</v>
          </cell>
          <cell r="S71" t="str">
            <v>FACTURA NO RADICADA</v>
          </cell>
          <cell r="U71">
            <v>0</v>
          </cell>
          <cell r="V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D71">
            <v>0</v>
          </cell>
        </row>
        <row r="72">
          <cell r="F72" t="str">
            <v>891301121_FESR238433</v>
          </cell>
          <cell r="H72" t="str">
            <v>EPS012</v>
          </cell>
          <cell r="I72" t="str">
            <v>COMFENALCO VALLE EPS</v>
          </cell>
          <cell r="J72" t="str">
            <v>POS</v>
          </cell>
          <cell r="K72" t="str">
            <v>CONTRIBUTIVO</v>
          </cell>
          <cell r="L72">
            <v>44967</v>
          </cell>
          <cell r="M72" t="e">
            <v>#N/A</v>
          </cell>
          <cell r="N72">
            <v>151343</v>
          </cell>
          <cell r="O72">
            <v>151343</v>
          </cell>
          <cell r="P72" t="str">
            <v>FACTURA NO RADICADA</v>
          </cell>
          <cell r="Q72" t="e">
            <v>#N/A</v>
          </cell>
          <cell r="S72" t="str">
            <v>FACTURA NO RADICADA</v>
          </cell>
          <cell r="U72">
            <v>0</v>
          </cell>
          <cell r="V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D72">
            <v>0</v>
          </cell>
        </row>
        <row r="73">
          <cell r="F73" t="str">
            <v>891301121_FESR239058</v>
          </cell>
          <cell r="H73" t="str">
            <v>EPS012</v>
          </cell>
          <cell r="I73" t="str">
            <v>COMFENALCO VALLE EPS</v>
          </cell>
          <cell r="J73" t="str">
            <v>POS</v>
          </cell>
          <cell r="K73" t="str">
            <v>POS - S</v>
          </cell>
          <cell r="L73">
            <v>44967</v>
          </cell>
          <cell r="M73" t="e">
            <v>#N/A</v>
          </cell>
          <cell r="N73">
            <v>243475</v>
          </cell>
          <cell r="O73">
            <v>243475</v>
          </cell>
          <cell r="P73" t="str">
            <v>FACTURA NO RADICADA</v>
          </cell>
          <cell r="Q73" t="e">
            <v>#N/A</v>
          </cell>
          <cell r="S73" t="str">
            <v>FACTURA NO RADICADA</v>
          </cell>
          <cell r="U73">
            <v>0</v>
          </cell>
          <cell r="V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D73">
            <v>0</v>
          </cell>
        </row>
        <row r="74">
          <cell r="F74" t="str">
            <v>891301121_FESR239061</v>
          </cell>
          <cell r="H74" t="str">
            <v>EPS012</v>
          </cell>
          <cell r="I74" t="str">
            <v>COMFENALCO VALLE EPS</v>
          </cell>
          <cell r="J74" t="str">
            <v>POS</v>
          </cell>
          <cell r="K74" t="str">
            <v>POS - S</v>
          </cell>
          <cell r="L74">
            <v>44967</v>
          </cell>
          <cell r="M74" t="e">
            <v>#N/A</v>
          </cell>
          <cell r="N74">
            <v>96034</v>
          </cell>
          <cell r="O74">
            <v>96034</v>
          </cell>
          <cell r="P74" t="str">
            <v>FACTURA NO RADICADA</v>
          </cell>
          <cell r="Q74" t="e">
            <v>#N/A</v>
          </cell>
          <cell r="S74" t="str">
            <v>FACTURA NO RADICADA</v>
          </cell>
          <cell r="U74">
            <v>0</v>
          </cell>
          <cell r="V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D74">
            <v>0</v>
          </cell>
        </row>
        <row r="75">
          <cell r="F75" t="str">
            <v>891301121_FESR239520</v>
          </cell>
          <cell r="H75" t="str">
            <v>EPS012</v>
          </cell>
          <cell r="I75" t="str">
            <v>COMFENALCO VALLE EPS</v>
          </cell>
          <cell r="J75" t="str">
            <v>POS</v>
          </cell>
          <cell r="K75" t="str">
            <v>POS - S</v>
          </cell>
          <cell r="L75">
            <v>44967</v>
          </cell>
          <cell r="M75" t="e">
            <v>#N/A</v>
          </cell>
          <cell r="N75">
            <v>150382</v>
          </cell>
          <cell r="O75">
            <v>150382</v>
          </cell>
          <cell r="P75" t="str">
            <v>FACTURA NO RADICADA</v>
          </cell>
          <cell r="Q75" t="e">
            <v>#N/A</v>
          </cell>
          <cell r="S75" t="str">
            <v>FACTURA NO RADICADA</v>
          </cell>
          <cell r="U75">
            <v>0</v>
          </cell>
          <cell r="V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D75">
            <v>0</v>
          </cell>
        </row>
        <row r="76">
          <cell r="F76" t="str">
            <v>891301121_FESR240622</v>
          </cell>
          <cell r="H76" t="str">
            <v>EPS012</v>
          </cell>
          <cell r="I76" t="str">
            <v>COMFENALCO VALLE EPS</v>
          </cell>
          <cell r="J76" t="str">
            <v>POS</v>
          </cell>
          <cell r="K76" t="str">
            <v>POS - S</v>
          </cell>
          <cell r="L76">
            <v>44967</v>
          </cell>
          <cell r="M76" t="e">
            <v>#N/A</v>
          </cell>
          <cell r="N76">
            <v>85248</v>
          </cell>
          <cell r="O76">
            <v>85248</v>
          </cell>
          <cell r="P76" t="str">
            <v>FACTURA NO RADICADA</v>
          </cell>
          <cell r="Q76" t="e">
            <v>#N/A</v>
          </cell>
          <cell r="S76" t="str">
            <v>FACTURA NO RADICADA</v>
          </cell>
          <cell r="U76">
            <v>0</v>
          </cell>
          <cell r="V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D76">
            <v>0</v>
          </cell>
        </row>
        <row r="77">
          <cell r="F77" t="str">
            <v>891301121_FESR240907</v>
          </cell>
          <cell r="H77" t="str">
            <v>EPS012</v>
          </cell>
          <cell r="I77" t="str">
            <v>COMFENALCO VALLE EPS</v>
          </cell>
          <cell r="J77" t="str">
            <v>POS</v>
          </cell>
          <cell r="K77" t="str">
            <v>CONTRIBUTIVO</v>
          </cell>
          <cell r="L77">
            <v>44995</v>
          </cell>
          <cell r="M77" t="e">
            <v>#N/A</v>
          </cell>
          <cell r="N77">
            <v>68657</v>
          </cell>
          <cell r="O77">
            <v>68657</v>
          </cell>
          <cell r="P77" t="str">
            <v>FACTURA NO RADICADA</v>
          </cell>
          <cell r="Q77" t="e">
            <v>#N/A</v>
          </cell>
          <cell r="S77" t="str">
            <v>FACTURA NO RADICADA</v>
          </cell>
          <cell r="U77">
            <v>0</v>
          </cell>
          <cell r="V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D77">
            <v>0</v>
          </cell>
        </row>
        <row r="78">
          <cell r="F78" t="str">
            <v>891301121_FESR241666</v>
          </cell>
          <cell r="H78" t="str">
            <v>EPS012</v>
          </cell>
          <cell r="I78" t="str">
            <v>COMFENALCO VALLE EPS</v>
          </cell>
          <cell r="J78" t="str">
            <v>POS</v>
          </cell>
          <cell r="K78" t="str">
            <v>CONTRIBUTIVO</v>
          </cell>
          <cell r="L78">
            <v>44995</v>
          </cell>
          <cell r="M78" t="e">
            <v>#N/A</v>
          </cell>
          <cell r="N78">
            <v>9600</v>
          </cell>
          <cell r="O78">
            <v>9600</v>
          </cell>
          <cell r="P78" t="str">
            <v>FACTURA NO RADICADA</v>
          </cell>
          <cell r="Q78" t="e">
            <v>#N/A</v>
          </cell>
          <cell r="S78" t="str">
            <v>FACTURA NO RADICADA</v>
          </cell>
          <cell r="U78">
            <v>0</v>
          </cell>
          <cell r="V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D78">
            <v>0</v>
          </cell>
        </row>
        <row r="79">
          <cell r="F79" t="str">
            <v>891301121_FESR241698</v>
          </cell>
          <cell r="H79" t="str">
            <v>EPS012</v>
          </cell>
          <cell r="I79" t="str">
            <v>COMFENALCO VALLE EPS</v>
          </cell>
          <cell r="J79" t="str">
            <v>POS</v>
          </cell>
          <cell r="K79" t="str">
            <v>CONTRIBUTIVO</v>
          </cell>
          <cell r="L79">
            <v>44995</v>
          </cell>
          <cell r="M79" t="e">
            <v>#N/A</v>
          </cell>
          <cell r="N79">
            <v>88241</v>
          </cell>
          <cell r="O79">
            <v>88241</v>
          </cell>
          <cell r="P79" t="str">
            <v>FACTURA NO RADICADA</v>
          </cell>
          <cell r="Q79" t="e">
            <v>#N/A</v>
          </cell>
          <cell r="S79" t="str">
            <v>FACTURA NO RADICADA</v>
          </cell>
          <cell r="U79">
            <v>0</v>
          </cell>
          <cell r="V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D79">
            <v>0</v>
          </cell>
        </row>
        <row r="80">
          <cell r="F80" t="str">
            <v>891301121_FESR241907</v>
          </cell>
          <cell r="H80" t="str">
            <v>EPS012</v>
          </cell>
          <cell r="I80" t="str">
            <v>COMFENALCO VALLE EPS</v>
          </cell>
          <cell r="J80" t="str">
            <v>POS</v>
          </cell>
          <cell r="K80" t="str">
            <v>CONTRIBUTIVO</v>
          </cell>
          <cell r="L80">
            <v>44995</v>
          </cell>
          <cell r="M80" t="e">
            <v>#N/A</v>
          </cell>
          <cell r="N80">
            <v>38400</v>
          </cell>
          <cell r="O80">
            <v>38400</v>
          </cell>
          <cell r="P80" t="str">
            <v>FACTURA NO RADICADA</v>
          </cell>
          <cell r="Q80" t="e">
            <v>#N/A</v>
          </cell>
          <cell r="S80" t="str">
            <v>FACTURA NO RADICADA</v>
          </cell>
          <cell r="U80">
            <v>0</v>
          </cell>
          <cell r="V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D80">
            <v>0</v>
          </cell>
        </row>
        <row r="81">
          <cell r="F81" t="str">
            <v>891301121_FESR243445</v>
          </cell>
          <cell r="H81" t="str">
            <v>EPS012</v>
          </cell>
          <cell r="I81" t="str">
            <v>COMFENALCO VALLE EPS</v>
          </cell>
          <cell r="J81" t="str">
            <v>POS</v>
          </cell>
          <cell r="K81" t="str">
            <v>POS - S</v>
          </cell>
          <cell r="L81">
            <v>44995</v>
          </cell>
          <cell r="M81" t="e">
            <v>#N/A</v>
          </cell>
          <cell r="N81">
            <v>82571</v>
          </cell>
          <cell r="O81">
            <v>82571</v>
          </cell>
          <cell r="P81" t="str">
            <v>FACTURA NO RADICADA</v>
          </cell>
          <cell r="Q81" t="e">
            <v>#N/A</v>
          </cell>
          <cell r="S81" t="str">
            <v>FACTURA NO RADICADA</v>
          </cell>
          <cell r="U81">
            <v>0</v>
          </cell>
          <cell r="V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D81">
            <v>0</v>
          </cell>
        </row>
        <row r="82">
          <cell r="F82" t="str">
            <v>891301121_FESR244957</v>
          </cell>
          <cell r="H82" t="str">
            <v>EPS012</v>
          </cell>
          <cell r="I82" t="str">
            <v>COMFENALCO VALLE EPS</v>
          </cell>
          <cell r="J82" t="str">
            <v>POS</v>
          </cell>
          <cell r="K82" t="str">
            <v>POS - S</v>
          </cell>
          <cell r="L82">
            <v>44995</v>
          </cell>
          <cell r="M82" t="e">
            <v>#N/A</v>
          </cell>
          <cell r="N82">
            <v>119262</v>
          </cell>
          <cell r="O82">
            <v>119262</v>
          </cell>
          <cell r="P82" t="str">
            <v>FACTURA NO RADICADA</v>
          </cell>
          <cell r="Q82" t="e">
            <v>#N/A</v>
          </cell>
          <cell r="S82" t="str">
            <v>FACTURA NO RADICADA</v>
          </cell>
          <cell r="U82">
            <v>0</v>
          </cell>
          <cell r="V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D82">
            <v>0</v>
          </cell>
        </row>
        <row r="83">
          <cell r="F83" t="str">
            <v>891301121_FESR244993</v>
          </cell>
          <cell r="H83" t="str">
            <v>EPS012</v>
          </cell>
          <cell r="I83" t="str">
            <v>COMFENALCO VALLE EPS</v>
          </cell>
          <cell r="J83" t="str">
            <v>POS</v>
          </cell>
          <cell r="K83" t="str">
            <v>POS - S</v>
          </cell>
          <cell r="L83">
            <v>44995</v>
          </cell>
          <cell r="M83" t="e">
            <v>#N/A</v>
          </cell>
          <cell r="N83">
            <v>120520</v>
          </cell>
          <cell r="O83">
            <v>120520</v>
          </cell>
          <cell r="P83" t="str">
            <v>FACTURA NO RADICADA</v>
          </cell>
          <cell r="Q83" t="e">
            <v>#N/A</v>
          </cell>
          <cell r="S83" t="str">
            <v>FACTURA NO RADICADA</v>
          </cell>
          <cell r="U83">
            <v>0</v>
          </cell>
          <cell r="V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D83">
            <v>0</v>
          </cell>
        </row>
        <row r="84">
          <cell r="F84" t="str">
            <v>891301121_FESR246081</v>
          </cell>
          <cell r="H84" t="str">
            <v>EPS012</v>
          </cell>
          <cell r="I84" t="str">
            <v>COMFENALCO VALLE EPS</v>
          </cell>
          <cell r="J84" t="str">
            <v>POS</v>
          </cell>
          <cell r="K84" t="str">
            <v>POS - S</v>
          </cell>
          <cell r="L84">
            <v>44995</v>
          </cell>
          <cell r="M84" t="e">
            <v>#N/A</v>
          </cell>
          <cell r="N84">
            <v>238007</v>
          </cell>
          <cell r="O84">
            <v>238007</v>
          </cell>
          <cell r="P84" t="str">
            <v>FACTURA NO RADICADA</v>
          </cell>
          <cell r="Q84" t="e">
            <v>#N/A</v>
          </cell>
          <cell r="S84" t="str">
            <v>FACTURA NO RADICADA</v>
          </cell>
          <cell r="U84">
            <v>0</v>
          </cell>
          <cell r="V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D84">
            <v>0</v>
          </cell>
        </row>
        <row r="85">
          <cell r="F85" t="str">
            <v>891301121_FESR246513</v>
          </cell>
          <cell r="H85" t="str">
            <v>EPS012</v>
          </cell>
          <cell r="I85" t="str">
            <v>COMFENALCO VALLE EPS</v>
          </cell>
          <cell r="J85" t="str">
            <v>POS</v>
          </cell>
          <cell r="K85" t="str">
            <v>POS - S</v>
          </cell>
          <cell r="L85">
            <v>44995</v>
          </cell>
          <cell r="M85" t="e">
            <v>#N/A</v>
          </cell>
          <cell r="N85">
            <v>9600</v>
          </cell>
          <cell r="O85">
            <v>9600</v>
          </cell>
          <cell r="P85" t="str">
            <v>FACTURA NO RADICADA</v>
          </cell>
          <cell r="Q85" t="e">
            <v>#N/A</v>
          </cell>
          <cell r="S85" t="str">
            <v>FACTURA NO RADICADA</v>
          </cell>
          <cell r="U85">
            <v>0</v>
          </cell>
          <cell r="V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D85">
            <v>0</v>
          </cell>
        </row>
        <row r="86">
          <cell r="F86" t="str">
            <v>891301121_FESR246901</v>
          </cell>
          <cell r="H86" t="str">
            <v>EPS012</v>
          </cell>
          <cell r="I86" t="str">
            <v>COMFENALCO VALLE EPS</v>
          </cell>
          <cell r="J86" t="str">
            <v>POS</v>
          </cell>
          <cell r="K86" t="str">
            <v>POS - S</v>
          </cell>
          <cell r="L86">
            <v>44995</v>
          </cell>
          <cell r="M86" t="e">
            <v>#N/A</v>
          </cell>
          <cell r="N86">
            <v>88616</v>
          </cell>
          <cell r="O86">
            <v>88616</v>
          </cell>
          <cell r="P86" t="str">
            <v>FACTURA NO RADICADA</v>
          </cell>
          <cell r="Q86" t="e">
            <v>#N/A</v>
          </cell>
          <cell r="S86" t="str">
            <v>FACTURA NO RADICADA</v>
          </cell>
          <cell r="U86">
            <v>0</v>
          </cell>
          <cell r="V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D86">
            <v>0</v>
          </cell>
        </row>
        <row r="87">
          <cell r="F87" t="str">
            <v>891301121_FESR247100</v>
          </cell>
          <cell r="H87" t="str">
            <v>EPS012</v>
          </cell>
          <cell r="I87" t="str">
            <v>COMFENALCO VALLE EPS</v>
          </cell>
          <cell r="J87" t="str">
            <v>POS</v>
          </cell>
          <cell r="K87" t="str">
            <v>POS - S</v>
          </cell>
          <cell r="L87">
            <v>44995</v>
          </cell>
          <cell r="M87" t="e">
            <v>#N/A</v>
          </cell>
          <cell r="N87">
            <v>9600</v>
          </cell>
          <cell r="O87">
            <v>9600</v>
          </cell>
          <cell r="P87" t="str">
            <v>FACTURA NO RADICADA</v>
          </cell>
          <cell r="Q87" t="e">
            <v>#N/A</v>
          </cell>
          <cell r="S87" t="str">
            <v>FACTURA NO RADICADA</v>
          </cell>
          <cell r="U87">
            <v>0</v>
          </cell>
          <cell r="V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D87">
            <v>0</v>
          </cell>
        </row>
        <row r="88">
          <cell r="F88" t="str">
            <v>891301121_FESR248611</v>
          </cell>
          <cell r="H88" t="str">
            <v>EPS012</v>
          </cell>
          <cell r="I88" t="str">
            <v>COMFENALCO VALLE EPS</v>
          </cell>
          <cell r="J88" t="str">
            <v>POS</v>
          </cell>
          <cell r="K88" t="str">
            <v>POS - S</v>
          </cell>
          <cell r="L88">
            <v>44995</v>
          </cell>
          <cell r="M88" t="e">
            <v>#N/A</v>
          </cell>
          <cell r="N88">
            <v>9600</v>
          </cell>
          <cell r="O88">
            <v>9600</v>
          </cell>
          <cell r="P88" t="str">
            <v>FACTURA NO RADICADA</v>
          </cell>
          <cell r="Q88" t="e">
            <v>#N/A</v>
          </cell>
          <cell r="S88" t="str">
            <v>FACTURA NO RADICADA</v>
          </cell>
          <cell r="U88">
            <v>0</v>
          </cell>
          <cell r="V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D88">
            <v>0</v>
          </cell>
        </row>
        <row r="89">
          <cell r="F89" t="str">
            <v>891301121_FESR248776</v>
          </cell>
          <cell r="H89" t="str">
            <v>EPS012</v>
          </cell>
          <cell r="I89" t="str">
            <v>COMFENALCO VALLE EPS</v>
          </cell>
          <cell r="J89" t="str">
            <v>POS</v>
          </cell>
          <cell r="K89" t="str">
            <v>POS - S</v>
          </cell>
          <cell r="L89">
            <v>44995</v>
          </cell>
          <cell r="M89" t="e">
            <v>#N/A</v>
          </cell>
          <cell r="N89">
            <v>9600</v>
          </cell>
          <cell r="O89">
            <v>9600</v>
          </cell>
          <cell r="P89" t="str">
            <v>FACTURA NO RADICADA</v>
          </cell>
          <cell r="Q89" t="e">
            <v>#N/A</v>
          </cell>
          <cell r="S89" t="str">
            <v>FACTURA NO RADICADA</v>
          </cell>
          <cell r="U89">
            <v>0</v>
          </cell>
          <cell r="V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D89">
            <v>0</v>
          </cell>
        </row>
        <row r="90">
          <cell r="F90" t="str">
            <v>891301121_FESR249950</v>
          </cell>
          <cell r="H90" t="str">
            <v>EPS012</v>
          </cell>
          <cell r="I90" t="str">
            <v>COMFENALCO VALLE EPS</v>
          </cell>
          <cell r="J90" t="str">
            <v>POS</v>
          </cell>
          <cell r="K90" t="str">
            <v>POS - S</v>
          </cell>
          <cell r="L90">
            <v>44995</v>
          </cell>
          <cell r="M90" t="e">
            <v>#N/A</v>
          </cell>
          <cell r="N90">
            <v>38400</v>
          </cell>
          <cell r="O90">
            <v>38400</v>
          </cell>
          <cell r="P90" t="str">
            <v>FACTURA NO RADICADA</v>
          </cell>
          <cell r="Q90" t="e">
            <v>#N/A</v>
          </cell>
          <cell r="S90" t="str">
            <v>FACTURA NO RADICADA</v>
          </cell>
          <cell r="U90">
            <v>0</v>
          </cell>
          <cell r="V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D90">
            <v>0</v>
          </cell>
        </row>
        <row r="91">
          <cell r="F91" t="str">
            <v>891301121_FESR249995</v>
          </cell>
          <cell r="H91" t="str">
            <v>EPS012</v>
          </cell>
          <cell r="I91" t="str">
            <v>COMFENALCO VALLE EPS</v>
          </cell>
          <cell r="J91" t="str">
            <v>POS</v>
          </cell>
          <cell r="K91" t="str">
            <v>POS - S</v>
          </cell>
          <cell r="L91">
            <v>44995</v>
          </cell>
          <cell r="M91" t="e">
            <v>#N/A</v>
          </cell>
          <cell r="N91">
            <v>9600</v>
          </cell>
          <cell r="O91">
            <v>9600</v>
          </cell>
          <cell r="P91" t="str">
            <v>FACTURA NO RADICADA</v>
          </cell>
          <cell r="Q91" t="e">
            <v>#N/A</v>
          </cell>
          <cell r="S91" t="str">
            <v>FACTURA NO RADICADA</v>
          </cell>
          <cell r="U91">
            <v>0</v>
          </cell>
          <cell r="V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D91">
            <v>0</v>
          </cell>
        </row>
        <row r="92">
          <cell r="F92" t="str">
            <v>891301121_FESR251658</v>
          </cell>
          <cell r="H92" t="str">
            <v>EPS012</v>
          </cell>
          <cell r="I92" t="str">
            <v>COMFENALCO VALLE EPS</v>
          </cell>
          <cell r="J92" t="str">
            <v>POS</v>
          </cell>
          <cell r="K92" t="str">
            <v>POS - S</v>
          </cell>
          <cell r="L92">
            <v>44995</v>
          </cell>
          <cell r="M92" t="e">
            <v>#N/A</v>
          </cell>
          <cell r="N92">
            <v>9600</v>
          </cell>
          <cell r="O92">
            <v>9600</v>
          </cell>
          <cell r="P92" t="str">
            <v>FACTURA NO RADICADA</v>
          </cell>
          <cell r="Q92" t="e">
            <v>#N/A</v>
          </cell>
          <cell r="S92" t="str">
            <v>FACTURA NO RADICADA</v>
          </cell>
          <cell r="U92">
            <v>0</v>
          </cell>
          <cell r="V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D92">
            <v>0</v>
          </cell>
        </row>
        <row r="93">
          <cell r="F93" t="str">
            <v>891301121_FESR252144</v>
          </cell>
          <cell r="H93" t="str">
            <v>EPS012</v>
          </cell>
          <cell r="I93" t="str">
            <v>COMFENALCO VALLE EPS</v>
          </cell>
          <cell r="J93" t="str">
            <v>POS</v>
          </cell>
          <cell r="K93" t="str">
            <v>POS - S</v>
          </cell>
          <cell r="L93">
            <v>44995</v>
          </cell>
          <cell r="M93" t="e">
            <v>#N/A</v>
          </cell>
          <cell r="N93">
            <v>82019</v>
          </cell>
          <cell r="O93">
            <v>82019</v>
          </cell>
          <cell r="P93" t="str">
            <v>FACTURA NO RADICADA</v>
          </cell>
          <cell r="Q93" t="e">
            <v>#N/A</v>
          </cell>
          <cell r="S93" t="str">
            <v>FACTURA NO RADICADA</v>
          </cell>
          <cell r="U93">
            <v>0</v>
          </cell>
          <cell r="V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D93">
            <v>0</v>
          </cell>
        </row>
        <row r="94">
          <cell r="F94" t="str">
            <v>891301121_FESR252625</v>
          </cell>
          <cell r="H94" t="str">
            <v>EPS012</v>
          </cell>
          <cell r="I94" t="str">
            <v>COMFENALCO VALLE EPS</v>
          </cell>
          <cell r="J94" t="str">
            <v>POS</v>
          </cell>
          <cell r="K94" t="str">
            <v>POS - S</v>
          </cell>
          <cell r="L94">
            <v>44995</v>
          </cell>
          <cell r="M94" t="e">
            <v>#N/A</v>
          </cell>
          <cell r="N94">
            <v>270444</v>
          </cell>
          <cell r="O94">
            <v>270444</v>
          </cell>
          <cell r="P94" t="str">
            <v>FACTURA NO RADICADA</v>
          </cell>
          <cell r="Q94" t="e">
            <v>#N/A</v>
          </cell>
          <cell r="S94" t="str">
            <v>FACTURA NO RADICADA</v>
          </cell>
          <cell r="U94">
            <v>0</v>
          </cell>
          <cell r="V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D94">
            <v>0</v>
          </cell>
        </row>
        <row r="95">
          <cell r="F95" t="str">
            <v>891301121_FESR252655</v>
          </cell>
          <cell r="H95" t="str">
            <v>EPS012</v>
          </cell>
          <cell r="I95" t="str">
            <v>COMFENALCO VALLE EPS</v>
          </cell>
          <cell r="J95" t="str">
            <v>POS</v>
          </cell>
          <cell r="K95" t="str">
            <v>POS - S</v>
          </cell>
          <cell r="L95">
            <v>44995</v>
          </cell>
          <cell r="M95" t="e">
            <v>#N/A</v>
          </cell>
          <cell r="N95">
            <v>9600</v>
          </cell>
          <cell r="O95">
            <v>9600</v>
          </cell>
          <cell r="P95" t="str">
            <v>FACTURA NO RADICADA</v>
          </cell>
          <cell r="Q95" t="e">
            <v>#N/A</v>
          </cell>
          <cell r="S95" t="str">
            <v>FACTURA NO RADICADA</v>
          </cell>
          <cell r="U95">
            <v>0</v>
          </cell>
          <cell r="V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D95">
            <v>0</v>
          </cell>
        </row>
        <row r="96">
          <cell r="F96" t="str">
            <v>891301121_FESR254082</v>
          </cell>
          <cell r="H96" t="str">
            <v>EPS012</v>
          </cell>
          <cell r="I96" t="str">
            <v>COMFENALCO VALLE EPS</v>
          </cell>
          <cell r="J96" t="str">
            <v>POS</v>
          </cell>
          <cell r="K96" t="str">
            <v>POS - S</v>
          </cell>
          <cell r="L96">
            <v>44995</v>
          </cell>
          <cell r="M96" t="e">
            <v>#N/A</v>
          </cell>
          <cell r="N96">
            <v>80700</v>
          </cell>
          <cell r="O96">
            <v>80700</v>
          </cell>
          <cell r="P96" t="str">
            <v>FACTURA NO RADICADA</v>
          </cell>
          <cell r="Q96" t="e">
            <v>#N/A</v>
          </cell>
          <cell r="S96" t="str">
            <v>FACTURA NO RADICADA</v>
          </cell>
          <cell r="U96">
            <v>0</v>
          </cell>
          <cell r="V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D96">
            <v>0</v>
          </cell>
        </row>
        <row r="97">
          <cell r="F97" t="str">
            <v>891301121_FESR255046</v>
          </cell>
          <cell r="H97" t="str">
            <v>EPS012</v>
          </cell>
          <cell r="I97" t="str">
            <v>COMFENALCO VALLE EPS</v>
          </cell>
          <cell r="J97" t="str">
            <v>POS</v>
          </cell>
          <cell r="K97" t="str">
            <v>CONTRIBUTIVO</v>
          </cell>
          <cell r="L97">
            <v>45026</v>
          </cell>
          <cell r="M97" t="e">
            <v>#N/A</v>
          </cell>
          <cell r="N97">
            <v>122914</v>
          </cell>
          <cell r="O97">
            <v>122914</v>
          </cell>
          <cell r="P97" t="str">
            <v>FACTURA NO RADICADA</v>
          </cell>
          <cell r="Q97" t="e">
            <v>#N/A</v>
          </cell>
          <cell r="S97" t="str">
            <v>FACTURA NO RADICADA</v>
          </cell>
          <cell r="U97">
            <v>0</v>
          </cell>
          <cell r="V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D97">
            <v>0</v>
          </cell>
        </row>
        <row r="98">
          <cell r="F98" t="str">
            <v>891301121_FESR256134</v>
          </cell>
          <cell r="H98" t="str">
            <v>EPS012</v>
          </cell>
          <cell r="I98" t="str">
            <v>COMFENALCO VALLE EPS</v>
          </cell>
          <cell r="J98" t="str">
            <v>POS</v>
          </cell>
          <cell r="K98" t="str">
            <v>CONTRIBUTIVO</v>
          </cell>
          <cell r="L98">
            <v>45026</v>
          </cell>
          <cell r="M98" t="e">
            <v>#N/A</v>
          </cell>
          <cell r="N98">
            <v>67749</v>
          </cell>
          <cell r="O98">
            <v>67749</v>
          </cell>
          <cell r="P98" t="str">
            <v>FACTURA NO RADICADA</v>
          </cell>
          <cell r="Q98" t="e">
            <v>#N/A</v>
          </cell>
          <cell r="S98" t="str">
            <v>FACTURA NO RADICADA</v>
          </cell>
          <cell r="U98">
            <v>0</v>
          </cell>
          <cell r="V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D98">
            <v>0</v>
          </cell>
        </row>
        <row r="99">
          <cell r="F99" t="str">
            <v>891301121_FESR256884</v>
          </cell>
          <cell r="H99" t="str">
            <v>EPS012</v>
          </cell>
          <cell r="I99" t="str">
            <v>COMFENALCO VALLE EPS</v>
          </cell>
          <cell r="J99" t="str">
            <v>POS</v>
          </cell>
          <cell r="K99" t="str">
            <v>CONTRIBUTIVO</v>
          </cell>
          <cell r="L99">
            <v>45026</v>
          </cell>
          <cell r="M99" t="e">
            <v>#N/A</v>
          </cell>
          <cell r="N99">
            <v>133856</v>
          </cell>
          <cell r="O99">
            <v>133856</v>
          </cell>
          <cell r="P99" t="str">
            <v>FACTURA NO RADICADA</v>
          </cell>
          <cell r="Q99" t="e">
            <v>#N/A</v>
          </cell>
          <cell r="S99" t="str">
            <v>FACTURA NO RADICADA</v>
          </cell>
          <cell r="U99">
            <v>0</v>
          </cell>
          <cell r="V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D99">
            <v>0</v>
          </cell>
        </row>
        <row r="100">
          <cell r="F100" t="str">
            <v>891301121_FESR257941</v>
          </cell>
          <cell r="H100" t="str">
            <v>EPS012</v>
          </cell>
          <cell r="I100" t="str">
            <v>COMFENALCO VALLE EPS</v>
          </cell>
          <cell r="J100" t="str">
            <v>POS</v>
          </cell>
          <cell r="K100" t="str">
            <v>CONTRIBUTIVO</v>
          </cell>
          <cell r="L100">
            <v>45026</v>
          </cell>
          <cell r="M100" t="e">
            <v>#N/A</v>
          </cell>
          <cell r="N100">
            <v>84989</v>
          </cell>
          <cell r="O100">
            <v>84989</v>
          </cell>
          <cell r="P100" t="str">
            <v>FACTURA NO RADICADA</v>
          </cell>
          <cell r="Q100" t="e">
            <v>#N/A</v>
          </cell>
          <cell r="S100" t="str">
            <v>FACTURA NO RADICADA</v>
          </cell>
          <cell r="U100">
            <v>0</v>
          </cell>
          <cell r="V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D100">
            <v>0</v>
          </cell>
        </row>
        <row r="101">
          <cell r="F101" t="str">
            <v>891301121_FESR257946</v>
          </cell>
          <cell r="H101" t="str">
            <v>EPS012</v>
          </cell>
          <cell r="I101" t="str">
            <v>COMFENALCO VALLE EPS</v>
          </cell>
          <cell r="J101" t="str">
            <v>POS</v>
          </cell>
          <cell r="K101" t="str">
            <v>CONTRIBUTIVO</v>
          </cell>
          <cell r="L101">
            <v>45026</v>
          </cell>
          <cell r="M101" t="e">
            <v>#N/A</v>
          </cell>
          <cell r="N101">
            <v>83285</v>
          </cell>
          <cell r="O101">
            <v>83285</v>
          </cell>
          <cell r="P101" t="str">
            <v>FACTURA NO RADICADA</v>
          </cell>
          <cell r="Q101" t="e">
            <v>#N/A</v>
          </cell>
          <cell r="S101" t="str">
            <v>FACTURA NO RADICADA</v>
          </cell>
          <cell r="U101">
            <v>0</v>
          </cell>
          <cell r="V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D101">
            <v>0</v>
          </cell>
        </row>
        <row r="102">
          <cell r="F102" t="str">
            <v>891301121_FESR259297</v>
          </cell>
          <cell r="H102" t="str">
            <v>EPS012</v>
          </cell>
          <cell r="I102" t="str">
            <v>COMFENALCO VALLE EPS</v>
          </cell>
          <cell r="J102" t="str">
            <v>POS</v>
          </cell>
          <cell r="K102" t="str">
            <v>CONTRIBUTIVO</v>
          </cell>
          <cell r="L102">
            <v>45026</v>
          </cell>
          <cell r="M102" t="e">
            <v>#N/A</v>
          </cell>
          <cell r="N102">
            <v>78100</v>
          </cell>
          <cell r="O102">
            <v>78100</v>
          </cell>
          <cell r="P102" t="str">
            <v>FACTURA NO RADICADA</v>
          </cell>
          <cell r="Q102" t="e">
            <v>#N/A</v>
          </cell>
          <cell r="S102" t="str">
            <v>FACTURA NO RADICADA</v>
          </cell>
          <cell r="U102">
            <v>0</v>
          </cell>
          <cell r="V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D102">
            <v>0</v>
          </cell>
        </row>
        <row r="103">
          <cell r="F103" t="str">
            <v>891301121_FESR259556</v>
          </cell>
          <cell r="H103" t="str">
            <v>EPS012</v>
          </cell>
          <cell r="I103" t="str">
            <v>COMFENALCO VALLE EPS</v>
          </cell>
          <cell r="J103" t="str">
            <v>POS</v>
          </cell>
          <cell r="K103" t="str">
            <v>CONTRIBUTIVO</v>
          </cell>
          <cell r="L103">
            <v>45026</v>
          </cell>
          <cell r="M103" t="e">
            <v>#N/A</v>
          </cell>
          <cell r="N103">
            <v>130623</v>
          </cell>
          <cell r="O103">
            <v>130623</v>
          </cell>
          <cell r="P103" t="str">
            <v>FACTURA NO RADICADA</v>
          </cell>
          <cell r="Q103" t="e">
            <v>#N/A</v>
          </cell>
          <cell r="S103" t="str">
            <v>FACTURA NO RADICADA</v>
          </cell>
          <cell r="U103">
            <v>0</v>
          </cell>
          <cell r="V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D103">
            <v>0</v>
          </cell>
        </row>
        <row r="104">
          <cell r="F104" t="str">
            <v>891301121_FESR261050</v>
          </cell>
          <cell r="H104" t="str">
            <v>EPS012</v>
          </cell>
          <cell r="I104" t="str">
            <v>COMFENALCO VALLE EPS</v>
          </cell>
          <cell r="J104" t="str">
            <v>POS</v>
          </cell>
          <cell r="K104" t="str">
            <v>CONTRIBUTIVO</v>
          </cell>
          <cell r="L104">
            <v>45026</v>
          </cell>
          <cell r="M104" t="e">
            <v>#N/A</v>
          </cell>
          <cell r="N104">
            <v>38400</v>
          </cell>
          <cell r="O104">
            <v>38400</v>
          </cell>
          <cell r="P104" t="str">
            <v>FACTURA NO RADICADA</v>
          </cell>
          <cell r="Q104" t="e">
            <v>#N/A</v>
          </cell>
          <cell r="S104" t="str">
            <v>FACTURA NO RADICADA</v>
          </cell>
          <cell r="U104">
            <v>0</v>
          </cell>
          <cell r="V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D104">
            <v>0</v>
          </cell>
        </row>
        <row r="105">
          <cell r="F105" t="str">
            <v>891301121_FESR261194</v>
          </cell>
          <cell r="H105" t="str">
            <v>EPS012</v>
          </cell>
          <cell r="I105" t="str">
            <v>COMFENALCO VALLE EPS</v>
          </cell>
          <cell r="K105" t="str">
            <v>POS</v>
          </cell>
          <cell r="L105">
            <v>45026</v>
          </cell>
          <cell r="M105" t="e">
            <v>#N/A</v>
          </cell>
          <cell r="N105">
            <v>69225</v>
          </cell>
          <cell r="O105">
            <v>69225</v>
          </cell>
          <cell r="P105" t="str">
            <v>FACTURA NO RADICADA</v>
          </cell>
          <cell r="Q105" t="e">
            <v>#N/A</v>
          </cell>
          <cell r="S105" t="str">
            <v>FACTURA NO RADICADA</v>
          </cell>
          <cell r="U105">
            <v>0</v>
          </cell>
          <cell r="V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D105">
            <v>0</v>
          </cell>
        </row>
        <row r="106">
          <cell r="F106" t="str">
            <v>891301121_FESR261891</v>
          </cell>
          <cell r="H106" t="str">
            <v>EPS012</v>
          </cell>
          <cell r="I106" t="str">
            <v>COMFENALCO VALLE EPS</v>
          </cell>
          <cell r="K106" t="str">
            <v>POS</v>
          </cell>
          <cell r="L106">
            <v>45026</v>
          </cell>
          <cell r="M106" t="e">
            <v>#N/A</v>
          </cell>
          <cell r="N106">
            <v>99400</v>
          </cell>
          <cell r="O106">
            <v>99400</v>
          </cell>
          <cell r="P106" t="str">
            <v>FACTURA NO RADICADA</v>
          </cell>
          <cell r="Q106" t="e">
            <v>#N/A</v>
          </cell>
          <cell r="S106" t="str">
            <v>FACTURA NO RADICADA</v>
          </cell>
          <cell r="U106">
            <v>0</v>
          </cell>
          <cell r="V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D106">
            <v>0</v>
          </cell>
        </row>
        <row r="107">
          <cell r="F107" t="str">
            <v>891301121_FESR263215</v>
          </cell>
          <cell r="H107" t="str">
            <v>EPS012</v>
          </cell>
          <cell r="I107" t="str">
            <v>COMFENALCO VALLE EPS</v>
          </cell>
          <cell r="K107" t="str">
            <v>POS</v>
          </cell>
          <cell r="L107">
            <v>45026</v>
          </cell>
          <cell r="M107" t="e">
            <v>#N/A</v>
          </cell>
          <cell r="N107">
            <v>69225</v>
          </cell>
          <cell r="O107">
            <v>69225</v>
          </cell>
          <cell r="P107" t="str">
            <v>FACTURA NO RADICADA</v>
          </cell>
          <cell r="Q107" t="e">
            <v>#N/A</v>
          </cell>
          <cell r="S107" t="str">
            <v>FACTURA NO RADICADA</v>
          </cell>
          <cell r="U107">
            <v>0</v>
          </cell>
          <cell r="V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D107">
            <v>0</v>
          </cell>
        </row>
        <row r="108">
          <cell r="F108" t="str">
            <v>891301121_FESR263268</v>
          </cell>
          <cell r="H108" t="str">
            <v>EPS012</v>
          </cell>
          <cell r="I108" t="str">
            <v>COMFENALCO VALLE EPS</v>
          </cell>
          <cell r="K108" t="str">
            <v>POS</v>
          </cell>
          <cell r="L108">
            <v>45026</v>
          </cell>
          <cell r="M108" t="e">
            <v>#N/A</v>
          </cell>
          <cell r="N108">
            <v>70165</v>
          </cell>
          <cell r="O108">
            <v>70165</v>
          </cell>
          <cell r="P108" t="str">
            <v>FACTURA NO RADICADA</v>
          </cell>
          <cell r="Q108" t="e">
            <v>#N/A</v>
          </cell>
          <cell r="S108" t="str">
            <v>FACTURA NO RADICADA</v>
          </cell>
          <cell r="U108">
            <v>0</v>
          </cell>
          <cell r="V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D108">
            <v>0</v>
          </cell>
        </row>
        <row r="109">
          <cell r="F109" t="str">
            <v>891301121_FESR263561</v>
          </cell>
          <cell r="H109" t="str">
            <v>EPS012</v>
          </cell>
          <cell r="I109" t="str">
            <v>COMFENALCO VALLE EPS</v>
          </cell>
          <cell r="K109" t="str">
            <v>POS</v>
          </cell>
          <cell r="L109">
            <v>45026</v>
          </cell>
          <cell r="M109" t="e">
            <v>#N/A</v>
          </cell>
          <cell r="N109">
            <v>9600</v>
          </cell>
          <cell r="O109">
            <v>9600</v>
          </cell>
          <cell r="P109" t="str">
            <v>FACTURA NO RADICADA</v>
          </cell>
          <cell r="Q109" t="e">
            <v>#N/A</v>
          </cell>
          <cell r="S109" t="str">
            <v>FACTURA NO RADICADA</v>
          </cell>
          <cell r="U109">
            <v>0</v>
          </cell>
          <cell r="V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D109">
            <v>0</v>
          </cell>
        </row>
        <row r="110">
          <cell r="F110" t="str">
            <v>891301121_FESR263626</v>
          </cell>
          <cell r="H110" t="str">
            <v>EPS012</v>
          </cell>
          <cell r="I110" t="str">
            <v>COMFENALCO VALLE EPS</v>
          </cell>
          <cell r="K110" t="str">
            <v>POS</v>
          </cell>
          <cell r="L110">
            <v>45026</v>
          </cell>
          <cell r="M110" t="e">
            <v>#N/A</v>
          </cell>
          <cell r="N110">
            <v>66705</v>
          </cell>
          <cell r="O110">
            <v>66705</v>
          </cell>
          <cell r="P110" t="str">
            <v>FACTURA NO RADICADA</v>
          </cell>
          <cell r="Q110" t="e">
            <v>#N/A</v>
          </cell>
          <cell r="S110" t="str">
            <v>FACTURA NO RADICADA</v>
          </cell>
          <cell r="U110">
            <v>0</v>
          </cell>
          <cell r="V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D110">
            <v>0</v>
          </cell>
        </row>
        <row r="111">
          <cell r="F111" t="str">
            <v>891301121_FESR263955</v>
          </cell>
          <cell r="H111" t="str">
            <v>EPS012</v>
          </cell>
          <cell r="I111" t="str">
            <v>COMFENALCO VALLE EPS</v>
          </cell>
          <cell r="K111" t="str">
            <v>POS</v>
          </cell>
          <cell r="L111">
            <v>45026</v>
          </cell>
          <cell r="M111" t="e">
            <v>#N/A</v>
          </cell>
          <cell r="N111">
            <v>9600</v>
          </cell>
          <cell r="O111">
            <v>9600</v>
          </cell>
          <cell r="P111" t="str">
            <v>FACTURA NO RADICADA</v>
          </cell>
          <cell r="Q111" t="e">
            <v>#N/A</v>
          </cell>
          <cell r="S111" t="str">
            <v>FACTURA NO RADICADA</v>
          </cell>
          <cell r="U111">
            <v>0</v>
          </cell>
          <cell r="V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D111">
            <v>0</v>
          </cell>
        </row>
        <row r="112">
          <cell r="F112" t="str">
            <v>891301121_FESR264225</v>
          </cell>
          <cell r="H112" t="str">
            <v>EPS012</v>
          </cell>
          <cell r="I112" t="str">
            <v>COMFENALCO VALLE EPS</v>
          </cell>
          <cell r="K112" t="str">
            <v>POS</v>
          </cell>
          <cell r="L112">
            <v>45026</v>
          </cell>
          <cell r="M112" t="e">
            <v>#N/A</v>
          </cell>
          <cell r="N112">
            <v>9600</v>
          </cell>
          <cell r="O112">
            <v>9600</v>
          </cell>
          <cell r="P112" t="str">
            <v>FACTURA NO RADICADA</v>
          </cell>
          <cell r="Q112" t="e">
            <v>#N/A</v>
          </cell>
          <cell r="S112" t="str">
            <v>FACTURA NO RADICADA</v>
          </cell>
          <cell r="U112">
            <v>0</v>
          </cell>
          <cell r="V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D112">
            <v>0</v>
          </cell>
        </row>
        <row r="113">
          <cell r="F113" t="str">
            <v>891301121_FESR264663</v>
          </cell>
          <cell r="H113" t="str">
            <v>EPS012</v>
          </cell>
          <cell r="I113" t="str">
            <v>COMFENALCO VALLE EPS</v>
          </cell>
          <cell r="K113" t="str">
            <v>POS</v>
          </cell>
          <cell r="L113">
            <v>45026</v>
          </cell>
          <cell r="M113" t="e">
            <v>#N/A</v>
          </cell>
          <cell r="N113">
            <v>119262</v>
          </cell>
          <cell r="O113">
            <v>119262</v>
          </cell>
          <cell r="P113" t="str">
            <v>FACTURA NO RADICADA</v>
          </cell>
          <cell r="Q113" t="e">
            <v>#N/A</v>
          </cell>
          <cell r="S113" t="str">
            <v>FACTURA NO RADICADA</v>
          </cell>
          <cell r="U113">
            <v>0</v>
          </cell>
          <cell r="V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D113">
            <v>0</v>
          </cell>
        </row>
        <row r="114">
          <cell r="F114" t="str">
            <v>891301121_FESR264739</v>
          </cell>
          <cell r="H114" t="str">
            <v>EPS012</v>
          </cell>
          <cell r="I114" t="str">
            <v>COMFENALCO VALLE EPS</v>
          </cell>
          <cell r="K114" t="str">
            <v>POS</v>
          </cell>
          <cell r="L114">
            <v>45026</v>
          </cell>
          <cell r="M114" t="e">
            <v>#N/A</v>
          </cell>
          <cell r="N114">
            <v>67181</v>
          </cell>
          <cell r="O114">
            <v>67181</v>
          </cell>
          <cell r="P114" t="str">
            <v>FACTURA NO RADICADA</v>
          </cell>
          <cell r="Q114" t="e">
            <v>#N/A</v>
          </cell>
          <cell r="S114" t="str">
            <v>FACTURA NO RADICADA</v>
          </cell>
          <cell r="U114">
            <v>0</v>
          </cell>
          <cell r="V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D114">
            <v>0</v>
          </cell>
        </row>
        <row r="115">
          <cell r="F115" t="str">
            <v>891301121_FESR264915</v>
          </cell>
          <cell r="H115" t="str">
            <v>EPS012</v>
          </cell>
          <cell r="I115" t="str">
            <v>COMFENALCO VALLE EPS</v>
          </cell>
          <cell r="K115" t="str">
            <v>POS</v>
          </cell>
          <cell r="L115">
            <v>45026</v>
          </cell>
          <cell r="M115" t="e">
            <v>#N/A</v>
          </cell>
          <cell r="N115">
            <v>147000</v>
          </cell>
          <cell r="O115">
            <v>147000</v>
          </cell>
          <cell r="P115" t="str">
            <v>FACTURA NO RADICADA</v>
          </cell>
          <cell r="Q115" t="e">
            <v>#N/A</v>
          </cell>
          <cell r="S115" t="str">
            <v>FACTURA NO RADICADA</v>
          </cell>
          <cell r="U115">
            <v>0</v>
          </cell>
          <cell r="V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D115">
            <v>0</v>
          </cell>
        </row>
        <row r="116">
          <cell r="F116" t="str">
            <v>891301121_FESR265096</v>
          </cell>
          <cell r="H116" t="str">
            <v>EPS012</v>
          </cell>
          <cell r="I116" t="str">
            <v>COMFENALCO VALLE EPS</v>
          </cell>
          <cell r="K116" t="str">
            <v>POS</v>
          </cell>
          <cell r="L116">
            <v>45026</v>
          </cell>
          <cell r="M116" t="e">
            <v>#N/A</v>
          </cell>
          <cell r="N116">
            <v>138560</v>
          </cell>
          <cell r="O116">
            <v>138560</v>
          </cell>
          <cell r="P116" t="str">
            <v>FACTURA NO RADICADA</v>
          </cell>
          <cell r="Q116" t="e">
            <v>#N/A</v>
          </cell>
          <cell r="S116" t="str">
            <v>FACTURA NO RADICADA</v>
          </cell>
          <cell r="U116">
            <v>0</v>
          </cell>
          <cell r="V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D116">
            <v>0</v>
          </cell>
        </row>
        <row r="117">
          <cell r="F117" t="str">
            <v>891301121_FESR265419</v>
          </cell>
          <cell r="H117" t="str">
            <v>EPS012</v>
          </cell>
          <cell r="I117" t="str">
            <v>COMFENALCO VALLE EPS</v>
          </cell>
          <cell r="K117" t="str">
            <v>POS</v>
          </cell>
          <cell r="L117">
            <v>45026</v>
          </cell>
          <cell r="M117" t="e">
            <v>#N/A</v>
          </cell>
          <cell r="N117">
            <v>233975</v>
          </cell>
          <cell r="O117">
            <v>233975</v>
          </cell>
          <cell r="P117" t="str">
            <v>FACTURA NO RADICADA</v>
          </cell>
          <cell r="Q117" t="e">
            <v>#N/A</v>
          </cell>
          <cell r="S117" t="str">
            <v>FACTURA NO RADICADA</v>
          </cell>
          <cell r="U117">
            <v>0</v>
          </cell>
          <cell r="V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D117">
            <v>0</v>
          </cell>
        </row>
        <row r="118">
          <cell r="F118" t="str">
            <v>891301121_FESR265672</v>
          </cell>
          <cell r="H118" t="str">
            <v>EPS012</v>
          </cell>
          <cell r="I118" t="str">
            <v>COMFENALCO VALLE EPS</v>
          </cell>
          <cell r="K118" t="str">
            <v>POS</v>
          </cell>
          <cell r="L118">
            <v>45026</v>
          </cell>
          <cell r="M118" t="e">
            <v>#N/A</v>
          </cell>
          <cell r="N118">
            <v>37900</v>
          </cell>
          <cell r="O118">
            <v>37900</v>
          </cell>
          <cell r="P118" t="str">
            <v>FACTURA NO RADICADA</v>
          </cell>
          <cell r="Q118" t="e">
            <v>#N/A</v>
          </cell>
          <cell r="S118" t="str">
            <v>FACTURA NO RADICADA</v>
          </cell>
          <cell r="U118">
            <v>0</v>
          </cell>
          <cell r="V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D118">
            <v>0</v>
          </cell>
        </row>
        <row r="119">
          <cell r="F119" t="str">
            <v>891301121_FESR266024</v>
          </cell>
          <cell r="H119" t="str">
            <v>EPS012</v>
          </cell>
          <cell r="I119" t="str">
            <v>COMFENALCO VALLE EPS</v>
          </cell>
          <cell r="K119" t="str">
            <v>POS</v>
          </cell>
          <cell r="L119">
            <v>45026</v>
          </cell>
          <cell r="M119" t="e">
            <v>#N/A</v>
          </cell>
          <cell r="N119">
            <v>38400</v>
          </cell>
          <cell r="O119">
            <v>38400</v>
          </cell>
          <cell r="P119" t="str">
            <v>FACTURA NO RADICADA</v>
          </cell>
          <cell r="Q119" t="e">
            <v>#N/A</v>
          </cell>
          <cell r="S119" t="str">
            <v>FACTURA NO RADICADA</v>
          </cell>
          <cell r="U119">
            <v>0</v>
          </cell>
          <cell r="V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D119">
            <v>0</v>
          </cell>
        </row>
        <row r="120">
          <cell r="F120" t="str">
            <v>891301121_FESR266560</v>
          </cell>
          <cell r="H120" t="str">
            <v>EPS012</v>
          </cell>
          <cell r="I120" t="str">
            <v>COMFENALCO VALLE EPS</v>
          </cell>
          <cell r="K120" t="str">
            <v>POS</v>
          </cell>
          <cell r="L120">
            <v>45026</v>
          </cell>
          <cell r="M120" t="e">
            <v>#N/A</v>
          </cell>
          <cell r="N120">
            <v>38400</v>
          </cell>
          <cell r="O120">
            <v>38400</v>
          </cell>
          <cell r="P120" t="str">
            <v>FACTURA NO RADICADA</v>
          </cell>
          <cell r="Q120" t="e">
            <v>#N/A</v>
          </cell>
          <cell r="S120" t="str">
            <v>FACTURA NO RADICADA</v>
          </cell>
          <cell r="U120">
            <v>0</v>
          </cell>
          <cell r="V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D120">
            <v>0</v>
          </cell>
        </row>
        <row r="121">
          <cell r="F121" t="str">
            <v>891301121_FESR267081</v>
          </cell>
          <cell r="H121" t="str">
            <v>EPS012</v>
          </cell>
          <cell r="I121" t="str">
            <v>COMFENALCO VALLE EPS</v>
          </cell>
          <cell r="K121" t="str">
            <v>POS</v>
          </cell>
          <cell r="L121">
            <v>45026</v>
          </cell>
          <cell r="M121">
            <v>44975</v>
          </cell>
          <cell r="N121">
            <v>9600</v>
          </cell>
          <cell r="O121">
            <v>9600</v>
          </cell>
          <cell r="P121" t="str">
            <v>FACTURA DEVUELTA</v>
          </cell>
          <cell r="Q121" t="str">
            <v>Devuelta</v>
          </cell>
          <cell r="S121" t="str">
            <v>FACTURA DEVUELTA</v>
          </cell>
          <cell r="U121">
            <v>9600</v>
          </cell>
          <cell r="V121">
            <v>9600</v>
          </cell>
          <cell r="W121" t="str">
            <v xml:space="preserve">PAIWEB: Se hace dev de fact con soportes completos y originales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21" t="str">
            <v>VACUNA</v>
          </cell>
          <cell r="Y121">
            <v>9600</v>
          </cell>
          <cell r="Z121">
            <v>0</v>
          </cell>
          <cell r="AA121">
            <v>0</v>
          </cell>
          <cell r="AB121">
            <v>0</v>
          </cell>
          <cell r="AD121">
            <v>0</v>
          </cell>
        </row>
        <row r="122">
          <cell r="F122" t="str">
            <v>891301121_FESR267750</v>
          </cell>
          <cell r="H122" t="str">
            <v>EPS012</v>
          </cell>
          <cell r="I122" t="str">
            <v>COMFENALCO VALLE EPS</v>
          </cell>
          <cell r="K122" t="str">
            <v>POS</v>
          </cell>
          <cell r="L122">
            <v>45026</v>
          </cell>
          <cell r="M122">
            <v>44975</v>
          </cell>
          <cell r="N122">
            <v>117814</v>
          </cell>
          <cell r="O122">
            <v>117814</v>
          </cell>
          <cell r="P122" t="str">
            <v>FACTURA CANCELADA</v>
          </cell>
          <cell r="Q122" t="str">
            <v>Finalizada</v>
          </cell>
          <cell r="S122" t="str">
            <v>FACTURA CANCELADA</v>
          </cell>
          <cell r="U122">
            <v>117814</v>
          </cell>
          <cell r="V122">
            <v>0</v>
          </cell>
          <cell r="Y122">
            <v>117814</v>
          </cell>
          <cell r="Z122">
            <v>0</v>
          </cell>
          <cell r="AA122">
            <v>117814</v>
          </cell>
          <cell r="AB122">
            <v>0</v>
          </cell>
          <cell r="AD122">
            <v>117814</v>
          </cell>
          <cell r="AE122">
            <v>2201365959</v>
          </cell>
          <cell r="AF122" t="str">
            <v>22.03.2023</v>
          </cell>
        </row>
        <row r="123">
          <cell r="F123" t="str">
            <v>891301121_FESR268717</v>
          </cell>
          <cell r="H123" t="str">
            <v>EPS012</v>
          </cell>
          <cell r="I123" t="str">
            <v>COMFENALCO VALLE EPS</v>
          </cell>
          <cell r="K123" t="str">
            <v>POS</v>
          </cell>
          <cell r="L123">
            <v>45026</v>
          </cell>
          <cell r="M123">
            <v>44975</v>
          </cell>
          <cell r="N123">
            <v>38400</v>
          </cell>
          <cell r="O123">
            <v>38400</v>
          </cell>
          <cell r="P123" t="str">
            <v>FACTURA CANCELADA</v>
          </cell>
          <cell r="Q123" t="str">
            <v>Finalizada</v>
          </cell>
          <cell r="S123" t="str">
            <v>FACTURA CANCELADA</v>
          </cell>
          <cell r="U123">
            <v>38400</v>
          </cell>
          <cell r="V123">
            <v>0</v>
          </cell>
          <cell r="Y123">
            <v>38400</v>
          </cell>
          <cell r="Z123">
            <v>0</v>
          </cell>
          <cell r="AA123">
            <v>38400</v>
          </cell>
          <cell r="AB123">
            <v>0</v>
          </cell>
          <cell r="AD123">
            <v>38400</v>
          </cell>
          <cell r="AE123">
            <v>2201365959</v>
          </cell>
          <cell r="AF123" t="str">
            <v>22.03.2023</v>
          </cell>
        </row>
        <row r="124">
          <cell r="F124" t="str">
            <v>891301121_FESR269301</v>
          </cell>
          <cell r="H124" t="str">
            <v>EPS012</v>
          </cell>
          <cell r="I124" t="str">
            <v>COMFENALCO VALLE EPS</v>
          </cell>
          <cell r="K124" t="str">
            <v>POS</v>
          </cell>
          <cell r="L124">
            <v>45026</v>
          </cell>
          <cell r="M124">
            <v>44975</v>
          </cell>
          <cell r="N124">
            <v>138034</v>
          </cell>
          <cell r="O124">
            <v>138034</v>
          </cell>
          <cell r="P124" t="str">
            <v>FACTURA CANCELADA</v>
          </cell>
          <cell r="Q124" t="str">
            <v>Finalizada</v>
          </cell>
          <cell r="S124" t="str">
            <v>FACTURA CANCELADA</v>
          </cell>
          <cell r="U124">
            <v>138034</v>
          </cell>
          <cell r="V124">
            <v>0</v>
          </cell>
          <cell r="Y124">
            <v>138034</v>
          </cell>
          <cell r="Z124">
            <v>0</v>
          </cell>
          <cell r="AA124">
            <v>138034</v>
          </cell>
          <cell r="AB124">
            <v>0</v>
          </cell>
          <cell r="AD124">
            <v>138034</v>
          </cell>
          <cell r="AE124">
            <v>2201365959</v>
          </cell>
          <cell r="AF124" t="str">
            <v>22.03.2023</v>
          </cell>
        </row>
        <row r="125">
          <cell r="F125" t="str">
            <v>891301121_FESR269917</v>
          </cell>
          <cell r="H125" t="str">
            <v>EPS012</v>
          </cell>
          <cell r="I125" t="str">
            <v>COMFENALCO VALLE EPS</v>
          </cell>
          <cell r="K125" t="str">
            <v>POS</v>
          </cell>
          <cell r="L125">
            <v>45026</v>
          </cell>
          <cell r="M125">
            <v>44975</v>
          </cell>
          <cell r="N125">
            <v>9600</v>
          </cell>
          <cell r="O125">
            <v>9600</v>
          </cell>
          <cell r="P125" t="str">
            <v>FACTURA DEVUELTA</v>
          </cell>
          <cell r="Q125" t="str">
            <v>Devuelta</v>
          </cell>
          <cell r="S125" t="str">
            <v>FACTURA DEVUELTA</v>
          </cell>
          <cell r="U125">
            <v>9600</v>
          </cell>
          <cell r="V125">
            <v>9600</v>
          </cell>
          <cell r="W125" t="str">
            <v xml:space="preserve">PAIWEB: Se hace dev de fact con soportes completos y originales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25" t="str">
            <v>VACUNA</v>
          </cell>
          <cell r="Y125">
            <v>9600</v>
          </cell>
          <cell r="Z125">
            <v>0</v>
          </cell>
          <cell r="AA125">
            <v>0</v>
          </cell>
          <cell r="AB125">
            <v>0</v>
          </cell>
          <cell r="AD125">
            <v>0</v>
          </cell>
        </row>
        <row r="126">
          <cell r="F126" t="str">
            <v>891301121_FESR270437</v>
          </cell>
          <cell r="H126" t="str">
            <v>EPS012</v>
          </cell>
          <cell r="I126" t="str">
            <v>COMFENALCO VALLE EPS</v>
          </cell>
          <cell r="K126" t="str">
            <v>POS</v>
          </cell>
          <cell r="L126">
            <v>45026</v>
          </cell>
          <cell r="M126">
            <v>44975</v>
          </cell>
          <cell r="N126">
            <v>9600</v>
          </cell>
          <cell r="O126">
            <v>9600</v>
          </cell>
          <cell r="P126" t="str">
            <v>FACTURA CANCELADA</v>
          </cell>
          <cell r="Q126" t="str">
            <v>Finalizada</v>
          </cell>
          <cell r="S126" t="str">
            <v>FACTURA CANCELADA</v>
          </cell>
          <cell r="U126">
            <v>9600</v>
          </cell>
          <cell r="V126">
            <v>0</v>
          </cell>
          <cell r="Y126">
            <v>9600</v>
          </cell>
          <cell r="Z126">
            <v>0</v>
          </cell>
          <cell r="AA126">
            <v>9600</v>
          </cell>
          <cell r="AB126">
            <v>0</v>
          </cell>
          <cell r="AD126">
            <v>9600</v>
          </cell>
          <cell r="AE126">
            <v>2201365959</v>
          </cell>
          <cell r="AF126" t="str">
            <v>22.03.2023</v>
          </cell>
        </row>
        <row r="127">
          <cell r="F127" t="str">
            <v>891301121_FESR270503</v>
          </cell>
          <cell r="H127" t="str">
            <v>EPS012</v>
          </cell>
          <cell r="I127" t="str">
            <v>COMFENALCO VALLE EPS</v>
          </cell>
          <cell r="K127" t="str">
            <v>POS</v>
          </cell>
          <cell r="L127">
            <v>45026</v>
          </cell>
          <cell r="M127">
            <v>44975</v>
          </cell>
          <cell r="N127">
            <v>9600</v>
          </cell>
          <cell r="O127">
            <v>9600</v>
          </cell>
          <cell r="P127" t="str">
            <v>FACTURA CANCELADA</v>
          </cell>
          <cell r="Q127" t="str">
            <v>Finalizada</v>
          </cell>
          <cell r="S127" t="str">
            <v>FACTURA CANCELADA</v>
          </cell>
          <cell r="U127">
            <v>9600</v>
          </cell>
          <cell r="V127">
            <v>0</v>
          </cell>
          <cell r="Y127">
            <v>9600</v>
          </cell>
          <cell r="Z127">
            <v>0</v>
          </cell>
          <cell r="AA127">
            <v>9600</v>
          </cell>
          <cell r="AB127">
            <v>0</v>
          </cell>
          <cell r="AD127">
            <v>9600</v>
          </cell>
          <cell r="AE127">
            <v>2201365959</v>
          </cell>
          <cell r="AF127" t="str">
            <v>22.03.2023</v>
          </cell>
        </row>
        <row r="128">
          <cell r="F128" t="str">
            <v>891301121_FESR270543</v>
          </cell>
          <cell r="H128" t="str">
            <v>EPS012</v>
          </cell>
          <cell r="I128" t="str">
            <v>COMFENALCO VALLE EPS</v>
          </cell>
          <cell r="K128" t="str">
            <v>POS</v>
          </cell>
          <cell r="L128">
            <v>45026</v>
          </cell>
          <cell r="M128">
            <v>44975</v>
          </cell>
          <cell r="N128">
            <v>9600</v>
          </cell>
          <cell r="O128">
            <v>9600</v>
          </cell>
          <cell r="P128" t="str">
            <v>FACTURA DEVUELTA</v>
          </cell>
          <cell r="Q128" t="str">
            <v>Devuelta</v>
          </cell>
          <cell r="S128" t="str">
            <v>FACTURA DEVUELTA</v>
          </cell>
          <cell r="U128">
            <v>9600</v>
          </cell>
          <cell r="V128">
            <v>9600</v>
          </cell>
          <cell r="W128" t="str">
            <v xml:space="preserve">PAIWEB: Se hace dev de fact con soportes completos y originales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28" t="str">
            <v>VACUNA</v>
          </cell>
          <cell r="Y128">
            <v>9600</v>
          </cell>
          <cell r="Z128">
            <v>0</v>
          </cell>
          <cell r="AA128">
            <v>0</v>
          </cell>
          <cell r="AB128">
            <v>0</v>
          </cell>
          <cell r="AD128">
            <v>0</v>
          </cell>
        </row>
        <row r="129">
          <cell r="F129" t="str">
            <v>891301121_FESR271182</v>
          </cell>
          <cell r="H129" t="str">
            <v>EPS012</v>
          </cell>
          <cell r="I129" t="str">
            <v>COMFENALCO VALLE EPS</v>
          </cell>
          <cell r="K129" t="str">
            <v>POS</v>
          </cell>
          <cell r="L129">
            <v>45026</v>
          </cell>
          <cell r="M129">
            <v>44975</v>
          </cell>
          <cell r="N129">
            <v>139606</v>
          </cell>
          <cell r="O129">
            <v>139606</v>
          </cell>
          <cell r="P129" t="str">
            <v>FACTURA DEVUELTA</v>
          </cell>
          <cell r="Q129" t="str">
            <v>Devuelta</v>
          </cell>
          <cell r="S129" t="str">
            <v>FACTURA DEVUELTA</v>
          </cell>
          <cell r="U129">
            <v>139606</v>
          </cell>
          <cell r="V129">
            <v>139606</v>
          </cell>
          <cell r="W129" t="str">
            <v xml:space="preserve">AUT: SE OBJETA FACTURA NO SE EVIDENCIA AUTORIZACION PARA EL SERVICIO PRESTADO NO SE EVIDENCIA CORREOS PARA LA SOLICI  TUD DE LA AUTORIZACION FAVOR SOLICITAR LA AUT. POR MEDIO DEL CORREO capautorizaciones@epsdelagente.com.co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29" t="str">
            <v>AUTORIZACION</v>
          </cell>
          <cell r="Y129">
            <v>139606</v>
          </cell>
          <cell r="Z129">
            <v>0</v>
          </cell>
          <cell r="AA129">
            <v>0</v>
          </cell>
          <cell r="AB129">
            <v>0</v>
          </cell>
          <cell r="AD129">
            <v>0</v>
          </cell>
        </row>
        <row r="130">
          <cell r="F130" t="str">
            <v>891301121_FESR271489</v>
          </cell>
          <cell r="H130" t="str">
            <v>EPS012</v>
          </cell>
          <cell r="I130" t="str">
            <v>COMFENALCO VALLE EPS</v>
          </cell>
          <cell r="K130" t="str">
            <v>POS</v>
          </cell>
          <cell r="L130">
            <v>45026</v>
          </cell>
          <cell r="M130">
            <v>44975</v>
          </cell>
          <cell r="N130">
            <v>37900</v>
          </cell>
          <cell r="O130">
            <v>37900</v>
          </cell>
          <cell r="P130" t="str">
            <v>FACTURA CANCELADA</v>
          </cell>
          <cell r="Q130" t="str">
            <v>Finalizada</v>
          </cell>
          <cell r="S130" t="str">
            <v>FACTURA CANCELADA</v>
          </cell>
          <cell r="U130">
            <v>37900</v>
          </cell>
          <cell r="V130">
            <v>0</v>
          </cell>
          <cell r="Y130">
            <v>37900</v>
          </cell>
          <cell r="Z130">
            <v>0</v>
          </cell>
          <cell r="AA130">
            <v>37900</v>
          </cell>
          <cell r="AB130">
            <v>0</v>
          </cell>
          <cell r="AD130">
            <v>37900</v>
          </cell>
          <cell r="AE130">
            <v>2201365959</v>
          </cell>
          <cell r="AF130" t="str">
            <v>22.03.2023</v>
          </cell>
        </row>
        <row r="131">
          <cell r="F131" t="str">
            <v>891301121_FESR271952</v>
          </cell>
          <cell r="H131" t="str">
            <v>EPS012</v>
          </cell>
          <cell r="I131" t="str">
            <v>COMFENALCO VALLE EPS</v>
          </cell>
          <cell r="K131" t="str">
            <v>POS</v>
          </cell>
          <cell r="L131">
            <v>45026</v>
          </cell>
          <cell r="M131" t="e">
            <v>#N/A</v>
          </cell>
          <cell r="N131">
            <v>118951</v>
          </cell>
          <cell r="O131">
            <v>118951</v>
          </cell>
          <cell r="P131" t="str">
            <v>FACTURA NO RADICADA</v>
          </cell>
          <cell r="Q131" t="e">
            <v>#N/A</v>
          </cell>
          <cell r="S131" t="str">
            <v>FACTURA NO RADICADA</v>
          </cell>
          <cell r="U131">
            <v>0</v>
          </cell>
          <cell r="V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D131">
            <v>0</v>
          </cell>
        </row>
        <row r="132">
          <cell r="F132" t="str">
            <v>891301121_FESR273795</v>
          </cell>
          <cell r="H132" t="str">
            <v>EPS012</v>
          </cell>
          <cell r="I132" t="str">
            <v>COMFENALCO VALLE EPS</v>
          </cell>
          <cell r="K132" t="str">
            <v>POS</v>
          </cell>
          <cell r="L132">
            <v>45026</v>
          </cell>
          <cell r="M132" t="e">
            <v>#N/A</v>
          </cell>
          <cell r="N132">
            <v>93009</v>
          </cell>
          <cell r="O132">
            <v>93009</v>
          </cell>
          <cell r="P132" t="str">
            <v>FACTURA NO RADICADA</v>
          </cell>
          <cell r="Q132" t="e">
            <v>#N/A</v>
          </cell>
          <cell r="S132" t="str">
            <v>FACTURA NO RADICADA</v>
          </cell>
          <cell r="U132">
            <v>0</v>
          </cell>
          <cell r="V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D132">
            <v>0</v>
          </cell>
        </row>
        <row r="133">
          <cell r="F133" t="str">
            <v>891301121_FESR274264</v>
          </cell>
          <cell r="H133" t="str">
            <v>EPS012</v>
          </cell>
          <cell r="I133" t="str">
            <v>COMFENALCO VALLE EPS</v>
          </cell>
          <cell r="K133" t="str">
            <v>POS</v>
          </cell>
          <cell r="L133">
            <v>45026</v>
          </cell>
          <cell r="M133" t="e">
            <v>#N/A</v>
          </cell>
          <cell r="N133">
            <v>65700</v>
          </cell>
          <cell r="O133">
            <v>65700</v>
          </cell>
          <cell r="P133" t="str">
            <v>FACTURA NO RADICADA</v>
          </cell>
          <cell r="Q133" t="e">
            <v>#N/A</v>
          </cell>
          <cell r="S133" t="str">
            <v>FACTURA NO RADICADA</v>
          </cell>
          <cell r="U133">
            <v>0</v>
          </cell>
          <cell r="V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D133">
            <v>0</v>
          </cell>
        </row>
        <row r="134">
          <cell r="F134" t="str">
            <v>891301121_FESR274402</v>
          </cell>
          <cell r="H134" t="str">
            <v>EPS012</v>
          </cell>
          <cell r="I134" t="str">
            <v>COMFENALCO VALLE EPS</v>
          </cell>
          <cell r="K134" t="str">
            <v>POS</v>
          </cell>
          <cell r="L134">
            <v>45026</v>
          </cell>
          <cell r="M134">
            <v>44975</v>
          </cell>
          <cell r="N134">
            <v>37900</v>
          </cell>
          <cell r="O134">
            <v>37900</v>
          </cell>
          <cell r="P134" t="str">
            <v>FACTURA CANCELADA PARCIALMENTE - GLOSA CERRADA POR EXTEMPORANEIDAD</v>
          </cell>
          <cell r="Q134" t="str">
            <v>Finalizada</v>
          </cell>
          <cell r="S134" t="str">
            <v>FACTURA CANCELADA PARCIALMENTE - GLOSA CERRADA POR EXTEMPORANEIDAD</v>
          </cell>
          <cell r="U134">
            <v>37900</v>
          </cell>
          <cell r="V134">
            <v>0</v>
          </cell>
          <cell r="Y134">
            <v>37900</v>
          </cell>
          <cell r="Z134">
            <v>9100</v>
          </cell>
          <cell r="AA134">
            <v>28800</v>
          </cell>
          <cell r="AB134">
            <v>0</v>
          </cell>
          <cell r="AD134">
            <v>28800</v>
          </cell>
          <cell r="AE134">
            <v>2201365959</v>
          </cell>
          <cell r="AF134" t="str">
            <v>22.03.2023</v>
          </cell>
        </row>
        <row r="135">
          <cell r="F135" t="str">
            <v>891301121_FESR274535</v>
          </cell>
          <cell r="H135" t="str">
            <v>EPS012</v>
          </cell>
          <cell r="I135" t="str">
            <v>COMFENALCO VALLE EPS</v>
          </cell>
          <cell r="K135" t="str">
            <v>POS</v>
          </cell>
          <cell r="L135">
            <v>45026</v>
          </cell>
          <cell r="M135">
            <v>44975</v>
          </cell>
          <cell r="N135">
            <v>28800</v>
          </cell>
          <cell r="O135">
            <v>28800</v>
          </cell>
          <cell r="P135" t="str">
            <v>FACTURA CANCELADA</v>
          </cell>
          <cell r="Q135" t="str">
            <v>Finalizada</v>
          </cell>
          <cell r="S135" t="str">
            <v>FACTURA CANCELADA</v>
          </cell>
          <cell r="U135">
            <v>28800</v>
          </cell>
          <cell r="V135">
            <v>0</v>
          </cell>
          <cell r="Y135">
            <v>28800</v>
          </cell>
          <cell r="Z135">
            <v>0</v>
          </cell>
          <cell r="AA135">
            <v>28800</v>
          </cell>
          <cell r="AB135">
            <v>0</v>
          </cell>
          <cell r="AD135">
            <v>28800</v>
          </cell>
          <cell r="AE135">
            <v>2201365959</v>
          </cell>
          <cell r="AF135" t="str">
            <v>22.03.2023</v>
          </cell>
        </row>
        <row r="136">
          <cell r="F136" t="str">
            <v>891301121_FESR274807</v>
          </cell>
          <cell r="H136" t="str">
            <v>EPS012</v>
          </cell>
          <cell r="I136" t="str">
            <v>COMFENALCO VALLE EPS</v>
          </cell>
          <cell r="K136" t="str">
            <v>POS</v>
          </cell>
          <cell r="L136">
            <v>45026</v>
          </cell>
          <cell r="M136" t="e">
            <v>#N/A</v>
          </cell>
          <cell r="N136">
            <v>96749</v>
          </cell>
          <cell r="O136">
            <v>96749</v>
          </cell>
          <cell r="P136" t="str">
            <v>FACTURA NO RADICADA</v>
          </cell>
          <cell r="Q136" t="e">
            <v>#N/A</v>
          </cell>
          <cell r="S136" t="str">
            <v>FACTURA NO RADICADA</v>
          </cell>
          <cell r="U136">
            <v>0</v>
          </cell>
          <cell r="V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D136">
            <v>0</v>
          </cell>
        </row>
        <row r="137">
          <cell r="F137" t="str">
            <v>891301121_FESR275938</v>
          </cell>
          <cell r="H137" t="str">
            <v>EPS012</v>
          </cell>
          <cell r="I137" t="str">
            <v>COMFENALCO VALLE EPS</v>
          </cell>
          <cell r="K137" t="str">
            <v>POS</v>
          </cell>
          <cell r="L137">
            <v>45026</v>
          </cell>
          <cell r="M137">
            <v>44975</v>
          </cell>
          <cell r="N137">
            <v>9600</v>
          </cell>
          <cell r="O137">
            <v>9600</v>
          </cell>
          <cell r="P137" t="str">
            <v>FACTURA CANCELADA</v>
          </cell>
          <cell r="Q137" t="str">
            <v>Finalizada</v>
          </cell>
          <cell r="S137" t="str">
            <v>FACTURA CANCELADA</v>
          </cell>
          <cell r="U137">
            <v>9600</v>
          </cell>
          <cell r="V137">
            <v>0</v>
          </cell>
          <cell r="Y137">
            <v>9600</v>
          </cell>
          <cell r="Z137">
            <v>0</v>
          </cell>
          <cell r="AA137">
            <v>9600</v>
          </cell>
          <cell r="AB137">
            <v>0</v>
          </cell>
          <cell r="AD137">
            <v>9600</v>
          </cell>
          <cell r="AE137">
            <v>2201365959</v>
          </cell>
          <cell r="AF137" t="str">
            <v>22.03.2023</v>
          </cell>
        </row>
        <row r="138">
          <cell r="F138" t="str">
            <v>891301121_FESR276430</v>
          </cell>
          <cell r="H138" t="str">
            <v>EPS012</v>
          </cell>
          <cell r="I138" t="str">
            <v>COMFENALCO VALLE EPS</v>
          </cell>
          <cell r="K138" t="str">
            <v>POS</v>
          </cell>
          <cell r="L138">
            <v>45026</v>
          </cell>
          <cell r="M138" t="e">
            <v>#N/A</v>
          </cell>
          <cell r="N138">
            <v>80206</v>
          </cell>
          <cell r="O138">
            <v>80206</v>
          </cell>
          <cell r="P138" t="str">
            <v>FACTURA NO RADICADA</v>
          </cell>
          <cell r="Q138" t="e">
            <v>#N/A</v>
          </cell>
          <cell r="S138" t="str">
            <v>FACTURA NO RADICADA</v>
          </cell>
          <cell r="U138">
            <v>0</v>
          </cell>
          <cell r="V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D138">
            <v>0</v>
          </cell>
        </row>
        <row r="139">
          <cell r="F139" t="str">
            <v>891301121_FESR276680</v>
          </cell>
          <cell r="H139" t="str">
            <v>EPS012</v>
          </cell>
          <cell r="I139" t="str">
            <v>COMFENALCO VALLE EPS</v>
          </cell>
          <cell r="K139" t="str">
            <v>POS</v>
          </cell>
          <cell r="L139">
            <v>45026</v>
          </cell>
          <cell r="M139" t="e">
            <v>#N/A</v>
          </cell>
          <cell r="N139">
            <v>65700</v>
          </cell>
          <cell r="O139">
            <v>65700</v>
          </cell>
          <cell r="P139" t="str">
            <v>FACTURA NO RADICADA</v>
          </cell>
          <cell r="Q139" t="e">
            <v>#N/A</v>
          </cell>
          <cell r="S139" t="str">
            <v>FACTURA NO RADICADA</v>
          </cell>
          <cell r="U139">
            <v>0</v>
          </cell>
          <cell r="V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D139">
            <v>0</v>
          </cell>
        </row>
        <row r="140">
          <cell r="F140" t="str">
            <v>891301121_FESR277193</v>
          </cell>
          <cell r="H140" t="str">
            <v>EPS012</v>
          </cell>
          <cell r="I140" t="str">
            <v>COMFENALCO VALLE EPS</v>
          </cell>
          <cell r="K140" t="str">
            <v>POS</v>
          </cell>
          <cell r="L140">
            <v>45026</v>
          </cell>
          <cell r="M140" t="e">
            <v>#N/A</v>
          </cell>
          <cell r="N140">
            <v>198300</v>
          </cell>
          <cell r="O140">
            <v>198300</v>
          </cell>
          <cell r="P140" t="str">
            <v>FACTURA NO RADICADA</v>
          </cell>
          <cell r="Q140" t="e">
            <v>#N/A</v>
          </cell>
          <cell r="S140" t="str">
            <v>FACTURA NO RADICADA</v>
          </cell>
          <cell r="U140">
            <v>0</v>
          </cell>
          <cell r="V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D140">
            <v>0</v>
          </cell>
        </row>
        <row r="141">
          <cell r="F141" t="str">
            <v>891301121_FESR277238</v>
          </cell>
          <cell r="H141" t="str">
            <v>EPS012</v>
          </cell>
          <cell r="I141" t="str">
            <v>COMFENALCO VALLE EPS</v>
          </cell>
          <cell r="K141" t="str">
            <v>POS</v>
          </cell>
          <cell r="L141">
            <v>45026</v>
          </cell>
          <cell r="M141" t="e">
            <v>#N/A</v>
          </cell>
          <cell r="N141">
            <v>68341</v>
          </cell>
          <cell r="O141">
            <v>68341</v>
          </cell>
          <cell r="P141" t="str">
            <v>FACTURA NO RADICADA</v>
          </cell>
          <cell r="Q141" t="e">
            <v>#N/A</v>
          </cell>
          <cell r="S141" t="str">
            <v>FACTURA NO RADICADA</v>
          </cell>
          <cell r="U141">
            <v>0</v>
          </cell>
          <cell r="V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D141">
            <v>0</v>
          </cell>
        </row>
        <row r="142">
          <cell r="F142" t="str">
            <v>891301121_FESR277536</v>
          </cell>
          <cell r="H142" t="str">
            <v>EPS012</v>
          </cell>
          <cell r="I142" t="str">
            <v>COMFENALCO VALLE EPS</v>
          </cell>
          <cell r="K142" t="str">
            <v>POS</v>
          </cell>
          <cell r="L142">
            <v>45026</v>
          </cell>
          <cell r="M142">
            <v>44975</v>
          </cell>
          <cell r="N142">
            <v>9600</v>
          </cell>
          <cell r="O142">
            <v>9600</v>
          </cell>
          <cell r="P142" t="str">
            <v>FACTURA CANCELADA</v>
          </cell>
          <cell r="Q142" t="str">
            <v>Finalizada</v>
          </cell>
          <cell r="S142" t="str">
            <v>FACTURA CANCELADA</v>
          </cell>
          <cell r="U142">
            <v>9600</v>
          </cell>
          <cell r="V142">
            <v>0</v>
          </cell>
          <cell r="Y142">
            <v>9600</v>
          </cell>
          <cell r="Z142">
            <v>0</v>
          </cell>
          <cell r="AA142">
            <v>9600</v>
          </cell>
          <cell r="AB142">
            <v>0</v>
          </cell>
          <cell r="AD142">
            <v>9600</v>
          </cell>
          <cell r="AE142">
            <v>2201365959</v>
          </cell>
          <cell r="AF142" t="str">
            <v>22.03.2023</v>
          </cell>
        </row>
        <row r="143">
          <cell r="F143" t="str">
            <v>891301121_FESR277573</v>
          </cell>
          <cell r="H143" t="str">
            <v>EPS012</v>
          </cell>
          <cell r="I143" t="str">
            <v>COMFENALCO VALLE EPS</v>
          </cell>
          <cell r="K143" t="str">
            <v>POS</v>
          </cell>
          <cell r="L143">
            <v>45026</v>
          </cell>
          <cell r="M143">
            <v>44975</v>
          </cell>
          <cell r="N143">
            <v>139884</v>
          </cell>
          <cell r="O143">
            <v>139884</v>
          </cell>
          <cell r="P143" t="str">
            <v>FACTURA CANCELADA</v>
          </cell>
          <cell r="Q143" t="str">
            <v>Finalizada</v>
          </cell>
          <cell r="S143" t="str">
            <v>FACTURA CANCELADA</v>
          </cell>
          <cell r="U143">
            <v>139884</v>
          </cell>
          <cell r="V143">
            <v>0</v>
          </cell>
          <cell r="Y143">
            <v>139884</v>
          </cell>
          <cell r="Z143">
            <v>0</v>
          </cell>
          <cell r="AA143">
            <v>139884</v>
          </cell>
          <cell r="AB143">
            <v>0</v>
          </cell>
          <cell r="AD143">
            <v>139884</v>
          </cell>
          <cell r="AE143">
            <v>2201365959</v>
          </cell>
          <cell r="AF143" t="str">
            <v>22.03.2023</v>
          </cell>
        </row>
        <row r="144">
          <cell r="F144" t="str">
            <v>891301121_FESR277621</v>
          </cell>
          <cell r="H144" t="str">
            <v>EPS012</v>
          </cell>
          <cell r="I144" t="str">
            <v>COMFENALCO VALLE EPS</v>
          </cell>
          <cell r="K144" t="str">
            <v>POS</v>
          </cell>
          <cell r="L144">
            <v>45026</v>
          </cell>
          <cell r="M144" t="e">
            <v>#N/A</v>
          </cell>
          <cell r="N144">
            <v>136800</v>
          </cell>
          <cell r="O144">
            <v>136800</v>
          </cell>
          <cell r="P144" t="str">
            <v>FACTURA NO RADICADA</v>
          </cell>
          <cell r="Q144" t="e">
            <v>#N/A</v>
          </cell>
          <cell r="S144" t="str">
            <v>FACTURA NO RADICADA</v>
          </cell>
          <cell r="U144">
            <v>0</v>
          </cell>
          <cell r="V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D144">
            <v>0</v>
          </cell>
        </row>
        <row r="145">
          <cell r="F145" t="str">
            <v>891301121_FESR278304</v>
          </cell>
          <cell r="H145" t="str">
            <v>EPS012</v>
          </cell>
          <cell r="I145" t="str">
            <v>COMFENALCO VALLE EPS</v>
          </cell>
          <cell r="K145" t="str">
            <v>POS</v>
          </cell>
          <cell r="L145">
            <v>45026</v>
          </cell>
          <cell r="M145" t="e">
            <v>#N/A</v>
          </cell>
          <cell r="N145">
            <v>9600</v>
          </cell>
          <cell r="O145">
            <v>9600</v>
          </cell>
          <cell r="P145" t="str">
            <v>FACTURA ACEPTADA POR LA IPS</v>
          </cell>
          <cell r="Q145" t="str">
            <v>Finalizada</v>
          </cell>
          <cell r="S145" t="str">
            <v>FACTURA DEVUELTA</v>
          </cell>
          <cell r="U145">
            <v>9600</v>
          </cell>
          <cell r="V145">
            <v>9600</v>
          </cell>
          <cell r="Y145">
            <v>9600</v>
          </cell>
          <cell r="Z145">
            <v>0</v>
          </cell>
          <cell r="AA145">
            <v>0</v>
          </cell>
          <cell r="AB145">
            <v>0</v>
          </cell>
          <cell r="AD145">
            <v>0</v>
          </cell>
        </row>
        <row r="146">
          <cell r="F146" t="str">
            <v>891301121_FESR278451</v>
          </cell>
          <cell r="H146" t="str">
            <v>EPS012</v>
          </cell>
          <cell r="I146" t="str">
            <v>COMFENALCO VALLE EPS</v>
          </cell>
          <cell r="K146" t="str">
            <v>POS</v>
          </cell>
          <cell r="L146">
            <v>45026</v>
          </cell>
          <cell r="M146">
            <v>44975</v>
          </cell>
          <cell r="N146">
            <v>444803</v>
          </cell>
          <cell r="O146">
            <v>444803</v>
          </cell>
          <cell r="P146" t="str">
            <v>FACTURA CANCELADA</v>
          </cell>
          <cell r="Q146" t="str">
            <v>Finalizada</v>
          </cell>
          <cell r="S146" t="str">
            <v>FACTURA CANCELADA</v>
          </cell>
          <cell r="U146">
            <v>444803</v>
          </cell>
          <cell r="V146">
            <v>0</v>
          </cell>
          <cell r="Y146">
            <v>444803</v>
          </cell>
          <cell r="Z146">
            <v>0</v>
          </cell>
          <cell r="AA146">
            <v>444803</v>
          </cell>
          <cell r="AB146">
            <v>0</v>
          </cell>
          <cell r="AD146">
            <v>444803</v>
          </cell>
          <cell r="AE146">
            <v>4800059487</v>
          </cell>
          <cell r="AF146" t="str">
            <v>18.04.2023</v>
          </cell>
        </row>
        <row r="147">
          <cell r="F147" t="str">
            <v>891301121_FESR278944</v>
          </cell>
          <cell r="H147" t="str">
            <v>EPS012</v>
          </cell>
          <cell r="I147" t="str">
            <v>COMFENALCO VALLE EPS</v>
          </cell>
          <cell r="K147" t="str">
            <v>POS</v>
          </cell>
          <cell r="L147">
            <v>45026</v>
          </cell>
          <cell r="M147" t="e">
            <v>#N/A</v>
          </cell>
          <cell r="N147">
            <v>77878</v>
          </cell>
          <cell r="O147">
            <v>77878</v>
          </cell>
          <cell r="P147" t="str">
            <v>FACTURA NO RADICADA</v>
          </cell>
          <cell r="Q147" t="e">
            <v>#N/A</v>
          </cell>
          <cell r="S147" t="str">
            <v>FACTURA NO RADICADA</v>
          </cell>
          <cell r="U147">
            <v>0</v>
          </cell>
          <cell r="V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D147">
            <v>0</v>
          </cell>
        </row>
        <row r="148">
          <cell r="F148" t="str">
            <v>891301121_FESR281316</v>
          </cell>
          <cell r="H148" t="str">
            <v>EPS012</v>
          </cell>
          <cell r="I148" t="str">
            <v>COMFENALCO VALLE EPS</v>
          </cell>
          <cell r="K148" t="str">
            <v>POS</v>
          </cell>
          <cell r="L148">
            <v>45026</v>
          </cell>
          <cell r="M148">
            <v>44975</v>
          </cell>
          <cell r="N148">
            <v>9600</v>
          </cell>
          <cell r="O148">
            <v>9600</v>
          </cell>
          <cell r="P148" t="str">
            <v>FACTURA CANCELADA</v>
          </cell>
          <cell r="Q148" t="str">
            <v>Finalizada</v>
          </cell>
          <cell r="S148" t="str">
            <v>FACTURA CANCELADA</v>
          </cell>
          <cell r="U148">
            <v>9600</v>
          </cell>
          <cell r="V148">
            <v>0</v>
          </cell>
          <cell r="Y148">
            <v>9600</v>
          </cell>
          <cell r="Z148">
            <v>0</v>
          </cell>
          <cell r="AA148">
            <v>9600</v>
          </cell>
          <cell r="AB148">
            <v>0</v>
          </cell>
          <cell r="AD148">
            <v>9600</v>
          </cell>
          <cell r="AE148">
            <v>2201365959</v>
          </cell>
          <cell r="AF148" t="str">
            <v>22.03.2023</v>
          </cell>
        </row>
        <row r="149">
          <cell r="F149" t="str">
            <v>891301121_FESR281752</v>
          </cell>
          <cell r="H149" t="str">
            <v>EPS012</v>
          </cell>
          <cell r="I149" t="str">
            <v>COMFENALCO VALLE EPS</v>
          </cell>
          <cell r="K149" t="str">
            <v>POS</v>
          </cell>
          <cell r="L149">
            <v>45026</v>
          </cell>
          <cell r="M149">
            <v>44975</v>
          </cell>
          <cell r="N149">
            <v>38400</v>
          </cell>
          <cell r="O149">
            <v>38400</v>
          </cell>
          <cell r="P149" t="str">
            <v>FACTURA CANCELADA PARCIALMENTE - GLOSA CERRADA POR EXTEMPORANEIDAD</v>
          </cell>
          <cell r="Q149" t="str">
            <v>Finalizada</v>
          </cell>
          <cell r="S149" t="str">
            <v>FACTURA CANCELADA PARCIALMENTE - GLOSA CERRADA POR EXTEMPORANEIDAD</v>
          </cell>
          <cell r="U149">
            <v>38400</v>
          </cell>
          <cell r="V149">
            <v>0</v>
          </cell>
          <cell r="Y149">
            <v>38400</v>
          </cell>
          <cell r="Z149">
            <v>19200</v>
          </cell>
          <cell r="AA149">
            <v>19200</v>
          </cell>
          <cell r="AB149">
            <v>0</v>
          </cell>
          <cell r="AD149">
            <v>19200</v>
          </cell>
          <cell r="AE149">
            <v>2201365959</v>
          </cell>
          <cell r="AF149" t="str">
            <v>22.03.2023</v>
          </cell>
        </row>
        <row r="150">
          <cell r="F150" t="str">
            <v>891301121_FESR282839</v>
          </cell>
          <cell r="H150" t="str">
            <v>EPS012</v>
          </cell>
          <cell r="I150" t="str">
            <v>COMFENALCO VALLE EPS</v>
          </cell>
          <cell r="K150" t="str">
            <v>POS</v>
          </cell>
          <cell r="L150">
            <v>45026</v>
          </cell>
          <cell r="M150" t="e">
            <v>#N/A</v>
          </cell>
          <cell r="N150">
            <v>120531</v>
          </cell>
          <cell r="O150">
            <v>120531</v>
          </cell>
          <cell r="P150" t="str">
            <v>FACTURA NO RADICADA</v>
          </cell>
          <cell r="Q150" t="e">
            <v>#N/A</v>
          </cell>
          <cell r="S150" t="str">
            <v>FACTURA NO RADICADA</v>
          </cell>
          <cell r="U150">
            <v>0</v>
          </cell>
          <cell r="V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D150">
            <v>0</v>
          </cell>
        </row>
        <row r="151">
          <cell r="F151" t="str">
            <v>891301121_FESR282845</v>
          </cell>
          <cell r="H151" t="str">
            <v>EPS012</v>
          </cell>
          <cell r="I151" t="str">
            <v>COMFENALCO VALLE EPS</v>
          </cell>
          <cell r="K151" t="str">
            <v>POS</v>
          </cell>
          <cell r="L151">
            <v>45026</v>
          </cell>
          <cell r="M151" t="e">
            <v>#N/A</v>
          </cell>
          <cell r="N151">
            <v>79704</v>
          </cell>
          <cell r="O151">
            <v>79704</v>
          </cell>
          <cell r="P151" t="str">
            <v>FACTURA NO RADICADA</v>
          </cell>
          <cell r="Q151" t="e">
            <v>#N/A</v>
          </cell>
          <cell r="S151" t="str">
            <v>FACTURA NO RADICADA</v>
          </cell>
          <cell r="U151">
            <v>0</v>
          </cell>
          <cell r="V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D151">
            <v>0</v>
          </cell>
        </row>
        <row r="152">
          <cell r="F152" t="str">
            <v>891301121_FESR283148</v>
          </cell>
          <cell r="H152" t="str">
            <v>EPS012</v>
          </cell>
          <cell r="I152" t="str">
            <v>COMFENALCO VALLE EPS</v>
          </cell>
          <cell r="K152" t="str">
            <v>POS</v>
          </cell>
          <cell r="L152">
            <v>45026</v>
          </cell>
          <cell r="M152">
            <v>44975</v>
          </cell>
          <cell r="N152">
            <v>9600</v>
          </cell>
          <cell r="O152">
            <v>9600</v>
          </cell>
          <cell r="P152" t="str">
            <v>FACTURA DEVUELTA</v>
          </cell>
          <cell r="Q152" t="str">
            <v>Devuelta</v>
          </cell>
          <cell r="S152" t="str">
            <v>FACTURA DEVUELTA</v>
          </cell>
          <cell r="U152">
            <v>9600</v>
          </cell>
          <cell r="V152">
            <v>9600</v>
          </cell>
          <cell r="W152" t="str">
            <v xml:space="preserve">PAIWEB: Se hace dev de fact con soportes completos y originales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52" t="str">
            <v>VACUNA</v>
          </cell>
          <cell r="Y152">
            <v>9600</v>
          </cell>
          <cell r="Z152">
            <v>0</v>
          </cell>
          <cell r="AA152">
            <v>0</v>
          </cell>
          <cell r="AB152">
            <v>0</v>
          </cell>
          <cell r="AD152">
            <v>0</v>
          </cell>
        </row>
        <row r="153">
          <cell r="F153" t="str">
            <v>891301121_FESR283372</v>
          </cell>
          <cell r="H153" t="str">
            <v>EPS012</v>
          </cell>
          <cell r="I153" t="str">
            <v>COMFENALCO VALLE EPS</v>
          </cell>
          <cell r="K153" t="str">
            <v>POS</v>
          </cell>
          <cell r="L153">
            <v>45026</v>
          </cell>
          <cell r="M153" t="e">
            <v>#N/A</v>
          </cell>
          <cell r="N153">
            <v>140431</v>
          </cell>
          <cell r="O153">
            <v>140431</v>
          </cell>
          <cell r="P153" t="str">
            <v>FACTURA NO RADICADA</v>
          </cell>
          <cell r="Q153" t="e">
            <v>#N/A</v>
          </cell>
          <cell r="S153" t="str">
            <v>FACTURA NO RADICADA</v>
          </cell>
          <cell r="U153">
            <v>0</v>
          </cell>
          <cell r="V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D153">
            <v>0</v>
          </cell>
        </row>
        <row r="154">
          <cell r="F154" t="str">
            <v>891301121_FESR283729</v>
          </cell>
          <cell r="H154" t="str">
            <v>EPS012</v>
          </cell>
          <cell r="I154" t="str">
            <v>COMFENALCO VALLE EPS</v>
          </cell>
          <cell r="K154" t="str">
            <v>POS</v>
          </cell>
          <cell r="L154">
            <v>45026</v>
          </cell>
          <cell r="M154">
            <v>44975</v>
          </cell>
          <cell r="N154">
            <v>19200</v>
          </cell>
          <cell r="O154">
            <v>19200</v>
          </cell>
          <cell r="P154" t="str">
            <v>FACTURA CANCELADA</v>
          </cell>
          <cell r="Q154" t="str">
            <v>Finalizada</v>
          </cell>
          <cell r="S154" t="str">
            <v>FACTURA CANCELADA</v>
          </cell>
          <cell r="U154">
            <v>19200</v>
          </cell>
          <cell r="V154">
            <v>0</v>
          </cell>
          <cell r="Y154">
            <v>19200</v>
          </cell>
          <cell r="Z154">
            <v>0</v>
          </cell>
          <cell r="AA154">
            <v>19200</v>
          </cell>
          <cell r="AB154">
            <v>0</v>
          </cell>
          <cell r="AD154">
            <v>19200</v>
          </cell>
          <cell r="AE154">
            <v>2201365959</v>
          </cell>
          <cell r="AF154" t="str">
            <v>22.03.2023</v>
          </cell>
        </row>
        <row r="155">
          <cell r="F155" t="str">
            <v>891301121_FESR284183</v>
          </cell>
          <cell r="H155" t="str">
            <v>EPS012</v>
          </cell>
          <cell r="I155" t="str">
            <v>COMFENALCO VALLE EPS</v>
          </cell>
          <cell r="K155" t="str">
            <v>POS</v>
          </cell>
          <cell r="L155">
            <v>45026</v>
          </cell>
          <cell r="M155">
            <v>44975</v>
          </cell>
          <cell r="N155">
            <v>9600</v>
          </cell>
          <cell r="O155">
            <v>9600</v>
          </cell>
          <cell r="P155" t="str">
            <v>FACTURA DEVUELTA</v>
          </cell>
          <cell r="Q155" t="str">
            <v>Devuelta</v>
          </cell>
          <cell r="S155" t="str">
            <v>FACTURA DEVUELTA</v>
          </cell>
          <cell r="U155">
            <v>9600</v>
          </cell>
          <cell r="V155">
            <v>9600</v>
          </cell>
          <cell r="W155" t="str">
            <v xml:space="preserve">PAIWEB: Se hace dev de fact con soportes completos y originales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55" t="str">
            <v>VACUNA</v>
          </cell>
          <cell r="Y155">
            <v>9600</v>
          </cell>
          <cell r="Z155">
            <v>0</v>
          </cell>
          <cell r="AA155">
            <v>0</v>
          </cell>
          <cell r="AB155">
            <v>0</v>
          </cell>
          <cell r="AD155">
            <v>0</v>
          </cell>
        </row>
        <row r="156">
          <cell r="F156" t="str">
            <v>891301121_FESR284548</v>
          </cell>
          <cell r="H156" t="str">
            <v>EPS012</v>
          </cell>
          <cell r="I156" t="str">
            <v>COMFENALCO VALLE EPS</v>
          </cell>
          <cell r="K156" t="str">
            <v>POS</v>
          </cell>
          <cell r="L156">
            <v>45026</v>
          </cell>
          <cell r="M156">
            <v>44975</v>
          </cell>
          <cell r="N156">
            <v>9600</v>
          </cell>
          <cell r="O156">
            <v>9600</v>
          </cell>
          <cell r="P156" t="str">
            <v>FACTURA CANCELADA</v>
          </cell>
          <cell r="Q156" t="str">
            <v>Finalizada</v>
          </cell>
          <cell r="S156" t="str">
            <v>FACTURA CANCELADA</v>
          </cell>
          <cell r="U156">
            <v>9600</v>
          </cell>
          <cell r="V156">
            <v>0</v>
          </cell>
          <cell r="Y156">
            <v>9600</v>
          </cell>
          <cell r="Z156">
            <v>0</v>
          </cell>
          <cell r="AA156">
            <v>9600</v>
          </cell>
          <cell r="AB156">
            <v>0</v>
          </cell>
          <cell r="AD156">
            <v>9600</v>
          </cell>
          <cell r="AE156">
            <v>2201365959</v>
          </cell>
          <cell r="AF156" t="str">
            <v>22.03.2023</v>
          </cell>
        </row>
        <row r="157">
          <cell r="F157" t="str">
            <v>891301121_FESR284666</v>
          </cell>
          <cell r="H157" t="str">
            <v>EPS012</v>
          </cell>
          <cell r="I157" t="str">
            <v>COMFENALCO VALLE EPS</v>
          </cell>
          <cell r="K157" t="str">
            <v>POS</v>
          </cell>
          <cell r="L157">
            <v>45026</v>
          </cell>
          <cell r="M157">
            <v>44975</v>
          </cell>
          <cell r="N157">
            <v>9600</v>
          </cell>
          <cell r="O157">
            <v>9600</v>
          </cell>
          <cell r="P157" t="str">
            <v>FACTURA CANCELADA</v>
          </cell>
          <cell r="Q157" t="str">
            <v>Finalizada</v>
          </cell>
          <cell r="S157" t="str">
            <v>FACTURA CANCELADA</v>
          </cell>
          <cell r="U157">
            <v>9600</v>
          </cell>
          <cell r="V157">
            <v>0</v>
          </cell>
          <cell r="Y157">
            <v>9600</v>
          </cell>
          <cell r="Z157">
            <v>0</v>
          </cell>
          <cell r="AA157">
            <v>9600</v>
          </cell>
          <cell r="AB157">
            <v>0</v>
          </cell>
          <cell r="AD157">
            <v>9600</v>
          </cell>
          <cell r="AE157">
            <v>2201365959</v>
          </cell>
          <cell r="AF157" t="str">
            <v>22.03.2023</v>
          </cell>
        </row>
        <row r="158">
          <cell r="F158" t="str">
            <v>891301121_FESR285292</v>
          </cell>
          <cell r="H158" t="str">
            <v>EPS012</v>
          </cell>
          <cell r="I158" t="str">
            <v>COMFENALCO VALLE EPS</v>
          </cell>
          <cell r="K158" t="str">
            <v>POS</v>
          </cell>
          <cell r="L158">
            <v>45026</v>
          </cell>
          <cell r="M158" t="e">
            <v>#N/A</v>
          </cell>
          <cell r="N158">
            <v>112417</v>
          </cell>
          <cell r="O158">
            <v>112417</v>
          </cell>
          <cell r="P158" t="str">
            <v>FACTURA NO RADICADA</v>
          </cell>
          <cell r="Q158" t="e">
            <v>#N/A</v>
          </cell>
          <cell r="S158" t="str">
            <v>FACTURA NO RADICADA</v>
          </cell>
          <cell r="U158">
            <v>0</v>
          </cell>
          <cell r="V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D158">
            <v>0</v>
          </cell>
        </row>
        <row r="159">
          <cell r="F159" t="str">
            <v>891301121_FESR285293</v>
          </cell>
          <cell r="H159" t="str">
            <v>EPS012</v>
          </cell>
          <cell r="I159" t="str">
            <v>COMFENALCO VALLE EPS</v>
          </cell>
          <cell r="K159" t="str">
            <v>POS</v>
          </cell>
          <cell r="L159">
            <v>45026</v>
          </cell>
          <cell r="M159" t="e">
            <v>#N/A</v>
          </cell>
          <cell r="N159">
            <v>65700</v>
          </cell>
          <cell r="O159">
            <v>65700</v>
          </cell>
          <cell r="P159" t="str">
            <v>FACTURA NO RADICADA</v>
          </cell>
          <cell r="Q159" t="e">
            <v>#N/A</v>
          </cell>
          <cell r="S159" t="str">
            <v>FACTURA NO RADICADA</v>
          </cell>
          <cell r="U159">
            <v>0</v>
          </cell>
          <cell r="V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D159">
            <v>0</v>
          </cell>
        </row>
        <row r="160">
          <cell r="F160" t="str">
            <v>891301121_FESR286071</v>
          </cell>
          <cell r="H160" t="str">
            <v>EPS012</v>
          </cell>
          <cell r="I160" t="str">
            <v>COMFENALCO VALLE EPS</v>
          </cell>
          <cell r="K160" t="str">
            <v>POS</v>
          </cell>
          <cell r="L160">
            <v>45026</v>
          </cell>
          <cell r="M160">
            <v>44975</v>
          </cell>
          <cell r="N160">
            <v>9600</v>
          </cell>
          <cell r="O160">
            <v>9600</v>
          </cell>
          <cell r="P160" t="str">
            <v>FACTURA CANCELADA</v>
          </cell>
          <cell r="Q160" t="str">
            <v>Finalizada</v>
          </cell>
          <cell r="S160" t="str">
            <v>FACTURA CANCELADA</v>
          </cell>
          <cell r="U160">
            <v>9600</v>
          </cell>
          <cell r="V160">
            <v>0</v>
          </cell>
          <cell r="Y160">
            <v>9600</v>
          </cell>
          <cell r="Z160">
            <v>0</v>
          </cell>
          <cell r="AA160">
            <v>9600</v>
          </cell>
          <cell r="AB160">
            <v>0</v>
          </cell>
          <cell r="AD160">
            <v>9600</v>
          </cell>
          <cell r="AE160">
            <v>2201365959</v>
          </cell>
          <cell r="AF160" t="str">
            <v>22.03.2023</v>
          </cell>
        </row>
        <row r="161">
          <cell r="F161" t="str">
            <v>891301121_FESR286106</v>
          </cell>
          <cell r="H161" t="str">
            <v>EPS012</v>
          </cell>
          <cell r="I161" t="str">
            <v>COMFENALCO VALLE EPS</v>
          </cell>
          <cell r="K161" t="str">
            <v>POS</v>
          </cell>
          <cell r="L161">
            <v>45026</v>
          </cell>
          <cell r="M161">
            <v>44975</v>
          </cell>
          <cell r="N161">
            <v>37900</v>
          </cell>
          <cell r="O161">
            <v>37900</v>
          </cell>
          <cell r="P161" t="str">
            <v>FACTURA CANCELADA</v>
          </cell>
          <cell r="Q161" t="str">
            <v>Finalizada</v>
          </cell>
          <cell r="S161" t="str">
            <v>FACTURA CANCELADA</v>
          </cell>
          <cell r="U161">
            <v>37900</v>
          </cell>
          <cell r="V161">
            <v>0</v>
          </cell>
          <cell r="Y161">
            <v>37900</v>
          </cell>
          <cell r="Z161">
            <v>0</v>
          </cell>
          <cell r="AA161">
            <v>37900</v>
          </cell>
          <cell r="AB161">
            <v>0</v>
          </cell>
          <cell r="AD161">
            <v>37900</v>
          </cell>
          <cell r="AE161">
            <v>2201365959</v>
          </cell>
          <cell r="AF161" t="str">
            <v>22.03.2023</v>
          </cell>
        </row>
        <row r="162">
          <cell r="F162" t="str">
            <v>891301121_FESR286477</v>
          </cell>
          <cell r="H162" t="str">
            <v>EPS012</v>
          </cell>
          <cell r="I162" t="str">
            <v>COMFENALCO VALLE EPS</v>
          </cell>
          <cell r="K162" t="str">
            <v>POS</v>
          </cell>
          <cell r="L162">
            <v>45026</v>
          </cell>
          <cell r="M162">
            <v>44975</v>
          </cell>
          <cell r="N162">
            <v>9600</v>
          </cell>
          <cell r="O162">
            <v>9600</v>
          </cell>
          <cell r="P162" t="str">
            <v>FACTURA DEVUELTA</v>
          </cell>
          <cell r="Q162" t="str">
            <v>Devuelta</v>
          </cell>
          <cell r="S162" t="str">
            <v>FACTURA DEVUELTA</v>
          </cell>
          <cell r="U162">
            <v>9600</v>
          </cell>
          <cell r="V162">
            <v>9600</v>
          </cell>
          <cell r="W162" t="str">
            <v xml:space="preserve">PAIWEB: Se hace dev de fact con soportes completos y originales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62" t="str">
            <v>VACUNA</v>
          </cell>
          <cell r="Y162">
            <v>9600</v>
          </cell>
          <cell r="Z162">
            <v>0</v>
          </cell>
          <cell r="AA162">
            <v>0</v>
          </cell>
          <cell r="AB162">
            <v>0</v>
          </cell>
          <cell r="AD162">
            <v>0</v>
          </cell>
        </row>
        <row r="163">
          <cell r="F163" t="str">
            <v>891301121_FESR286741</v>
          </cell>
          <cell r="H163" t="str">
            <v>EPS012</v>
          </cell>
          <cell r="I163" t="str">
            <v>COMFENALCO VALLE EPS</v>
          </cell>
          <cell r="K163" t="str">
            <v>POS</v>
          </cell>
          <cell r="L163">
            <v>45026</v>
          </cell>
          <cell r="M163">
            <v>44975</v>
          </cell>
          <cell r="N163">
            <v>138543</v>
          </cell>
          <cell r="O163">
            <v>138543</v>
          </cell>
          <cell r="P163" t="str">
            <v>FACTURA CANCELADA</v>
          </cell>
          <cell r="Q163" t="str">
            <v>Finalizada</v>
          </cell>
          <cell r="S163" t="str">
            <v>FACTURA CANCELADA</v>
          </cell>
          <cell r="U163">
            <v>138543</v>
          </cell>
          <cell r="V163">
            <v>0</v>
          </cell>
          <cell r="Y163">
            <v>138543</v>
          </cell>
          <cell r="Z163">
            <v>0</v>
          </cell>
          <cell r="AA163">
            <v>138543</v>
          </cell>
          <cell r="AB163">
            <v>0</v>
          </cell>
          <cell r="AD163">
            <v>138543</v>
          </cell>
          <cell r="AE163">
            <v>4800059487</v>
          </cell>
          <cell r="AF163" t="str">
            <v>18.04.2023</v>
          </cell>
        </row>
        <row r="164">
          <cell r="F164" t="str">
            <v>891301121_FESR286848</v>
          </cell>
          <cell r="H164" t="str">
            <v>EPS012</v>
          </cell>
          <cell r="I164" t="str">
            <v>COMFENALCO VALLE EPS</v>
          </cell>
          <cell r="K164" t="str">
            <v>POS</v>
          </cell>
          <cell r="L164">
            <v>45026</v>
          </cell>
          <cell r="M164">
            <v>44975</v>
          </cell>
          <cell r="N164">
            <v>28800</v>
          </cell>
          <cell r="O164">
            <v>28800</v>
          </cell>
          <cell r="P164" t="str">
            <v>FACTURA CANCELADA</v>
          </cell>
          <cell r="Q164" t="str">
            <v>Finalizada</v>
          </cell>
          <cell r="S164" t="str">
            <v>FACTURA CANCELADA</v>
          </cell>
          <cell r="U164">
            <v>28800</v>
          </cell>
          <cell r="V164">
            <v>0</v>
          </cell>
          <cell r="Y164">
            <v>28800</v>
          </cell>
          <cell r="Z164">
            <v>0</v>
          </cell>
          <cell r="AA164">
            <v>28800</v>
          </cell>
          <cell r="AB164">
            <v>0</v>
          </cell>
          <cell r="AD164">
            <v>28800</v>
          </cell>
          <cell r="AE164">
            <v>2201365959</v>
          </cell>
          <cell r="AF164" t="str">
            <v>22.03.2023</v>
          </cell>
        </row>
        <row r="165">
          <cell r="F165" t="str">
            <v>891301121_FESR287200</v>
          </cell>
          <cell r="H165" t="str">
            <v>EPS012</v>
          </cell>
          <cell r="I165" t="str">
            <v>COMFENALCO VALLE EPS</v>
          </cell>
          <cell r="K165" t="str">
            <v>POS</v>
          </cell>
          <cell r="L165">
            <v>45026</v>
          </cell>
          <cell r="M165">
            <v>44975</v>
          </cell>
          <cell r="N165">
            <v>9600</v>
          </cell>
          <cell r="O165">
            <v>9600</v>
          </cell>
          <cell r="P165" t="str">
            <v>FACTURA DEVUELTA</v>
          </cell>
          <cell r="Q165" t="str">
            <v>Devuelta</v>
          </cell>
          <cell r="S165" t="str">
            <v>FACTURA DEVUELTA</v>
          </cell>
          <cell r="U165">
            <v>9600</v>
          </cell>
          <cell r="V165">
            <v>9600</v>
          </cell>
          <cell r="W165" t="str">
            <v xml:space="preserve">PAIWEB: Se hace dev de fact con soportes completos y originales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65" t="str">
            <v>VACUNA</v>
          </cell>
          <cell r="Y165">
            <v>9600</v>
          </cell>
          <cell r="Z165">
            <v>0</v>
          </cell>
          <cell r="AA165">
            <v>0</v>
          </cell>
          <cell r="AB165">
            <v>0</v>
          </cell>
          <cell r="AD165">
            <v>0</v>
          </cell>
        </row>
        <row r="166">
          <cell r="F166" t="str">
            <v>891301121_FESR287992</v>
          </cell>
          <cell r="H166" t="str">
            <v>EPS012</v>
          </cell>
          <cell r="I166" t="str">
            <v>COMFENALCO VALLE EPS</v>
          </cell>
          <cell r="K166" t="str">
            <v>POS</v>
          </cell>
          <cell r="L166">
            <v>45026</v>
          </cell>
          <cell r="M166" t="e">
            <v>#N/A</v>
          </cell>
          <cell r="N166">
            <v>65700</v>
          </cell>
          <cell r="O166">
            <v>65700</v>
          </cell>
          <cell r="P166" t="str">
            <v>FACTURA NO RADICADA</v>
          </cell>
          <cell r="Q166" t="e">
            <v>#N/A</v>
          </cell>
          <cell r="S166" t="str">
            <v>FACTURA NO RADICADA</v>
          </cell>
          <cell r="U166">
            <v>0</v>
          </cell>
          <cell r="V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D166">
            <v>0</v>
          </cell>
        </row>
        <row r="167">
          <cell r="F167" t="str">
            <v>891301121_FESR288185</v>
          </cell>
          <cell r="H167" t="str">
            <v>EPS012</v>
          </cell>
          <cell r="I167" t="str">
            <v>COMFENALCO VALLE EPS</v>
          </cell>
          <cell r="K167" t="str">
            <v>POS</v>
          </cell>
          <cell r="L167">
            <v>45026</v>
          </cell>
          <cell r="M167">
            <v>44975</v>
          </cell>
          <cell r="N167">
            <v>448986</v>
          </cell>
          <cell r="O167">
            <v>448986</v>
          </cell>
          <cell r="P167" t="str">
            <v>FACTURA CANCELADA</v>
          </cell>
          <cell r="Q167" t="str">
            <v>Finalizada</v>
          </cell>
          <cell r="S167" t="str">
            <v>FACTURA CANCELADA</v>
          </cell>
          <cell r="U167">
            <v>448986</v>
          </cell>
          <cell r="V167">
            <v>0</v>
          </cell>
          <cell r="Y167">
            <v>448986</v>
          </cell>
          <cell r="Z167">
            <v>0</v>
          </cell>
          <cell r="AA167">
            <v>448986</v>
          </cell>
          <cell r="AB167">
            <v>0</v>
          </cell>
          <cell r="AD167">
            <v>448986</v>
          </cell>
          <cell r="AE167">
            <v>4800059487</v>
          </cell>
          <cell r="AF167" t="str">
            <v>18.04.2023</v>
          </cell>
        </row>
        <row r="168">
          <cell r="F168" t="str">
            <v>891301121_FESR291840</v>
          </cell>
          <cell r="H168" t="str">
            <v>EPS012</v>
          </cell>
          <cell r="I168" t="str">
            <v>COMFENALCO VALLE EPS</v>
          </cell>
          <cell r="K168" t="str">
            <v>POS</v>
          </cell>
          <cell r="L168">
            <v>45026</v>
          </cell>
          <cell r="M168">
            <v>44975</v>
          </cell>
          <cell r="N168">
            <v>90222</v>
          </cell>
          <cell r="O168">
            <v>90222</v>
          </cell>
          <cell r="P168" t="str">
            <v>FACTURA CANCELADA</v>
          </cell>
          <cell r="Q168" t="str">
            <v>Finalizada</v>
          </cell>
          <cell r="S168" t="str">
            <v>FACTURA CANCELADA</v>
          </cell>
          <cell r="U168">
            <v>90222</v>
          </cell>
          <cell r="V168">
            <v>0</v>
          </cell>
          <cell r="Y168">
            <v>90222</v>
          </cell>
          <cell r="Z168">
            <v>0</v>
          </cell>
          <cell r="AA168">
            <v>90222</v>
          </cell>
          <cell r="AB168">
            <v>0</v>
          </cell>
          <cell r="AD168">
            <v>90222</v>
          </cell>
          <cell r="AE168">
            <v>4800059487</v>
          </cell>
          <cell r="AF168" t="str">
            <v>18.04.2023</v>
          </cell>
        </row>
        <row r="169">
          <cell r="F169" t="str">
            <v>891301121_FESR292151</v>
          </cell>
          <cell r="H169" t="str">
            <v>EPS012</v>
          </cell>
          <cell r="I169" t="str">
            <v>COMFENALCO VALLE EPS</v>
          </cell>
          <cell r="K169" t="str">
            <v>POS</v>
          </cell>
          <cell r="L169">
            <v>45026</v>
          </cell>
          <cell r="M169">
            <v>44975</v>
          </cell>
          <cell r="N169">
            <v>66705</v>
          </cell>
          <cell r="O169">
            <v>66705</v>
          </cell>
          <cell r="P169" t="str">
            <v>FACTURA CANCELADA</v>
          </cell>
          <cell r="Q169" t="str">
            <v>Finalizada</v>
          </cell>
          <cell r="S169" t="str">
            <v>FACTURA CANCELADA</v>
          </cell>
          <cell r="U169">
            <v>66705</v>
          </cell>
          <cell r="V169">
            <v>0</v>
          </cell>
          <cell r="Y169">
            <v>66705</v>
          </cell>
          <cell r="Z169">
            <v>0</v>
          </cell>
          <cell r="AA169">
            <v>66705</v>
          </cell>
          <cell r="AB169">
            <v>0</v>
          </cell>
          <cell r="AD169">
            <v>66705</v>
          </cell>
          <cell r="AE169">
            <v>2201365959</v>
          </cell>
          <cell r="AF169" t="str">
            <v>22.03.2023</v>
          </cell>
        </row>
        <row r="170">
          <cell r="F170" t="str">
            <v>891301121_FESR294457</v>
          </cell>
          <cell r="H170" t="str">
            <v>EPS012</v>
          </cell>
          <cell r="I170" t="str">
            <v>COMFENALCO VALLE EPS</v>
          </cell>
          <cell r="K170" t="str">
            <v>POS</v>
          </cell>
          <cell r="L170">
            <v>45026</v>
          </cell>
          <cell r="M170">
            <v>44975</v>
          </cell>
          <cell r="N170">
            <v>120400</v>
          </cell>
          <cell r="O170">
            <v>120400</v>
          </cell>
          <cell r="P170" t="str">
            <v>FACTURA CANCELADA</v>
          </cell>
          <cell r="Q170" t="str">
            <v>Finalizada</v>
          </cell>
          <cell r="S170" t="str">
            <v>FACTURA CANCELADA</v>
          </cell>
          <cell r="U170">
            <v>120400</v>
          </cell>
          <cell r="V170">
            <v>0</v>
          </cell>
          <cell r="Y170">
            <v>120400</v>
          </cell>
          <cell r="Z170">
            <v>0</v>
          </cell>
          <cell r="AA170">
            <v>120400</v>
          </cell>
          <cell r="AB170">
            <v>0</v>
          </cell>
          <cell r="AD170">
            <v>120400</v>
          </cell>
          <cell r="AE170">
            <v>2201365959</v>
          </cell>
          <cell r="AF170" t="str">
            <v>22.03.2023</v>
          </cell>
        </row>
        <row r="171">
          <cell r="F171" t="str">
            <v>891301121_FESR296806</v>
          </cell>
          <cell r="H171" t="str">
            <v>EPS012</v>
          </cell>
          <cell r="I171" t="str">
            <v>COMFENALCO VALLE EPS</v>
          </cell>
          <cell r="K171" t="str">
            <v>POS</v>
          </cell>
          <cell r="L171">
            <v>45026</v>
          </cell>
          <cell r="M171">
            <v>44975</v>
          </cell>
          <cell r="N171">
            <v>65700</v>
          </cell>
          <cell r="O171">
            <v>65700</v>
          </cell>
          <cell r="P171" t="str">
            <v>FACTURA CANCELADA</v>
          </cell>
          <cell r="Q171" t="str">
            <v>Finalizada</v>
          </cell>
          <cell r="S171" t="str">
            <v>FACTURA CANCELADA</v>
          </cell>
          <cell r="U171">
            <v>65700</v>
          </cell>
          <cell r="V171">
            <v>0</v>
          </cell>
          <cell r="Y171">
            <v>65700</v>
          </cell>
          <cell r="Z171">
            <v>0</v>
          </cell>
          <cell r="AA171">
            <v>65700</v>
          </cell>
          <cell r="AB171">
            <v>0</v>
          </cell>
          <cell r="AD171">
            <v>65700</v>
          </cell>
          <cell r="AE171">
            <v>4800059487</v>
          </cell>
          <cell r="AF171" t="str">
            <v>18.04.2023</v>
          </cell>
        </row>
        <row r="172">
          <cell r="F172" t="str">
            <v>891301121_FESR296852</v>
          </cell>
          <cell r="H172" t="str">
            <v>EPS012</v>
          </cell>
          <cell r="I172" t="str">
            <v>COMFENALCO VALLE EPS</v>
          </cell>
          <cell r="K172" t="str">
            <v>POS</v>
          </cell>
          <cell r="L172">
            <v>45026</v>
          </cell>
          <cell r="M172">
            <v>44975</v>
          </cell>
          <cell r="N172">
            <v>168503</v>
          </cell>
          <cell r="O172">
            <v>168503</v>
          </cell>
          <cell r="P172" t="str">
            <v>FACTURA CANCELADA</v>
          </cell>
          <cell r="Q172" t="str">
            <v>Finalizada</v>
          </cell>
          <cell r="S172" t="str">
            <v>FACTURA CANCELADA</v>
          </cell>
          <cell r="U172">
            <v>168503</v>
          </cell>
          <cell r="V172">
            <v>0</v>
          </cell>
          <cell r="Y172">
            <v>168503</v>
          </cell>
          <cell r="Z172">
            <v>0</v>
          </cell>
          <cell r="AA172">
            <v>168503</v>
          </cell>
          <cell r="AB172">
            <v>0</v>
          </cell>
          <cell r="AD172">
            <v>168503</v>
          </cell>
          <cell r="AE172">
            <v>2201365959</v>
          </cell>
          <cell r="AF172" t="str">
            <v>22.03.2023</v>
          </cell>
        </row>
        <row r="173">
          <cell r="F173" t="str">
            <v>891301121_FESR297724</v>
          </cell>
          <cell r="H173" t="str">
            <v>EPS012</v>
          </cell>
          <cell r="I173" t="str">
            <v>COMFENALCO VALLE EPS</v>
          </cell>
          <cell r="K173" t="str">
            <v>POS</v>
          </cell>
          <cell r="L173">
            <v>45026</v>
          </cell>
          <cell r="M173">
            <v>44975</v>
          </cell>
          <cell r="N173">
            <v>9600</v>
          </cell>
          <cell r="O173">
            <v>9600</v>
          </cell>
          <cell r="P173" t="str">
            <v>FACTURA CANCELADA</v>
          </cell>
          <cell r="Q173" t="str">
            <v>Finalizada</v>
          </cell>
          <cell r="S173" t="str">
            <v>FACTURA CANCELADA</v>
          </cell>
          <cell r="U173">
            <v>9600</v>
          </cell>
          <cell r="V173">
            <v>0</v>
          </cell>
          <cell r="Y173">
            <v>9600</v>
          </cell>
          <cell r="Z173">
            <v>0</v>
          </cell>
          <cell r="AA173">
            <v>9600</v>
          </cell>
          <cell r="AB173">
            <v>0</v>
          </cell>
          <cell r="AD173">
            <v>9600</v>
          </cell>
          <cell r="AE173">
            <v>2201365959</v>
          </cell>
          <cell r="AF173" t="str">
            <v>22.03.2023</v>
          </cell>
        </row>
        <row r="174">
          <cell r="F174" t="str">
            <v>891301121_FESR298150</v>
          </cell>
          <cell r="H174" t="str">
            <v>EPS012</v>
          </cell>
          <cell r="I174" t="str">
            <v>COMFENALCO VALLE EPS</v>
          </cell>
          <cell r="K174" t="str">
            <v>POS</v>
          </cell>
          <cell r="L174">
            <v>45026</v>
          </cell>
          <cell r="M174">
            <v>44975</v>
          </cell>
          <cell r="N174">
            <v>68075</v>
          </cell>
          <cell r="O174">
            <v>68075</v>
          </cell>
          <cell r="P174" t="str">
            <v>FACTURA CANCELADA</v>
          </cell>
          <cell r="Q174" t="str">
            <v>Finalizada</v>
          </cell>
          <cell r="S174" t="str">
            <v>FACTURA CANCELADA</v>
          </cell>
          <cell r="U174">
            <v>68075</v>
          </cell>
          <cell r="V174">
            <v>0</v>
          </cell>
          <cell r="Y174">
            <v>68075</v>
          </cell>
          <cell r="Z174">
            <v>0</v>
          </cell>
          <cell r="AA174">
            <v>68075</v>
          </cell>
          <cell r="AB174">
            <v>0</v>
          </cell>
          <cell r="AD174">
            <v>68075</v>
          </cell>
          <cell r="AE174">
            <v>2201365959</v>
          </cell>
          <cell r="AF174" t="str">
            <v>22.03.2023</v>
          </cell>
        </row>
        <row r="175">
          <cell r="F175" t="str">
            <v>891301121_FESR298595</v>
          </cell>
          <cell r="H175" t="str">
            <v>EPS012</v>
          </cell>
          <cell r="I175" t="str">
            <v>COMFENALCO VALLE EPS</v>
          </cell>
          <cell r="K175" t="str">
            <v>POS</v>
          </cell>
          <cell r="L175">
            <v>45026</v>
          </cell>
          <cell r="M175" t="e">
            <v>#N/A</v>
          </cell>
          <cell r="N175">
            <v>67078</v>
          </cell>
          <cell r="O175">
            <v>67078</v>
          </cell>
          <cell r="P175" t="str">
            <v>FACTURA NO RADICADA</v>
          </cell>
          <cell r="Q175" t="e">
            <v>#N/A</v>
          </cell>
          <cell r="S175" t="str">
            <v>FACTURA NO RADICADA</v>
          </cell>
          <cell r="U175">
            <v>0</v>
          </cell>
          <cell r="V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D175">
            <v>0</v>
          </cell>
        </row>
        <row r="176">
          <cell r="F176" t="str">
            <v>891301121_FESR299658</v>
          </cell>
          <cell r="H176" t="str">
            <v>EPS012</v>
          </cell>
          <cell r="I176" t="str">
            <v>COMFENALCO VALLE EPS</v>
          </cell>
          <cell r="K176" t="str">
            <v>POS</v>
          </cell>
          <cell r="L176">
            <v>45026</v>
          </cell>
          <cell r="M176" t="e">
            <v>#N/A</v>
          </cell>
          <cell r="N176">
            <v>140577</v>
          </cell>
          <cell r="O176">
            <v>140577</v>
          </cell>
          <cell r="P176" t="str">
            <v>FACTURA NO RADICADA</v>
          </cell>
          <cell r="Q176" t="e">
            <v>#N/A</v>
          </cell>
          <cell r="S176" t="str">
            <v>FACTURA NO RADICADA</v>
          </cell>
          <cell r="U176">
            <v>0</v>
          </cell>
          <cell r="V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D176">
            <v>0</v>
          </cell>
        </row>
        <row r="177">
          <cell r="F177" t="str">
            <v>891301121_FESR300329</v>
          </cell>
          <cell r="H177" t="str">
            <v>EPS012</v>
          </cell>
          <cell r="I177" t="str">
            <v>COMFENALCO VALLE EPS</v>
          </cell>
          <cell r="K177" t="str">
            <v>POS</v>
          </cell>
          <cell r="L177">
            <v>45026</v>
          </cell>
          <cell r="M177">
            <v>44975</v>
          </cell>
          <cell r="N177">
            <v>90785</v>
          </cell>
          <cell r="O177">
            <v>90785</v>
          </cell>
          <cell r="P177" t="str">
            <v>FACTURA CANCELADA</v>
          </cell>
          <cell r="Q177" t="str">
            <v>Finalizada</v>
          </cell>
          <cell r="S177" t="str">
            <v>FACTURA CANCELADA</v>
          </cell>
          <cell r="U177">
            <v>90785</v>
          </cell>
          <cell r="V177">
            <v>0</v>
          </cell>
          <cell r="Y177">
            <v>90785</v>
          </cell>
          <cell r="Z177">
            <v>0</v>
          </cell>
          <cell r="AA177">
            <v>90785</v>
          </cell>
          <cell r="AB177">
            <v>0</v>
          </cell>
          <cell r="AD177">
            <v>90785</v>
          </cell>
          <cell r="AE177">
            <v>2201365959</v>
          </cell>
          <cell r="AF177" t="str">
            <v>22.03.2023</v>
          </cell>
        </row>
        <row r="178">
          <cell r="F178" t="str">
            <v>891301121_FESR300561</v>
          </cell>
          <cell r="H178" t="str">
            <v>EPS012</v>
          </cell>
          <cell r="I178" t="str">
            <v>COMFENALCO VALLE EPS</v>
          </cell>
          <cell r="K178" t="str">
            <v>POS</v>
          </cell>
          <cell r="L178">
            <v>45026</v>
          </cell>
          <cell r="M178">
            <v>44975</v>
          </cell>
          <cell r="N178">
            <v>9600</v>
          </cell>
          <cell r="O178">
            <v>9600</v>
          </cell>
          <cell r="P178" t="str">
            <v>FACTURA CANCELADA</v>
          </cell>
          <cell r="Q178" t="str">
            <v>Finalizada</v>
          </cell>
          <cell r="S178" t="str">
            <v>FACTURA CANCELADA</v>
          </cell>
          <cell r="U178">
            <v>9600</v>
          </cell>
          <cell r="V178">
            <v>0</v>
          </cell>
          <cell r="Y178">
            <v>9600</v>
          </cell>
          <cell r="Z178">
            <v>0</v>
          </cell>
          <cell r="AA178">
            <v>9600</v>
          </cell>
          <cell r="AB178">
            <v>0</v>
          </cell>
          <cell r="AD178">
            <v>9600</v>
          </cell>
          <cell r="AE178">
            <v>2201365959</v>
          </cell>
          <cell r="AF178" t="str">
            <v>22.03.2023</v>
          </cell>
        </row>
        <row r="179">
          <cell r="F179" t="str">
            <v>891301121_FESR300635</v>
          </cell>
          <cell r="H179" t="str">
            <v>EPS012</v>
          </cell>
          <cell r="I179" t="str">
            <v>COMFENALCO VALLE EPS</v>
          </cell>
          <cell r="J179" t="str">
            <v>EPS012</v>
          </cell>
          <cell r="K179" t="str">
            <v>POS</v>
          </cell>
          <cell r="L179">
            <v>45026</v>
          </cell>
          <cell r="M179">
            <v>44975</v>
          </cell>
          <cell r="N179">
            <v>181722</v>
          </cell>
          <cell r="O179">
            <v>181722</v>
          </cell>
          <cell r="P179" t="str">
            <v>FACTURA CANCELADA</v>
          </cell>
          <cell r="Q179" t="str">
            <v>Finalizada</v>
          </cell>
          <cell r="S179" t="str">
            <v>FACTURA CANCELADA</v>
          </cell>
          <cell r="U179">
            <v>181722</v>
          </cell>
          <cell r="V179">
            <v>0</v>
          </cell>
          <cell r="Y179">
            <v>181722</v>
          </cell>
          <cell r="Z179">
            <v>0</v>
          </cell>
          <cell r="AA179">
            <v>181722</v>
          </cell>
          <cell r="AB179">
            <v>0</v>
          </cell>
          <cell r="AD179">
            <v>181722</v>
          </cell>
          <cell r="AE179">
            <v>2201365959</v>
          </cell>
          <cell r="AF179" t="str">
            <v>22.03.2023</v>
          </cell>
        </row>
        <row r="180">
          <cell r="F180" t="str">
            <v>891301121_FESR300719</v>
          </cell>
          <cell r="H180" t="str">
            <v>EPS012</v>
          </cell>
          <cell r="I180" t="str">
            <v>COMFENALCO VALLE EPS</v>
          </cell>
          <cell r="J180" t="str">
            <v>EPS012</v>
          </cell>
          <cell r="K180" t="str">
            <v>POS</v>
          </cell>
          <cell r="L180">
            <v>45026</v>
          </cell>
          <cell r="M180">
            <v>44975</v>
          </cell>
          <cell r="N180">
            <v>65700</v>
          </cell>
          <cell r="O180">
            <v>65700</v>
          </cell>
          <cell r="P180" t="str">
            <v>FACTURA CANCELADA</v>
          </cell>
          <cell r="Q180" t="str">
            <v>Finalizada</v>
          </cell>
          <cell r="S180" t="str">
            <v>FACTURA CANCELADA</v>
          </cell>
          <cell r="U180">
            <v>65700</v>
          </cell>
          <cell r="V180">
            <v>0</v>
          </cell>
          <cell r="Y180">
            <v>65700</v>
          </cell>
          <cell r="Z180">
            <v>0</v>
          </cell>
          <cell r="AA180">
            <v>65700</v>
          </cell>
          <cell r="AB180">
            <v>0</v>
          </cell>
          <cell r="AD180">
            <v>65700</v>
          </cell>
          <cell r="AE180">
            <v>2201365959</v>
          </cell>
          <cell r="AF180" t="str">
            <v>22.03.2023</v>
          </cell>
        </row>
        <row r="181">
          <cell r="F181" t="str">
            <v>891301121_FESR300766</v>
          </cell>
          <cell r="H181" t="str">
            <v>EPS012</v>
          </cell>
          <cell r="I181" t="str">
            <v>COMFENALCO VALLE EPS</v>
          </cell>
          <cell r="J181" t="str">
            <v>EPS012</v>
          </cell>
          <cell r="K181" t="str">
            <v>POS</v>
          </cell>
          <cell r="L181">
            <v>45026</v>
          </cell>
          <cell r="M181">
            <v>44975</v>
          </cell>
          <cell r="N181">
            <v>69197</v>
          </cell>
          <cell r="O181">
            <v>69197</v>
          </cell>
          <cell r="P181" t="str">
            <v>FACTURA CANCELADA</v>
          </cell>
          <cell r="Q181" t="str">
            <v>Finalizada</v>
          </cell>
          <cell r="S181" t="str">
            <v>FACTURA CANCELADA</v>
          </cell>
          <cell r="U181">
            <v>69197</v>
          </cell>
          <cell r="V181">
            <v>0</v>
          </cell>
          <cell r="Y181">
            <v>69197</v>
          </cell>
          <cell r="Z181">
            <v>0</v>
          </cell>
          <cell r="AA181">
            <v>69197</v>
          </cell>
          <cell r="AB181">
            <v>0</v>
          </cell>
          <cell r="AD181">
            <v>69197</v>
          </cell>
          <cell r="AE181">
            <v>4800059487</v>
          </cell>
          <cell r="AF181" t="str">
            <v>18.04.2023</v>
          </cell>
        </row>
        <row r="182">
          <cell r="F182" t="str">
            <v>891301121_FESR302422</v>
          </cell>
          <cell r="H182" t="str">
            <v>EPS012</v>
          </cell>
          <cell r="I182" t="str">
            <v>COMFENALCO VALLE EPS</v>
          </cell>
          <cell r="J182" t="str">
            <v>EPS013</v>
          </cell>
          <cell r="K182" t="str">
            <v>POS</v>
          </cell>
          <cell r="L182">
            <v>45026</v>
          </cell>
          <cell r="M182">
            <v>44975</v>
          </cell>
          <cell r="N182">
            <v>152513</v>
          </cell>
          <cell r="O182">
            <v>152513</v>
          </cell>
          <cell r="P182" t="str">
            <v>FACTURA CANCELADA</v>
          </cell>
          <cell r="Q182" t="str">
            <v>Finalizada</v>
          </cell>
          <cell r="S182" t="str">
            <v>FACTURA CANCELADA</v>
          </cell>
          <cell r="U182">
            <v>152513</v>
          </cell>
          <cell r="V182">
            <v>0</v>
          </cell>
          <cell r="Y182">
            <v>152513</v>
          </cell>
          <cell r="Z182">
            <v>0</v>
          </cell>
          <cell r="AA182">
            <v>152513</v>
          </cell>
          <cell r="AB182">
            <v>0</v>
          </cell>
          <cell r="AD182">
            <v>152513</v>
          </cell>
          <cell r="AE182">
            <v>2201365959</v>
          </cell>
          <cell r="AF182" t="str">
            <v>22.03.2023</v>
          </cell>
        </row>
        <row r="183">
          <cell r="F183" t="str">
            <v>891301121_FESR303288</v>
          </cell>
          <cell r="H183" t="str">
            <v>EPS012</v>
          </cell>
          <cell r="I183" t="str">
            <v>COMFENALCO VALLE EPS</v>
          </cell>
          <cell r="J183" t="str">
            <v>EPS013</v>
          </cell>
          <cell r="K183" t="str">
            <v>POS</v>
          </cell>
          <cell r="L183">
            <v>45026</v>
          </cell>
          <cell r="M183" t="e">
            <v>#N/A</v>
          </cell>
          <cell r="N183">
            <v>9600</v>
          </cell>
          <cell r="O183">
            <v>9600</v>
          </cell>
          <cell r="P183" t="str">
            <v>FACTURA NO RADICADA</v>
          </cell>
          <cell r="Q183" t="e">
            <v>#N/A</v>
          </cell>
          <cell r="S183" t="str">
            <v>FACTURA NO RADICADA</v>
          </cell>
          <cell r="U183">
            <v>0</v>
          </cell>
          <cell r="V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D183">
            <v>0</v>
          </cell>
        </row>
        <row r="184">
          <cell r="F184" t="str">
            <v>891301121_FESR303593</v>
          </cell>
          <cell r="H184" t="str">
            <v>EPS012</v>
          </cell>
          <cell r="I184" t="str">
            <v>COMFENALCO VALLE EPS</v>
          </cell>
          <cell r="J184" t="str">
            <v>EPS013</v>
          </cell>
          <cell r="K184" t="str">
            <v>POS</v>
          </cell>
          <cell r="L184">
            <v>45026</v>
          </cell>
          <cell r="M184">
            <v>44975</v>
          </cell>
          <cell r="N184">
            <v>138620</v>
          </cell>
          <cell r="O184">
            <v>138620</v>
          </cell>
          <cell r="P184" t="str">
            <v>FACTURA CANCELADA</v>
          </cell>
          <cell r="Q184" t="str">
            <v>Finalizada</v>
          </cell>
          <cell r="S184" t="str">
            <v>FACTURA CANCELADA</v>
          </cell>
          <cell r="U184">
            <v>138620</v>
          </cell>
          <cell r="V184">
            <v>0</v>
          </cell>
          <cell r="Y184">
            <v>138620</v>
          </cell>
          <cell r="Z184">
            <v>0</v>
          </cell>
          <cell r="AA184">
            <v>138620</v>
          </cell>
          <cell r="AB184">
            <v>0</v>
          </cell>
          <cell r="AD184">
            <v>138620</v>
          </cell>
          <cell r="AE184">
            <v>4800059487</v>
          </cell>
          <cell r="AF184" t="str">
            <v>18.04.2023</v>
          </cell>
        </row>
        <row r="185">
          <cell r="F185" t="str">
            <v>891301121_FESR303857</v>
          </cell>
          <cell r="H185" t="str">
            <v>EPS012</v>
          </cell>
          <cell r="I185" t="str">
            <v>COMFENALCO VALLE EPS</v>
          </cell>
          <cell r="J185" t="str">
            <v>EPS013</v>
          </cell>
          <cell r="K185" t="str">
            <v>POS</v>
          </cell>
          <cell r="L185">
            <v>45026</v>
          </cell>
          <cell r="M185" t="e">
            <v>#N/A</v>
          </cell>
          <cell r="N185">
            <v>65700</v>
          </cell>
          <cell r="O185">
            <v>65700</v>
          </cell>
          <cell r="P185" t="str">
            <v>FACTURA NO RADICADA</v>
          </cell>
          <cell r="Q185" t="e">
            <v>#N/A</v>
          </cell>
          <cell r="S185" t="str">
            <v>FACTURA NO RADICADA</v>
          </cell>
          <cell r="U185">
            <v>0</v>
          </cell>
          <cell r="V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D185">
            <v>0</v>
          </cell>
        </row>
        <row r="186">
          <cell r="F186" t="str">
            <v>891301121_FESR296806</v>
          </cell>
          <cell r="H186" t="str">
            <v>EPS012</v>
          </cell>
          <cell r="I186" t="str">
            <v>COMFENALCO VALLE EPS</v>
          </cell>
          <cell r="J186" t="str">
            <v>EPS013</v>
          </cell>
          <cell r="K186" t="str">
            <v>POS</v>
          </cell>
          <cell r="L186">
            <v>45026</v>
          </cell>
          <cell r="M186">
            <v>44975</v>
          </cell>
          <cell r="N186">
            <v>65700</v>
          </cell>
          <cell r="O186">
            <v>65700</v>
          </cell>
          <cell r="P186" t="str">
            <v>FACTURA CANCELADA</v>
          </cell>
          <cell r="Q186" t="str">
            <v>Finalizada</v>
          </cell>
          <cell r="S186" t="str">
            <v>FACTURA CANCELADA</v>
          </cell>
          <cell r="U186">
            <v>65700</v>
          </cell>
          <cell r="V186">
            <v>0</v>
          </cell>
          <cell r="Y186">
            <v>65700</v>
          </cell>
          <cell r="Z186">
            <v>0</v>
          </cell>
          <cell r="AA186">
            <v>65700</v>
          </cell>
          <cell r="AB186">
            <v>0</v>
          </cell>
          <cell r="AD186">
            <v>65700</v>
          </cell>
          <cell r="AE186">
            <v>4800059487</v>
          </cell>
          <cell r="AF186" t="str">
            <v>18.04.2023</v>
          </cell>
        </row>
        <row r="187">
          <cell r="F187" t="str">
            <v>891301121_FESR296852</v>
          </cell>
          <cell r="H187" t="str">
            <v>EPS012</v>
          </cell>
          <cell r="I187" t="str">
            <v>COMFENALCO VALLE EPS</v>
          </cell>
          <cell r="J187" t="str">
            <v>EPS013</v>
          </cell>
          <cell r="K187" t="str">
            <v>POS</v>
          </cell>
          <cell r="L187">
            <v>45026</v>
          </cell>
          <cell r="M187">
            <v>44975</v>
          </cell>
          <cell r="N187">
            <v>168503</v>
          </cell>
          <cell r="O187">
            <v>168503</v>
          </cell>
          <cell r="P187" t="str">
            <v>FACTURA CANCELADA</v>
          </cell>
          <cell r="Q187" t="str">
            <v>Finalizada</v>
          </cell>
          <cell r="S187" t="str">
            <v>FACTURA CANCELADA</v>
          </cell>
          <cell r="U187">
            <v>168503</v>
          </cell>
          <cell r="V187">
            <v>0</v>
          </cell>
          <cell r="Y187">
            <v>168503</v>
          </cell>
          <cell r="Z187">
            <v>0</v>
          </cell>
          <cell r="AA187">
            <v>168503</v>
          </cell>
          <cell r="AB187">
            <v>0</v>
          </cell>
          <cell r="AD187">
            <v>168503</v>
          </cell>
          <cell r="AE187">
            <v>2201365959</v>
          </cell>
          <cell r="AF187" t="str">
            <v>22.03.2023</v>
          </cell>
        </row>
        <row r="188">
          <cell r="F188" t="str">
            <v>891301121_FESR297724</v>
          </cell>
          <cell r="H188" t="str">
            <v>EPS012</v>
          </cell>
          <cell r="I188" t="str">
            <v>COMFENALCO VALLE EPS</v>
          </cell>
          <cell r="J188" t="str">
            <v>EPS013</v>
          </cell>
          <cell r="K188" t="str">
            <v>POS</v>
          </cell>
          <cell r="L188">
            <v>45026</v>
          </cell>
          <cell r="M188">
            <v>44975</v>
          </cell>
          <cell r="N188">
            <v>9600</v>
          </cell>
          <cell r="O188">
            <v>9600</v>
          </cell>
          <cell r="P188" t="str">
            <v>FACTURA CANCELADA</v>
          </cell>
          <cell r="Q188" t="str">
            <v>Finalizada</v>
          </cell>
          <cell r="S188" t="str">
            <v>FACTURA CANCELADA</v>
          </cell>
          <cell r="U188">
            <v>9600</v>
          </cell>
          <cell r="V188">
            <v>0</v>
          </cell>
          <cell r="Y188">
            <v>9600</v>
          </cell>
          <cell r="Z188">
            <v>0</v>
          </cell>
          <cell r="AA188">
            <v>9600</v>
          </cell>
          <cell r="AB188">
            <v>0</v>
          </cell>
          <cell r="AD188">
            <v>9600</v>
          </cell>
          <cell r="AE188">
            <v>2201365959</v>
          </cell>
          <cell r="AF188" t="str">
            <v>22.03.2023</v>
          </cell>
        </row>
        <row r="189">
          <cell r="F189" t="str">
            <v>891301121_FESR298150</v>
          </cell>
          <cell r="H189" t="str">
            <v>EPS012</v>
          </cell>
          <cell r="I189" t="str">
            <v>COMFENALCO VALLE EPS</v>
          </cell>
          <cell r="J189" t="str">
            <v>EPS013</v>
          </cell>
          <cell r="K189" t="str">
            <v>POS</v>
          </cell>
          <cell r="L189">
            <v>45026</v>
          </cell>
          <cell r="M189">
            <v>44975</v>
          </cell>
          <cell r="N189">
            <v>68075</v>
          </cell>
          <cell r="O189">
            <v>68075</v>
          </cell>
          <cell r="P189" t="str">
            <v>FACTURA CANCELADA</v>
          </cell>
          <cell r="Q189" t="str">
            <v>Finalizada</v>
          </cell>
          <cell r="S189" t="str">
            <v>FACTURA CANCELADA</v>
          </cell>
          <cell r="U189">
            <v>68075</v>
          </cell>
          <cell r="V189">
            <v>0</v>
          </cell>
          <cell r="Y189">
            <v>68075</v>
          </cell>
          <cell r="Z189">
            <v>0</v>
          </cell>
          <cell r="AA189">
            <v>68075</v>
          </cell>
          <cell r="AB189">
            <v>0</v>
          </cell>
          <cell r="AD189">
            <v>68075</v>
          </cell>
          <cell r="AE189">
            <v>2201365959</v>
          </cell>
          <cell r="AF189" t="str">
            <v>22.03.2023</v>
          </cell>
        </row>
        <row r="190">
          <cell r="F190" t="str">
            <v>891301121_FESR298595</v>
          </cell>
          <cell r="H190" t="str">
            <v>EPS012</v>
          </cell>
          <cell r="I190" t="str">
            <v>COMFENALCO VALLE EPS</v>
          </cell>
          <cell r="J190" t="str">
            <v>EPS013</v>
          </cell>
          <cell r="K190" t="str">
            <v>POS</v>
          </cell>
          <cell r="L190">
            <v>45026</v>
          </cell>
          <cell r="M190" t="e">
            <v>#N/A</v>
          </cell>
          <cell r="N190">
            <v>67078</v>
          </cell>
          <cell r="O190">
            <v>67078</v>
          </cell>
          <cell r="P190" t="str">
            <v>FACTURA NO RADICADA</v>
          </cell>
          <cell r="Q190" t="e">
            <v>#N/A</v>
          </cell>
          <cell r="S190" t="str">
            <v>FACTURA NO RADICADA</v>
          </cell>
          <cell r="U190">
            <v>0</v>
          </cell>
          <cell r="V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D190">
            <v>0</v>
          </cell>
        </row>
        <row r="191">
          <cell r="F191" t="str">
            <v>891301121_FESR299658</v>
          </cell>
          <cell r="H191" t="str">
            <v>EPS012</v>
          </cell>
          <cell r="I191" t="str">
            <v>COMFENALCO VALLE EPS</v>
          </cell>
          <cell r="J191" t="str">
            <v>EPS013</v>
          </cell>
          <cell r="K191" t="str">
            <v>POS</v>
          </cell>
          <cell r="L191">
            <v>45026</v>
          </cell>
          <cell r="M191" t="e">
            <v>#N/A</v>
          </cell>
          <cell r="N191">
            <v>140577</v>
          </cell>
          <cell r="O191">
            <v>140577</v>
          </cell>
          <cell r="P191" t="str">
            <v>FACTURA NO RADICADA</v>
          </cell>
          <cell r="Q191" t="e">
            <v>#N/A</v>
          </cell>
          <cell r="S191" t="str">
            <v>FACTURA NO RADICADA</v>
          </cell>
          <cell r="U191">
            <v>0</v>
          </cell>
          <cell r="V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D191">
            <v>0</v>
          </cell>
        </row>
        <row r="192">
          <cell r="F192" t="str">
            <v>891301121_FESR300329</v>
          </cell>
          <cell r="H192" t="str">
            <v>EPS012</v>
          </cell>
          <cell r="I192" t="str">
            <v>COMFENALCO VALLE EPS</v>
          </cell>
          <cell r="J192" t="str">
            <v>EPS013</v>
          </cell>
          <cell r="K192" t="str">
            <v>POS</v>
          </cell>
          <cell r="L192">
            <v>45026</v>
          </cell>
          <cell r="M192">
            <v>44975</v>
          </cell>
          <cell r="N192">
            <v>90785</v>
          </cell>
          <cell r="O192">
            <v>90785</v>
          </cell>
          <cell r="P192" t="str">
            <v>FACTURA CANCELADA</v>
          </cell>
          <cell r="Q192" t="str">
            <v>Finalizada</v>
          </cell>
          <cell r="S192" t="str">
            <v>FACTURA CANCELADA</v>
          </cell>
          <cell r="U192">
            <v>90785</v>
          </cell>
          <cell r="V192">
            <v>0</v>
          </cell>
          <cell r="Y192">
            <v>90785</v>
          </cell>
          <cell r="Z192">
            <v>0</v>
          </cell>
          <cell r="AA192">
            <v>90785</v>
          </cell>
          <cell r="AB192">
            <v>0</v>
          </cell>
          <cell r="AD192">
            <v>90785</v>
          </cell>
          <cell r="AE192">
            <v>2201365959</v>
          </cell>
          <cell r="AF192" t="str">
            <v>22.03.2023</v>
          </cell>
        </row>
        <row r="193">
          <cell r="F193" t="str">
            <v>891301121_FESR300561</v>
          </cell>
          <cell r="H193" t="str">
            <v>EPS012</v>
          </cell>
          <cell r="I193" t="str">
            <v>COMFENALCO VALLE EPS</v>
          </cell>
          <cell r="J193" t="str">
            <v>EPS013</v>
          </cell>
          <cell r="K193" t="str">
            <v>POS</v>
          </cell>
          <cell r="L193">
            <v>45026</v>
          </cell>
          <cell r="M193">
            <v>44975</v>
          </cell>
          <cell r="N193">
            <v>9600</v>
          </cell>
          <cell r="O193">
            <v>9600</v>
          </cell>
          <cell r="P193" t="str">
            <v>FACTURA CANCELADA</v>
          </cell>
          <cell r="Q193" t="str">
            <v>Finalizada</v>
          </cell>
          <cell r="S193" t="str">
            <v>FACTURA CANCELADA</v>
          </cell>
          <cell r="U193">
            <v>9600</v>
          </cell>
          <cell r="V193">
            <v>0</v>
          </cell>
          <cell r="Y193">
            <v>9600</v>
          </cell>
          <cell r="Z193">
            <v>0</v>
          </cell>
          <cell r="AA193">
            <v>9600</v>
          </cell>
          <cell r="AB193">
            <v>0</v>
          </cell>
          <cell r="AD193">
            <v>9600</v>
          </cell>
          <cell r="AE193">
            <v>2201365959</v>
          </cell>
          <cell r="AF193" t="str">
            <v>22.03.2023</v>
          </cell>
        </row>
        <row r="194">
          <cell r="F194" t="str">
            <v>891301121_FESR300635</v>
          </cell>
          <cell r="H194" t="str">
            <v>EPS012</v>
          </cell>
          <cell r="I194" t="str">
            <v>COMFENALCO VALLE EPS</v>
          </cell>
          <cell r="J194" t="str">
            <v>EPS013</v>
          </cell>
          <cell r="K194" t="str">
            <v>POS</v>
          </cell>
          <cell r="L194">
            <v>45026</v>
          </cell>
          <cell r="M194">
            <v>44975</v>
          </cell>
          <cell r="N194">
            <v>181722</v>
          </cell>
          <cell r="O194">
            <v>181722</v>
          </cell>
          <cell r="P194" t="str">
            <v>FACTURA CANCELADA</v>
          </cell>
          <cell r="Q194" t="str">
            <v>Finalizada</v>
          </cell>
          <cell r="S194" t="str">
            <v>FACTURA CANCELADA</v>
          </cell>
          <cell r="U194">
            <v>181722</v>
          </cell>
          <cell r="V194">
            <v>0</v>
          </cell>
          <cell r="Y194">
            <v>181722</v>
          </cell>
          <cell r="Z194">
            <v>0</v>
          </cell>
          <cell r="AA194">
            <v>181722</v>
          </cell>
          <cell r="AB194">
            <v>0</v>
          </cell>
          <cell r="AD194">
            <v>181722</v>
          </cell>
          <cell r="AE194">
            <v>2201365959</v>
          </cell>
          <cell r="AF194" t="str">
            <v>22.03.2023</v>
          </cell>
        </row>
        <row r="195">
          <cell r="F195" t="str">
            <v>891301121_FESR300719</v>
          </cell>
          <cell r="H195" t="str">
            <v>EPS012</v>
          </cell>
          <cell r="I195" t="str">
            <v>COMFENALCO VALLE EPS</v>
          </cell>
          <cell r="J195" t="str">
            <v>EPS013</v>
          </cell>
          <cell r="K195" t="str">
            <v>POS</v>
          </cell>
          <cell r="L195">
            <v>45026</v>
          </cell>
          <cell r="M195">
            <v>44975</v>
          </cell>
          <cell r="N195">
            <v>65700</v>
          </cell>
          <cell r="O195">
            <v>65700</v>
          </cell>
          <cell r="P195" t="str">
            <v>FACTURA CANCELADA</v>
          </cell>
          <cell r="Q195" t="str">
            <v>Finalizada</v>
          </cell>
          <cell r="S195" t="str">
            <v>FACTURA CANCELADA</v>
          </cell>
          <cell r="U195">
            <v>65700</v>
          </cell>
          <cell r="V195">
            <v>0</v>
          </cell>
          <cell r="Y195">
            <v>65700</v>
          </cell>
          <cell r="Z195">
            <v>0</v>
          </cell>
          <cell r="AA195">
            <v>65700</v>
          </cell>
          <cell r="AB195">
            <v>0</v>
          </cell>
          <cell r="AD195">
            <v>65700</v>
          </cell>
          <cell r="AE195">
            <v>2201365959</v>
          </cell>
          <cell r="AF195" t="str">
            <v>22.03.2023</v>
          </cell>
        </row>
        <row r="196">
          <cell r="F196" t="str">
            <v>891301121_FESR300766</v>
          </cell>
          <cell r="H196" t="str">
            <v>EPS012</v>
          </cell>
          <cell r="I196" t="str">
            <v>COMFENALCO VALLE EPS</v>
          </cell>
          <cell r="J196" t="str">
            <v>EPS013</v>
          </cell>
          <cell r="K196" t="str">
            <v>POS</v>
          </cell>
          <cell r="L196">
            <v>45026</v>
          </cell>
          <cell r="M196">
            <v>44975</v>
          </cell>
          <cell r="N196">
            <v>69197</v>
          </cell>
          <cell r="O196">
            <v>69197</v>
          </cell>
          <cell r="P196" t="str">
            <v>FACTURA CANCELADA</v>
          </cell>
          <cell r="Q196" t="str">
            <v>Finalizada</v>
          </cell>
          <cell r="S196" t="str">
            <v>FACTURA CANCELADA</v>
          </cell>
          <cell r="U196">
            <v>69197</v>
          </cell>
          <cell r="V196">
            <v>0</v>
          </cell>
          <cell r="Y196">
            <v>69197</v>
          </cell>
          <cell r="Z196">
            <v>0</v>
          </cell>
          <cell r="AA196">
            <v>69197</v>
          </cell>
          <cell r="AB196">
            <v>0</v>
          </cell>
          <cell r="AD196">
            <v>69197</v>
          </cell>
          <cell r="AE196">
            <v>4800059487</v>
          </cell>
          <cell r="AF196" t="str">
            <v>18.04.2023</v>
          </cell>
        </row>
        <row r="197">
          <cell r="F197" t="str">
            <v>891301121_FESR302422</v>
          </cell>
          <cell r="H197" t="str">
            <v>EPS012</v>
          </cell>
          <cell r="I197" t="str">
            <v>COMFENALCO VALLE EPS</v>
          </cell>
          <cell r="J197" t="str">
            <v>EPS013</v>
          </cell>
          <cell r="K197" t="str">
            <v>POS</v>
          </cell>
          <cell r="L197">
            <v>45026</v>
          </cell>
          <cell r="M197">
            <v>44975</v>
          </cell>
          <cell r="N197">
            <v>152513</v>
          </cell>
          <cell r="O197">
            <v>152513</v>
          </cell>
          <cell r="P197" t="str">
            <v>FACTURA CANCELADA</v>
          </cell>
          <cell r="Q197" t="str">
            <v>Finalizada</v>
          </cell>
          <cell r="S197" t="str">
            <v>FACTURA CANCELADA</v>
          </cell>
          <cell r="U197">
            <v>152513</v>
          </cell>
          <cell r="V197">
            <v>0</v>
          </cell>
          <cell r="Y197">
            <v>152513</v>
          </cell>
          <cell r="Z197">
            <v>0</v>
          </cell>
          <cell r="AA197">
            <v>152513</v>
          </cell>
          <cell r="AB197">
            <v>0</v>
          </cell>
          <cell r="AD197">
            <v>152513</v>
          </cell>
          <cell r="AE197">
            <v>2201365959</v>
          </cell>
          <cell r="AF197" t="str">
            <v>22.03.2023</v>
          </cell>
        </row>
        <row r="198">
          <cell r="F198" t="str">
            <v>891301121_FESR303288</v>
          </cell>
          <cell r="H198" t="str">
            <v>EPS012</v>
          </cell>
          <cell r="I198" t="str">
            <v>COMFENALCO VALLE EPS</v>
          </cell>
          <cell r="J198" t="str">
            <v>EPS013</v>
          </cell>
          <cell r="K198" t="str">
            <v>POS</v>
          </cell>
          <cell r="L198">
            <v>45026</v>
          </cell>
          <cell r="M198" t="e">
            <v>#N/A</v>
          </cell>
          <cell r="N198">
            <v>9600</v>
          </cell>
          <cell r="O198">
            <v>9600</v>
          </cell>
          <cell r="P198" t="str">
            <v>FACTURA NO RADICADA</v>
          </cell>
          <cell r="Q198" t="e">
            <v>#N/A</v>
          </cell>
          <cell r="S198" t="str">
            <v>FACTURA NO RADICADA</v>
          </cell>
          <cell r="U198">
            <v>0</v>
          </cell>
          <cell r="V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D198">
            <v>0</v>
          </cell>
        </row>
        <row r="199">
          <cell r="F199" t="str">
            <v>891301121_FESR303593</v>
          </cell>
          <cell r="H199" t="str">
            <v>EPS012</v>
          </cell>
          <cell r="I199" t="str">
            <v>COMFENALCO VALLE EPS</v>
          </cell>
          <cell r="J199" t="str">
            <v>EPS013</v>
          </cell>
          <cell r="K199" t="str">
            <v>POS</v>
          </cell>
          <cell r="L199">
            <v>45026</v>
          </cell>
          <cell r="M199">
            <v>44975</v>
          </cell>
          <cell r="N199">
            <v>138620</v>
          </cell>
          <cell r="O199">
            <v>138620</v>
          </cell>
          <cell r="P199" t="str">
            <v>FACTURA CANCELADA</v>
          </cell>
          <cell r="Q199" t="str">
            <v>Finalizada</v>
          </cell>
          <cell r="S199" t="str">
            <v>FACTURA CANCELADA</v>
          </cell>
          <cell r="U199">
            <v>138620</v>
          </cell>
          <cell r="V199">
            <v>0</v>
          </cell>
          <cell r="Y199">
            <v>138620</v>
          </cell>
          <cell r="Z199">
            <v>0</v>
          </cell>
          <cell r="AA199">
            <v>138620</v>
          </cell>
          <cell r="AB199">
            <v>0</v>
          </cell>
          <cell r="AD199">
            <v>138620</v>
          </cell>
          <cell r="AE199">
            <v>4800059487</v>
          </cell>
          <cell r="AF199" t="str">
            <v>18.04.2023</v>
          </cell>
        </row>
        <row r="200">
          <cell r="F200" t="str">
            <v>891301121_FESR303857</v>
          </cell>
          <cell r="H200" t="str">
            <v>EPS012</v>
          </cell>
          <cell r="I200" t="str">
            <v>COMFENALCO VALLE EPS</v>
          </cell>
          <cell r="J200" t="str">
            <v>EPS013</v>
          </cell>
          <cell r="K200" t="str">
            <v>POS</v>
          </cell>
          <cell r="L200">
            <v>45026</v>
          </cell>
          <cell r="M200" t="e">
            <v>#N/A</v>
          </cell>
          <cell r="N200">
            <v>65700</v>
          </cell>
          <cell r="O200">
            <v>65700</v>
          </cell>
          <cell r="P200" t="str">
            <v>FACTURA NO RADICADA</v>
          </cell>
          <cell r="Q200" t="e">
            <v>#N/A</v>
          </cell>
          <cell r="S200" t="str">
            <v>FACTURA NO RADICADA</v>
          </cell>
          <cell r="U200">
            <v>0</v>
          </cell>
          <cell r="V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D200">
            <v>0</v>
          </cell>
        </row>
        <row r="201">
          <cell r="F201" t="str">
            <v>891301121_FESR303970</v>
          </cell>
          <cell r="H201" t="str">
            <v>EPS012</v>
          </cell>
          <cell r="I201" t="str">
            <v>COMFENALCO VALLE EPS</v>
          </cell>
          <cell r="J201" t="str">
            <v>EPS013</v>
          </cell>
          <cell r="K201" t="str">
            <v>POS</v>
          </cell>
          <cell r="L201">
            <v>45026</v>
          </cell>
          <cell r="M201">
            <v>44975</v>
          </cell>
          <cell r="N201">
            <v>154077</v>
          </cell>
          <cell r="O201">
            <v>154077</v>
          </cell>
          <cell r="P201" t="str">
            <v>FACTURA CANCELADA</v>
          </cell>
          <cell r="Q201" t="str">
            <v>Finalizada</v>
          </cell>
          <cell r="S201" t="str">
            <v>FACTURA CANCELADA</v>
          </cell>
          <cell r="U201">
            <v>154077</v>
          </cell>
          <cell r="V201">
            <v>0</v>
          </cell>
          <cell r="Y201">
            <v>154077</v>
          </cell>
          <cell r="Z201">
            <v>0</v>
          </cell>
          <cell r="AA201">
            <v>154077</v>
          </cell>
          <cell r="AB201">
            <v>0</v>
          </cell>
          <cell r="AD201">
            <v>154077</v>
          </cell>
          <cell r="AE201">
            <v>4800059487</v>
          </cell>
          <cell r="AF201" t="str">
            <v>18.04.2023</v>
          </cell>
        </row>
        <row r="202">
          <cell r="F202" t="str">
            <v>891301121_FESR304222</v>
          </cell>
          <cell r="H202" t="str">
            <v>EPS012</v>
          </cell>
          <cell r="I202" t="str">
            <v>COMFENALCO VALLE EPS</v>
          </cell>
          <cell r="J202" t="str">
            <v>EPS013</v>
          </cell>
          <cell r="K202" t="str">
            <v>POS</v>
          </cell>
          <cell r="L202">
            <v>45026</v>
          </cell>
          <cell r="M202">
            <v>44975</v>
          </cell>
          <cell r="N202">
            <v>68011</v>
          </cell>
          <cell r="O202">
            <v>68011</v>
          </cell>
          <cell r="P202" t="str">
            <v>FACTURA CANCELADA</v>
          </cell>
          <cell r="Q202" t="str">
            <v>Finalizada</v>
          </cell>
          <cell r="S202" t="str">
            <v>FACTURA CANCELADA</v>
          </cell>
          <cell r="U202">
            <v>68011</v>
          </cell>
          <cell r="V202">
            <v>0</v>
          </cell>
          <cell r="Y202">
            <v>68011</v>
          </cell>
          <cell r="Z202">
            <v>0</v>
          </cell>
          <cell r="AA202">
            <v>68011</v>
          </cell>
          <cell r="AB202">
            <v>0</v>
          </cell>
          <cell r="AD202">
            <v>68011</v>
          </cell>
          <cell r="AE202">
            <v>4800059487</v>
          </cell>
          <cell r="AF202" t="str">
            <v>18.04.2023</v>
          </cell>
        </row>
        <row r="203">
          <cell r="F203" t="str">
            <v>891301121_FESR304639</v>
          </cell>
          <cell r="H203" t="str">
            <v>EPS012</v>
          </cell>
          <cell r="I203" t="str">
            <v>COMFENALCO VALLE EPS</v>
          </cell>
          <cell r="J203" t="str">
            <v>EPS013</v>
          </cell>
          <cell r="K203" t="str">
            <v>POS</v>
          </cell>
          <cell r="L203">
            <v>45026</v>
          </cell>
          <cell r="M203">
            <v>44975</v>
          </cell>
          <cell r="N203">
            <v>125739</v>
          </cell>
          <cell r="O203">
            <v>125739</v>
          </cell>
          <cell r="P203" t="str">
            <v>FACTURA CANCELADA</v>
          </cell>
          <cell r="Q203" t="str">
            <v>Finalizada</v>
          </cell>
          <cell r="S203" t="str">
            <v>FACTURA CANCELADA</v>
          </cell>
          <cell r="U203">
            <v>125739</v>
          </cell>
          <cell r="V203">
            <v>0</v>
          </cell>
          <cell r="Y203">
            <v>125739</v>
          </cell>
          <cell r="Z203">
            <v>0</v>
          </cell>
          <cell r="AA203">
            <v>125739</v>
          </cell>
          <cell r="AB203">
            <v>0</v>
          </cell>
          <cell r="AD203">
            <v>125739</v>
          </cell>
          <cell r="AE203">
            <v>4800059487</v>
          </cell>
          <cell r="AF203" t="str">
            <v>18.04.2023</v>
          </cell>
        </row>
        <row r="204">
          <cell r="F204" t="str">
            <v>891301121_FESR305057</v>
          </cell>
          <cell r="H204" t="str">
            <v>EPS012</v>
          </cell>
          <cell r="I204" t="str">
            <v>COMFENALCO VALLE EPS</v>
          </cell>
          <cell r="J204" t="str">
            <v>EPS013</v>
          </cell>
          <cell r="K204" t="str">
            <v>POS</v>
          </cell>
          <cell r="L204">
            <v>45026</v>
          </cell>
          <cell r="M204">
            <v>44975</v>
          </cell>
          <cell r="N204">
            <v>9600</v>
          </cell>
          <cell r="O204">
            <v>9600</v>
          </cell>
          <cell r="P204" t="str">
            <v>FACTURA CANCELADA</v>
          </cell>
          <cell r="Q204" t="str">
            <v>Finalizada</v>
          </cell>
          <cell r="S204" t="str">
            <v>FACTURA CANCELADA</v>
          </cell>
          <cell r="U204">
            <v>9600</v>
          </cell>
          <cell r="V204">
            <v>0</v>
          </cell>
          <cell r="Y204">
            <v>9600</v>
          </cell>
          <cell r="Z204">
            <v>0</v>
          </cell>
          <cell r="AA204">
            <v>9600</v>
          </cell>
          <cell r="AB204">
            <v>0</v>
          </cell>
          <cell r="AD204">
            <v>9600</v>
          </cell>
          <cell r="AE204">
            <v>2201365959</v>
          </cell>
          <cell r="AF204" t="str">
            <v>22.03.2023</v>
          </cell>
        </row>
        <row r="205">
          <cell r="F205" t="str">
            <v>891301121_FESR305493</v>
          </cell>
          <cell r="H205" t="str">
            <v>EPS012</v>
          </cell>
          <cell r="I205" t="str">
            <v>COMFENALCO VALLE EPS</v>
          </cell>
          <cell r="J205" t="str">
            <v>EPS013</v>
          </cell>
          <cell r="K205" t="str">
            <v>POS</v>
          </cell>
          <cell r="L205">
            <v>45026</v>
          </cell>
          <cell r="M205">
            <v>44975</v>
          </cell>
          <cell r="N205">
            <v>19200</v>
          </cell>
          <cell r="O205">
            <v>19200</v>
          </cell>
          <cell r="P205" t="str">
            <v>FACTURA CANCELADA</v>
          </cell>
          <cell r="Q205" t="str">
            <v>Finalizada</v>
          </cell>
          <cell r="S205" t="str">
            <v>FACTURA CANCELADA</v>
          </cell>
          <cell r="U205">
            <v>19200</v>
          </cell>
          <cell r="V205">
            <v>0</v>
          </cell>
          <cell r="Y205">
            <v>19200</v>
          </cell>
          <cell r="Z205">
            <v>0</v>
          </cell>
          <cell r="AA205">
            <v>19200</v>
          </cell>
          <cell r="AB205">
            <v>0</v>
          </cell>
          <cell r="AD205">
            <v>19200</v>
          </cell>
          <cell r="AE205">
            <v>2201365959</v>
          </cell>
          <cell r="AF205" t="str">
            <v>22.03.2023</v>
          </cell>
        </row>
        <row r="206">
          <cell r="F206" t="str">
            <v>891301121_FESR305494</v>
          </cell>
          <cell r="H206" t="str">
            <v>EPS012</v>
          </cell>
          <cell r="I206" t="str">
            <v>COMFENALCO VALLE EPS</v>
          </cell>
          <cell r="J206" t="str">
            <v>EPS013</v>
          </cell>
          <cell r="K206" t="str">
            <v>POS</v>
          </cell>
          <cell r="L206">
            <v>45026</v>
          </cell>
          <cell r="M206">
            <v>44975</v>
          </cell>
          <cell r="N206">
            <v>9600</v>
          </cell>
          <cell r="O206">
            <v>9600</v>
          </cell>
          <cell r="P206" t="str">
            <v>FACTURA CANCELADA</v>
          </cell>
          <cell r="Q206" t="str">
            <v>Finalizada</v>
          </cell>
          <cell r="S206" t="str">
            <v>FACTURA CANCELADA</v>
          </cell>
          <cell r="U206">
            <v>9600</v>
          </cell>
          <cell r="V206">
            <v>0</v>
          </cell>
          <cell r="Y206">
            <v>9600</v>
          </cell>
          <cell r="Z206">
            <v>0</v>
          </cell>
          <cell r="AA206">
            <v>9600</v>
          </cell>
          <cell r="AB206">
            <v>0</v>
          </cell>
          <cell r="AD206">
            <v>9600</v>
          </cell>
          <cell r="AE206">
            <v>2201365959</v>
          </cell>
          <cell r="AF206" t="str">
            <v>22.03.2023</v>
          </cell>
        </row>
        <row r="207">
          <cell r="F207" t="str">
            <v>891301121_FESR306188</v>
          </cell>
          <cell r="H207" t="str">
            <v>EPS012</v>
          </cell>
          <cell r="I207" t="str">
            <v>COMFENALCO VALLE EPS</v>
          </cell>
          <cell r="J207" t="str">
            <v>EPS013</v>
          </cell>
          <cell r="K207" t="str">
            <v>POS</v>
          </cell>
          <cell r="L207">
            <v>45026</v>
          </cell>
          <cell r="M207">
            <v>44975</v>
          </cell>
          <cell r="N207">
            <v>68441</v>
          </cell>
          <cell r="O207">
            <v>68441</v>
          </cell>
          <cell r="P207" t="str">
            <v>FACTURA CANCELADA</v>
          </cell>
          <cell r="Q207" t="str">
            <v>Finalizada</v>
          </cell>
          <cell r="S207" t="str">
            <v>FACTURA CANCELADA</v>
          </cell>
          <cell r="U207">
            <v>68441</v>
          </cell>
          <cell r="V207">
            <v>0</v>
          </cell>
          <cell r="Y207">
            <v>68441</v>
          </cell>
          <cell r="Z207">
            <v>0</v>
          </cell>
          <cell r="AA207">
            <v>68441</v>
          </cell>
          <cell r="AB207">
            <v>0</v>
          </cell>
          <cell r="AD207">
            <v>68441</v>
          </cell>
          <cell r="AE207">
            <v>2201365959</v>
          </cell>
          <cell r="AF207" t="str">
            <v>22.03.2023</v>
          </cell>
        </row>
        <row r="208">
          <cell r="F208" t="str">
            <v>891301121_FESR306467</v>
          </cell>
          <cell r="H208" t="str">
            <v>EPS012</v>
          </cell>
          <cell r="I208" t="str">
            <v>COMFENALCO VALLE EPS</v>
          </cell>
          <cell r="J208" t="str">
            <v>EPS013</v>
          </cell>
          <cell r="K208" t="str">
            <v>POS</v>
          </cell>
          <cell r="L208">
            <v>45026</v>
          </cell>
          <cell r="M208">
            <v>44975</v>
          </cell>
          <cell r="N208">
            <v>71182</v>
          </cell>
          <cell r="O208">
            <v>71182</v>
          </cell>
          <cell r="P208" t="str">
            <v>FACTURA CANCELADA</v>
          </cell>
          <cell r="Q208" t="str">
            <v>Finalizada</v>
          </cell>
          <cell r="S208" t="str">
            <v>FACTURA CANCELADA</v>
          </cell>
          <cell r="U208">
            <v>71182</v>
          </cell>
          <cell r="V208">
            <v>0</v>
          </cell>
          <cell r="Y208">
            <v>71182</v>
          </cell>
          <cell r="Z208">
            <v>0</v>
          </cell>
          <cell r="AA208">
            <v>71182</v>
          </cell>
          <cell r="AB208">
            <v>0</v>
          </cell>
          <cell r="AD208">
            <v>71182</v>
          </cell>
          <cell r="AE208">
            <v>2201365959</v>
          </cell>
          <cell r="AF208" t="str">
            <v>22.03.2023</v>
          </cell>
        </row>
        <row r="209">
          <cell r="F209" t="str">
            <v>891301121_FESR308267</v>
          </cell>
          <cell r="H209" t="str">
            <v>EPS012</v>
          </cell>
          <cell r="I209" t="str">
            <v>COMFENALCO VALLE EPS</v>
          </cell>
          <cell r="J209" t="str">
            <v>EPS013</v>
          </cell>
          <cell r="K209" t="str">
            <v>POS</v>
          </cell>
          <cell r="L209">
            <v>45026</v>
          </cell>
          <cell r="M209" t="e">
            <v>#N/A</v>
          </cell>
          <cell r="N209">
            <v>68891</v>
          </cell>
          <cell r="O209">
            <v>68891</v>
          </cell>
          <cell r="P209" t="str">
            <v>FACTURA NO RADICADA</v>
          </cell>
          <cell r="Q209" t="e">
            <v>#N/A</v>
          </cell>
          <cell r="S209" t="str">
            <v>FACTURA NO RADICADA</v>
          </cell>
          <cell r="U209">
            <v>0</v>
          </cell>
          <cell r="V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D209">
            <v>0</v>
          </cell>
        </row>
        <row r="210">
          <cell r="F210" t="str">
            <v>891301121_FESR309317</v>
          </cell>
          <cell r="H210" t="str">
            <v>EPS012</v>
          </cell>
          <cell r="I210" t="str">
            <v>COMFENALCO VALLE EPS</v>
          </cell>
          <cell r="J210" t="str">
            <v>EPS013</v>
          </cell>
          <cell r="K210" t="str">
            <v>POS</v>
          </cell>
          <cell r="L210">
            <v>45026</v>
          </cell>
          <cell r="M210" t="e">
            <v>#N/A</v>
          </cell>
          <cell r="N210">
            <v>65700</v>
          </cell>
          <cell r="O210">
            <v>65700</v>
          </cell>
          <cell r="P210" t="str">
            <v>FACTURA NO RADICADA</v>
          </cell>
          <cell r="Q210" t="e">
            <v>#N/A</v>
          </cell>
          <cell r="S210" t="str">
            <v>FACTURA NO RADICADA</v>
          </cell>
          <cell r="U210">
            <v>0</v>
          </cell>
          <cell r="V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D210">
            <v>0</v>
          </cell>
        </row>
        <row r="211">
          <cell r="F211" t="str">
            <v>891301121_FESR310405</v>
          </cell>
          <cell r="H211" t="str">
            <v>EPS012</v>
          </cell>
          <cell r="I211" t="str">
            <v>COMFENALCO VALLE EPS</v>
          </cell>
          <cell r="J211" t="str">
            <v>EPS013</v>
          </cell>
          <cell r="K211" t="str">
            <v>POS</v>
          </cell>
          <cell r="L211">
            <v>45026</v>
          </cell>
          <cell r="M211" t="e">
            <v>#N/A</v>
          </cell>
          <cell r="N211">
            <v>80098</v>
          </cell>
          <cell r="O211">
            <v>80098</v>
          </cell>
          <cell r="P211" t="str">
            <v>FACTURA NO RADICADA</v>
          </cell>
          <cell r="Q211" t="e">
            <v>#N/A</v>
          </cell>
          <cell r="S211" t="str">
            <v>FACTURA NO RADICADA</v>
          </cell>
          <cell r="U211">
            <v>0</v>
          </cell>
          <cell r="V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D211">
            <v>0</v>
          </cell>
        </row>
        <row r="212">
          <cell r="F212" t="str">
            <v>891301121_FESR311547</v>
          </cell>
          <cell r="H212" t="str">
            <v>EPS012</v>
          </cell>
          <cell r="I212" t="str">
            <v>COMFENALCO VALLE EPS</v>
          </cell>
          <cell r="J212" t="str">
            <v>EPS013</v>
          </cell>
          <cell r="K212" t="str">
            <v>POS</v>
          </cell>
          <cell r="L212">
            <v>45026</v>
          </cell>
          <cell r="M212">
            <v>44975</v>
          </cell>
          <cell r="N212">
            <v>70940</v>
          </cell>
          <cell r="O212">
            <v>70940</v>
          </cell>
          <cell r="P212" t="str">
            <v>FACTURA CANCELADA</v>
          </cell>
          <cell r="Q212" t="str">
            <v>Finalizada</v>
          </cell>
          <cell r="S212" t="str">
            <v>FACTURA CANCELADA</v>
          </cell>
          <cell r="U212">
            <v>70940</v>
          </cell>
          <cell r="V212">
            <v>0</v>
          </cell>
          <cell r="Y212">
            <v>70940</v>
          </cell>
          <cell r="Z212">
            <v>0</v>
          </cell>
          <cell r="AA212">
            <v>70940</v>
          </cell>
          <cell r="AB212">
            <v>0</v>
          </cell>
          <cell r="AD212">
            <v>70940</v>
          </cell>
          <cell r="AE212">
            <v>2201365959</v>
          </cell>
          <cell r="AF212" t="str">
            <v>22.03.2023</v>
          </cell>
        </row>
        <row r="213">
          <cell r="F213" t="str">
            <v>891301121_FESR311997</v>
          </cell>
          <cell r="H213" t="str">
            <v>EPS012</v>
          </cell>
          <cell r="I213" t="str">
            <v>COMFENALCO VALLE EPS</v>
          </cell>
          <cell r="J213" t="str">
            <v>EPS013</v>
          </cell>
          <cell r="K213" t="str">
            <v>POS</v>
          </cell>
          <cell r="L213">
            <v>45026</v>
          </cell>
          <cell r="M213">
            <v>44975</v>
          </cell>
          <cell r="N213">
            <v>137316</v>
          </cell>
          <cell r="O213">
            <v>137316</v>
          </cell>
          <cell r="P213" t="str">
            <v>FACTURA CANCELADA</v>
          </cell>
          <cell r="Q213" t="str">
            <v>Finalizada</v>
          </cell>
          <cell r="S213" t="str">
            <v>FACTURA CANCELADA</v>
          </cell>
          <cell r="U213">
            <v>137316</v>
          </cell>
          <cell r="V213">
            <v>0</v>
          </cell>
          <cell r="Y213">
            <v>137316</v>
          </cell>
          <cell r="Z213">
            <v>0</v>
          </cell>
          <cell r="AA213">
            <v>137316</v>
          </cell>
          <cell r="AB213">
            <v>0</v>
          </cell>
          <cell r="AD213">
            <v>137316</v>
          </cell>
          <cell r="AE213">
            <v>2201365959</v>
          </cell>
          <cell r="AF213" t="str">
            <v>22.03.2023</v>
          </cell>
        </row>
        <row r="214">
          <cell r="F214" t="str">
            <v>891301121_FESR312001</v>
          </cell>
          <cell r="H214" t="str">
            <v>EPS012</v>
          </cell>
          <cell r="I214" t="str">
            <v>COMFENALCO VALLE EPS</v>
          </cell>
          <cell r="J214" t="str">
            <v>EPS013</v>
          </cell>
          <cell r="K214" t="str">
            <v>POS</v>
          </cell>
          <cell r="L214">
            <v>45026</v>
          </cell>
          <cell r="M214">
            <v>44975</v>
          </cell>
          <cell r="N214">
            <v>19200</v>
          </cell>
          <cell r="O214">
            <v>19200</v>
          </cell>
          <cell r="P214" t="str">
            <v>FACTURA DEVUELTA</v>
          </cell>
          <cell r="Q214" t="str">
            <v>Devuelta</v>
          </cell>
          <cell r="S214" t="str">
            <v>FACTURA DEVUELTA</v>
          </cell>
          <cell r="U214">
            <v>19200</v>
          </cell>
          <cell r="V214">
            <v>19200</v>
          </cell>
          <cell r="W214" t="str">
            <v xml:space="preserve">PAIWEB: Se hace dev de fact con soportes completos y originales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214" t="str">
            <v>VACUNA</v>
          </cell>
          <cell r="Y214">
            <v>19200</v>
          </cell>
          <cell r="Z214">
            <v>0</v>
          </cell>
          <cell r="AA214">
            <v>0</v>
          </cell>
          <cell r="AB214">
            <v>0</v>
          </cell>
          <cell r="AD214">
            <v>0</v>
          </cell>
        </row>
        <row r="215">
          <cell r="F215" t="str">
            <v>891301121_FESR312049</v>
          </cell>
          <cell r="H215" t="str">
            <v>EPS012</v>
          </cell>
          <cell r="I215" t="str">
            <v>COMFENALCO VALLE EPS</v>
          </cell>
          <cell r="J215" t="str">
            <v>EPS013</v>
          </cell>
          <cell r="K215" t="str">
            <v>POS</v>
          </cell>
          <cell r="L215">
            <v>45026</v>
          </cell>
          <cell r="M215">
            <v>44975</v>
          </cell>
          <cell r="N215">
            <v>83184</v>
          </cell>
          <cell r="O215">
            <v>83184</v>
          </cell>
          <cell r="P215" t="str">
            <v>FACTURA CANCELADA</v>
          </cell>
          <cell r="Q215" t="str">
            <v>Finalizada</v>
          </cell>
          <cell r="S215" t="str">
            <v>FACTURA CANCELADA</v>
          </cell>
          <cell r="U215">
            <v>83184</v>
          </cell>
          <cell r="V215">
            <v>0</v>
          </cell>
          <cell r="Y215">
            <v>83184</v>
          </cell>
          <cell r="Z215">
            <v>0</v>
          </cell>
          <cell r="AA215">
            <v>83184</v>
          </cell>
          <cell r="AB215">
            <v>0</v>
          </cell>
          <cell r="AD215">
            <v>83184</v>
          </cell>
          <cell r="AE215">
            <v>4800059487</v>
          </cell>
          <cell r="AF215" t="str">
            <v>18.04.2023</v>
          </cell>
        </row>
        <row r="216">
          <cell r="F216" t="str">
            <v>891301121_FESR314371</v>
          </cell>
          <cell r="H216" t="str">
            <v>EPS012</v>
          </cell>
          <cell r="I216" t="str">
            <v>COMFENALCO VALLE EPS</v>
          </cell>
          <cell r="J216" t="str">
            <v>EPS013</v>
          </cell>
          <cell r="K216" t="str">
            <v>POS</v>
          </cell>
          <cell r="L216">
            <v>45026</v>
          </cell>
          <cell r="M216">
            <v>44975</v>
          </cell>
          <cell r="N216">
            <v>37900</v>
          </cell>
          <cell r="O216">
            <v>37900</v>
          </cell>
          <cell r="P216" t="str">
            <v>FACTURA DEVUELTA</v>
          </cell>
          <cell r="Q216" t="str">
            <v>Devuelta</v>
          </cell>
          <cell r="S216" t="str">
            <v>FACTURA DEVUELTA</v>
          </cell>
          <cell r="U216">
            <v>37900</v>
          </cell>
          <cell r="V216">
            <v>37900</v>
          </cell>
          <cell r="W216" t="str">
            <v>MIGRACION</v>
          </cell>
          <cell r="X216" t="str">
            <v>AUTORIZACION</v>
          </cell>
          <cell r="Y216">
            <v>37900</v>
          </cell>
          <cell r="Z216">
            <v>0</v>
          </cell>
          <cell r="AA216">
            <v>0</v>
          </cell>
          <cell r="AB216">
            <v>0</v>
          </cell>
          <cell r="AD216">
            <v>0</v>
          </cell>
        </row>
        <row r="217">
          <cell r="F217" t="str">
            <v>891301121_FESR314372</v>
          </cell>
          <cell r="H217" t="str">
            <v>EPS012</v>
          </cell>
          <cell r="I217" t="str">
            <v>COMFENALCO VALLE EPS</v>
          </cell>
          <cell r="J217" t="str">
            <v>EPS013</v>
          </cell>
          <cell r="K217" t="str">
            <v>POS</v>
          </cell>
          <cell r="L217">
            <v>45026</v>
          </cell>
          <cell r="M217">
            <v>44975</v>
          </cell>
          <cell r="N217">
            <v>9600</v>
          </cell>
          <cell r="O217">
            <v>9600</v>
          </cell>
          <cell r="P217" t="str">
            <v>FACTURA DEVUELTA</v>
          </cell>
          <cell r="Q217" t="str">
            <v>Devuelta</v>
          </cell>
          <cell r="S217" t="str">
            <v>FACTURA DEVUELTA</v>
          </cell>
          <cell r="U217">
            <v>9600</v>
          </cell>
          <cell r="V217">
            <v>9600</v>
          </cell>
          <cell r="W217" t="str">
            <v xml:space="preserve">PAIWEB: Se hace dev de fact con soportes completos y originales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217" t="str">
            <v>VACUNA</v>
          </cell>
          <cell r="Y217">
            <v>9600</v>
          </cell>
          <cell r="Z217">
            <v>0</v>
          </cell>
          <cell r="AA217">
            <v>0</v>
          </cell>
          <cell r="AB217">
            <v>0</v>
          </cell>
          <cell r="AD217">
            <v>0</v>
          </cell>
        </row>
        <row r="218">
          <cell r="F218" t="str">
            <v>891301121_FESR314767</v>
          </cell>
          <cell r="H218" t="str">
            <v>EPS012</v>
          </cell>
          <cell r="I218" t="str">
            <v>COMFENALCO VALLE EPS</v>
          </cell>
          <cell r="J218" t="str">
            <v>EPS013</v>
          </cell>
          <cell r="K218" t="str">
            <v>POS</v>
          </cell>
          <cell r="L218">
            <v>45026</v>
          </cell>
          <cell r="M218" t="e">
            <v>#N/A</v>
          </cell>
          <cell r="N218">
            <v>9600</v>
          </cell>
          <cell r="O218">
            <v>9600</v>
          </cell>
          <cell r="P218" t="str">
            <v>FACTURA NO RADICADA</v>
          </cell>
          <cell r="Q218" t="e">
            <v>#N/A</v>
          </cell>
          <cell r="S218" t="str">
            <v>FACTURA NO RADICADA</v>
          </cell>
          <cell r="U218">
            <v>0</v>
          </cell>
          <cell r="V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D218">
            <v>0</v>
          </cell>
        </row>
        <row r="219">
          <cell r="F219" t="str">
            <v>891301121_FESR315993</v>
          </cell>
          <cell r="H219" t="str">
            <v>EPS012</v>
          </cell>
          <cell r="I219" t="str">
            <v>COMFENALCO VALLE EPS</v>
          </cell>
          <cell r="J219" t="str">
            <v>EPS013</v>
          </cell>
          <cell r="K219" t="str">
            <v>POS</v>
          </cell>
          <cell r="L219">
            <v>45026</v>
          </cell>
          <cell r="M219" t="e">
            <v>#N/A</v>
          </cell>
          <cell r="N219">
            <v>132994</v>
          </cell>
          <cell r="O219">
            <v>132994</v>
          </cell>
          <cell r="P219" t="str">
            <v>FACTURA NO RADICADA</v>
          </cell>
          <cell r="Q219" t="e">
            <v>#N/A</v>
          </cell>
          <cell r="S219" t="str">
            <v>FACTURA NO RADICADA</v>
          </cell>
          <cell r="U219">
            <v>0</v>
          </cell>
          <cell r="V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D219">
            <v>0</v>
          </cell>
        </row>
        <row r="220">
          <cell r="F220" t="str">
            <v>891301121_FESR316500</v>
          </cell>
          <cell r="H220" t="str">
            <v>EPS012</v>
          </cell>
          <cell r="I220" t="str">
            <v>COMFENALCO VALLE EPS</v>
          </cell>
          <cell r="J220" t="str">
            <v>EPS013</v>
          </cell>
          <cell r="K220" t="str">
            <v>POS</v>
          </cell>
          <cell r="L220">
            <v>45026</v>
          </cell>
          <cell r="M220" t="e">
            <v>#N/A</v>
          </cell>
          <cell r="N220">
            <v>702099</v>
          </cell>
          <cell r="O220">
            <v>702099</v>
          </cell>
          <cell r="P220" t="str">
            <v>FACTURA NO RADICADA</v>
          </cell>
          <cell r="Q220" t="e">
            <v>#N/A</v>
          </cell>
          <cell r="S220" t="str">
            <v>FACTURA NO RADICADA</v>
          </cell>
          <cell r="U220">
            <v>0</v>
          </cell>
          <cell r="V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D220">
            <v>0</v>
          </cell>
        </row>
        <row r="221">
          <cell r="F221" t="str">
            <v>891301121_FESR318147</v>
          </cell>
          <cell r="H221" t="str">
            <v>EPS012</v>
          </cell>
          <cell r="I221" t="str">
            <v>COMFENALCO VALLE EPS</v>
          </cell>
          <cell r="J221" t="str">
            <v>EPS013</v>
          </cell>
          <cell r="K221" t="str">
            <v>POS</v>
          </cell>
          <cell r="L221">
            <v>45026</v>
          </cell>
          <cell r="M221" t="e">
            <v>#N/A</v>
          </cell>
          <cell r="N221">
            <v>19200</v>
          </cell>
          <cell r="O221">
            <v>19200</v>
          </cell>
          <cell r="P221" t="str">
            <v>FACTURA NO RADICADA</v>
          </cell>
          <cell r="Q221" t="e">
            <v>#N/A</v>
          </cell>
          <cell r="S221" t="str">
            <v>FACTURA NO RADICADA</v>
          </cell>
          <cell r="U221">
            <v>0</v>
          </cell>
          <cell r="V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D221">
            <v>0</v>
          </cell>
        </row>
        <row r="222">
          <cell r="F222" t="str">
            <v>891301121_FESR318529</v>
          </cell>
          <cell r="H222" t="str">
            <v>EPS012</v>
          </cell>
          <cell r="I222" t="str">
            <v>COMFENALCO VALLE EPS</v>
          </cell>
          <cell r="J222" t="str">
            <v>EPS013</v>
          </cell>
          <cell r="K222" t="str">
            <v>POS</v>
          </cell>
          <cell r="L222">
            <v>45026</v>
          </cell>
          <cell r="M222" t="e">
            <v>#N/A</v>
          </cell>
          <cell r="N222">
            <v>101287</v>
          </cell>
          <cell r="O222">
            <v>101287</v>
          </cell>
          <cell r="P222" t="str">
            <v>FACTURA NO RADICADA</v>
          </cell>
          <cell r="Q222" t="e">
            <v>#N/A</v>
          </cell>
          <cell r="S222" t="str">
            <v>FACTURA NO RADICADA</v>
          </cell>
          <cell r="U222">
            <v>0</v>
          </cell>
          <cell r="V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D222">
            <v>0</v>
          </cell>
        </row>
        <row r="223">
          <cell r="F223" t="str">
            <v>891301121_FESR318531</v>
          </cell>
          <cell r="H223" t="str">
            <v>EPS012</v>
          </cell>
          <cell r="I223" t="str">
            <v>COMFENALCO VALLE EPS</v>
          </cell>
          <cell r="J223" t="str">
            <v>EPS013</v>
          </cell>
          <cell r="K223" t="str">
            <v>POS</v>
          </cell>
          <cell r="L223">
            <v>45026</v>
          </cell>
          <cell r="M223" t="e">
            <v>#N/A</v>
          </cell>
          <cell r="N223">
            <v>65700</v>
          </cell>
          <cell r="O223">
            <v>65700</v>
          </cell>
          <cell r="P223" t="str">
            <v>FACTURA NO RADICADA</v>
          </cell>
          <cell r="Q223" t="e">
            <v>#N/A</v>
          </cell>
          <cell r="S223" t="str">
            <v>FACTURA NO RADICADA</v>
          </cell>
          <cell r="U223">
            <v>0</v>
          </cell>
          <cell r="V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D223">
            <v>0</v>
          </cell>
        </row>
        <row r="224">
          <cell r="F224" t="str">
            <v>891301121_FESR319380</v>
          </cell>
          <cell r="H224" t="str">
            <v>EPS012</v>
          </cell>
          <cell r="I224" t="str">
            <v>COMFENALCO VALLE EPS</v>
          </cell>
          <cell r="J224" t="str">
            <v>EPS013</v>
          </cell>
          <cell r="K224" t="str">
            <v>POS</v>
          </cell>
          <cell r="L224">
            <v>45026</v>
          </cell>
          <cell r="M224" t="e">
            <v>#N/A</v>
          </cell>
          <cell r="N224">
            <v>207721</v>
          </cell>
          <cell r="O224">
            <v>207721</v>
          </cell>
          <cell r="P224" t="str">
            <v>FACTURA NO RADICADA</v>
          </cell>
          <cell r="Q224" t="e">
            <v>#N/A</v>
          </cell>
          <cell r="S224" t="str">
            <v>FACTURA NO RADICADA</v>
          </cell>
          <cell r="U224">
            <v>0</v>
          </cell>
          <cell r="V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D224">
            <v>0</v>
          </cell>
        </row>
        <row r="225">
          <cell r="F225" t="str">
            <v>891301121_FESR320729</v>
          </cell>
          <cell r="H225" t="str">
            <v>EPS012</v>
          </cell>
          <cell r="I225" t="str">
            <v>COMFENALCO VALLE EPS</v>
          </cell>
          <cell r="J225" t="str">
            <v>EPS013</v>
          </cell>
          <cell r="K225" t="str">
            <v>POS</v>
          </cell>
          <cell r="L225">
            <v>45026</v>
          </cell>
          <cell r="M225" t="e">
            <v>#N/A</v>
          </cell>
          <cell r="N225">
            <v>136800</v>
          </cell>
          <cell r="O225">
            <v>136800</v>
          </cell>
          <cell r="P225" t="str">
            <v>FACTURA NO RADICADA</v>
          </cell>
          <cell r="Q225" t="e">
            <v>#N/A</v>
          </cell>
          <cell r="S225" t="str">
            <v>FACTURA NO RADICADA</v>
          </cell>
          <cell r="U225">
            <v>0</v>
          </cell>
          <cell r="V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D225">
            <v>0</v>
          </cell>
        </row>
        <row r="226">
          <cell r="F226" t="str">
            <v>891301121_FESR321198</v>
          </cell>
          <cell r="H226" t="str">
            <v>EPS012</v>
          </cell>
          <cell r="I226" t="str">
            <v>COMFENALCO VALLE EPS</v>
          </cell>
          <cell r="J226" t="str">
            <v>EPS013</v>
          </cell>
          <cell r="K226" t="str">
            <v>POS</v>
          </cell>
          <cell r="L226">
            <v>45026</v>
          </cell>
          <cell r="M226" t="e">
            <v>#N/A</v>
          </cell>
          <cell r="N226">
            <v>79154</v>
          </cell>
          <cell r="O226">
            <v>79154</v>
          </cell>
          <cell r="P226" t="str">
            <v>FACTURA NO RADICADA</v>
          </cell>
          <cell r="Q226" t="e">
            <v>#N/A</v>
          </cell>
          <cell r="S226" t="str">
            <v>FACTURA NO RADICADA</v>
          </cell>
          <cell r="U226">
            <v>0</v>
          </cell>
          <cell r="V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D226">
            <v>0</v>
          </cell>
        </row>
        <row r="227">
          <cell r="F227" t="str">
            <v>891301121_FESR321725</v>
          </cell>
          <cell r="H227" t="str">
            <v>EPS012</v>
          </cell>
          <cell r="I227" t="str">
            <v>COMFENALCO VALLE EPS</v>
          </cell>
          <cell r="J227" t="str">
            <v>EPS013</v>
          </cell>
          <cell r="K227" t="str">
            <v>POS</v>
          </cell>
          <cell r="L227">
            <v>45026</v>
          </cell>
          <cell r="M227" t="e">
            <v>#N/A</v>
          </cell>
          <cell r="N227">
            <v>9600</v>
          </cell>
          <cell r="O227">
            <v>9600</v>
          </cell>
          <cell r="P227" t="str">
            <v>FACTURA NO RADICADA</v>
          </cell>
          <cell r="Q227" t="e">
            <v>#N/A</v>
          </cell>
          <cell r="S227" t="str">
            <v>FACTURA NO RADICADA</v>
          </cell>
          <cell r="U227">
            <v>0</v>
          </cell>
          <cell r="V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D227">
            <v>0</v>
          </cell>
        </row>
        <row r="228">
          <cell r="F228" t="str">
            <v>891301121_FESR321739</v>
          </cell>
          <cell r="H228" t="str">
            <v>EPS012</v>
          </cell>
          <cell r="I228" t="str">
            <v>COMFENALCO VALLE EPS</v>
          </cell>
          <cell r="J228" t="str">
            <v>EPS013</v>
          </cell>
          <cell r="K228" t="str">
            <v>POS</v>
          </cell>
          <cell r="L228">
            <v>45026</v>
          </cell>
          <cell r="M228" t="e">
            <v>#N/A</v>
          </cell>
          <cell r="N228">
            <v>28800</v>
          </cell>
          <cell r="O228">
            <v>28800</v>
          </cell>
          <cell r="P228" t="str">
            <v>FACTURA NO RADICADA</v>
          </cell>
          <cell r="Q228" t="e">
            <v>#N/A</v>
          </cell>
          <cell r="S228" t="str">
            <v>FACTURA NO RADICADA</v>
          </cell>
          <cell r="U228">
            <v>0</v>
          </cell>
          <cell r="V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D228">
            <v>0</v>
          </cell>
        </row>
        <row r="229">
          <cell r="F229" t="str">
            <v>891301121_FESR321938</v>
          </cell>
          <cell r="H229" t="str">
            <v>EPS012</v>
          </cell>
          <cell r="I229" t="str">
            <v>COMFENALCO VALLE EPS</v>
          </cell>
          <cell r="J229" t="str">
            <v>EPS013</v>
          </cell>
          <cell r="K229" t="str">
            <v>POS</v>
          </cell>
          <cell r="L229">
            <v>45026</v>
          </cell>
          <cell r="M229" t="e">
            <v>#N/A</v>
          </cell>
          <cell r="N229">
            <v>70963</v>
          </cell>
          <cell r="O229">
            <v>70963</v>
          </cell>
          <cell r="P229" t="str">
            <v>FACTURA NO RADICADA</v>
          </cell>
          <cell r="Q229" t="e">
            <v>#N/A</v>
          </cell>
          <cell r="S229" t="str">
            <v>FACTURA NO RADICADA</v>
          </cell>
          <cell r="U229">
            <v>0</v>
          </cell>
          <cell r="V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D229">
            <v>0</v>
          </cell>
        </row>
        <row r="230">
          <cell r="F230" t="str">
            <v>891301121_FESR322415</v>
          </cell>
          <cell r="H230" t="str">
            <v>EPS012</v>
          </cell>
          <cell r="I230" t="str">
            <v>COMFENALCO VALLE EPS</v>
          </cell>
          <cell r="J230" t="str">
            <v>EPS013</v>
          </cell>
          <cell r="K230" t="str">
            <v>POS</v>
          </cell>
          <cell r="L230">
            <v>45026</v>
          </cell>
          <cell r="M230" t="e">
            <v>#N/A</v>
          </cell>
          <cell r="N230">
            <v>68736</v>
          </cell>
          <cell r="O230">
            <v>68736</v>
          </cell>
          <cell r="P230" t="str">
            <v>FACTURA NO RADICADA</v>
          </cell>
          <cell r="Q230" t="e">
            <v>#N/A</v>
          </cell>
          <cell r="S230" t="str">
            <v>FACTURA NO RADICADA</v>
          </cell>
          <cell r="U230">
            <v>0</v>
          </cell>
          <cell r="V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D230">
            <v>0</v>
          </cell>
        </row>
        <row r="231">
          <cell r="F231" t="str">
            <v>891301121_FESR323289</v>
          </cell>
          <cell r="H231" t="str">
            <v>EPS012</v>
          </cell>
          <cell r="I231" t="str">
            <v>COMFENALCO VALLE EPS</v>
          </cell>
          <cell r="J231" t="str">
            <v>EPS013</v>
          </cell>
          <cell r="K231" t="str">
            <v>POS</v>
          </cell>
          <cell r="L231">
            <v>45026</v>
          </cell>
          <cell r="M231" t="e">
            <v>#N/A</v>
          </cell>
          <cell r="N231">
            <v>128159</v>
          </cell>
          <cell r="O231">
            <v>128159</v>
          </cell>
          <cell r="P231" t="str">
            <v>FACTURA NO RADICADA</v>
          </cell>
          <cell r="Q231" t="e">
            <v>#N/A</v>
          </cell>
          <cell r="S231" t="str">
            <v>FACTURA NO RADICADA</v>
          </cell>
          <cell r="U231">
            <v>0</v>
          </cell>
          <cell r="V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D231">
            <v>0</v>
          </cell>
        </row>
        <row r="232">
          <cell r="F232" t="str">
            <v>891301121_FESR325241</v>
          </cell>
          <cell r="H232" t="str">
            <v>EPS012</v>
          </cell>
          <cell r="I232" t="str">
            <v>COMFENALCO VALLE EPS</v>
          </cell>
          <cell r="J232" t="str">
            <v>EPS013</v>
          </cell>
          <cell r="K232" t="str">
            <v>POS</v>
          </cell>
          <cell r="L232">
            <v>45026</v>
          </cell>
          <cell r="M232" t="e">
            <v>#N/A</v>
          </cell>
          <cell r="N232">
            <v>70222</v>
          </cell>
          <cell r="O232">
            <v>70222</v>
          </cell>
          <cell r="P232" t="str">
            <v>FACTURA NO RADICADA</v>
          </cell>
          <cell r="Q232" t="e">
            <v>#N/A</v>
          </cell>
          <cell r="S232" t="str">
            <v>FACTURA NO RADICADA</v>
          </cell>
          <cell r="U232">
            <v>0</v>
          </cell>
          <cell r="V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D232">
            <v>0</v>
          </cell>
        </row>
        <row r="233">
          <cell r="F233" t="str">
            <v>891301121_FESR325306</v>
          </cell>
          <cell r="H233" t="str">
            <v>EPS012</v>
          </cell>
          <cell r="I233" t="str">
            <v>COMFENALCO VALLE EPS</v>
          </cell>
          <cell r="J233" t="str">
            <v>EPS013</v>
          </cell>
          <cell r="K233" t="str">
            <v>POS</v>
          </cell>
          <cell r="L233">
            <v>45026</v>
          </cell>
          <cell r="M233" t="e">
            <v>#N/A</v>
          </cell>
          <cell r="N233">
            <v>183228</v>
          </cell>
          <cell r="O233">
            <v>183228</v>
          </cell>
          <cell r="P233" t="str">
            <v>FACTURA NO RADICADA</v>
          </cell>
          <cell r="Q233" t="e">
            <v>#N/A</v>
          </cell>
          <cell r="S233" t="str">
            <v>FACTURA NO RADICADA</v>
          </cell>
          <cell r="U233">
            <v>0</v>
          </cell>
          <cell r="V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D233">
            <v>0</v>
          </cell>
        </row>
        <row r="234">
          <cell r="F234" t="str">
            <v>891301121_FESR325312</v>
          </cell>
          <cell r="H234" t="str">
            <v>EPS012</v>
          </cell>
          <cell r="I234" t="str">
            <v>COMFENALCO VALLE EPS</v>
          </cell>
          <cell r="J234" t="str">
            <v>EPS013</v>
          </cell>
          <cell r="K234" t="str">
            <v>POS</v>
          </cell>
          <cell r="L234">
            <v>45026</v>
          </cell>
          <cell r="M234" t="e">
            <v>#N/A</v>
          </cell>
          <cell r="N234">
            <v>470971</v>
          </cell>
          <cell r="O234">
            <v>470971</v>
          </cell>
          <cell r="P234" t="str">
            <v>FACTURA NO RADICADA</v>
          </cell>
          <cell r="Q234" t="e">
            <v>#N/A</v>
          </cell>
          <cell r="S234" t="str">
            <v>FACTURA NO RADICADA</v>
          </cell>
          <cell r="U234">
            <v>0</v>
          </cell>
          <cell r="V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D234">
            <v>0</v>
          </cell>
        </row>
        <row r="235">
          <cell r="F235" t="str">
            <v>891301121_FESR325443</v>
          </cell>
          <cell r="H235" t="str">
            <v>EPS012</v>
          </cell>
          <cell r="I235" t="str">
            <v>COMFENALCO VALLE EPS</v>
          </cell>
          <cell r="J235" t="str">
            <v>EPS013</v>
          </cell>
          <cell r="K235" t="str">
            <v>POS</v>
          </cell>
          <cell r="L235">
            <v>45026</v>
          </cell>
          <cell r="M235" t="e">
            <v>#N/A</v>
          </cell>
          <cell r="N235">
            <v>38400</v>
          </cell>
          <cell r="O235">
            <v>38400</v>
          </cell>
          <cell r="P235" t="str">
            <v>FACTURA NO RADICADA</v>
          </cell>
          <cell r="Q235" t="e">
            <v>#N/A</v>
          </cell>
          <cell r="S235" t="str">
            <v>FACTURA NO RADICADA</v>
          </cell>
          <cell r="U235">
            <v>0</v>
          </cell>
          <cell r="V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D235">
            <v>0</v>
          </cell>
        </row>
        <row r="236">
          <cell r="F236" t="str">
            <v>891301121_FESR325588</v>
          </cell>
          <cell r="H236" t="str">
            <v>EPS012</v>
          </cell>
          <cell r="I236" t="str">
            <v>COMFENALCO VALLE EPS</v>
          </cell>
          <cell r="J236" t="str">
            <v>EPS013</v>
          </cell>
          <cell r="K236" t="str">
            <v>POS</v>
          </cell>
          <cell r="L236">
            <v>45026</v>
          </cell>
          <cell r="M236" t="e">
            <v>#N/A</v>
          </cell>
          <cell r="N236">
            <v>68891</v>
          </cell>
          <cell r="O236">
            <v>68891</v>
          </cell>
          <cell r="P236" t="str">
            <v>FACTURA NO RADICADA</v>
          </cell>
          <cell r="Q236" t="e">
            <v>#N/A</v>
          </cell>
          <cell r="S236" t="str">
            <v>FACTURA NO RADICADA</v>
          </cell>
          <cell r="U236">
            <v>0</v>
          </cell>
          <cell r="V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D236">
            <v>0</v>
          </cell>
        </row>
        <row r="237">
          <cell r="F237" t="str">
            <v>891301121_FESR325671</v>
          </cell>
          <cell r="H237" t="str">
            <v>EPS012</v>
          </cell>
          <cell r="I237" t="str">
            <v>COMFENALCO VALLE EPS</v>
          </cell>
          <cell r="J237" t="str">
            <v>EPS013</v>
          </cell>
          <cell r="K237" t="str">
            <v>POS</v>
          </cell>
          <cell r="L237">
            <v>45026</v>
          </cell>
          <cell r="M237" t="e">
            <v>#N/A</v>
          </cell>
          <cell r="N237">
            <v>120400</v>
          </cell>
          <cell r="O237">
            <v>120400</v>
          </cell>
          <cell r="P237" t="str">
            <v>FACTURA NO RADICADA</v>
          </cell>
          <cell r="Q237" t="e">
            <v>#N/A</v>
          </cell>
          <cell r="S237" t="str">
            <v>FACTURA NO RADICADA</v>
          </cell>
          <cell r="U237">
            <v>0</v>
          </cell>
          <cell r="V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D237">
            <v>0</v>
          </cell>
        </row>
        <row r="238">
          <cell r="F238" t="str">
            <v>891301121_FESR325790</v>
          </cell>
          <cell r="H238" t="str">
            <v>EPS012</v>
          </cell>
          <cell r="I238" t="str">
            <v>COMFENALCO VALLE EPS</v>
          </cell>
          <cell r="J238" t="str">
            <v>EPS013</v>
          </cell>
          <cell r="K238" t="str">
            <v>POS</v>
          </cell>
          <cell r="L238">
            <v>45026</v>
          </cell>
          <cell r="M238" t="e">
            <v>#N/A</v>
          </cell>
          <cell r="N238">
            <v>9600</v>
          </cell>
          <cell r="O238">
            <v>9600</v>
          </cell>
          <cell r="P238" t="str">
            <v>FACTURA NO RADICADA</v>
          </cell>
          <cell r="Q238" t="e">
            <v>#N/A</v>
          </cell>
          <cell r="S238" t="str">
            <v>FACTURA NO RADICADA</v>
          </cell>
          <cell r="U238">
            <v>0</v>
          </cell>
          <cell r="V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D238">
            <v>0</v>
          </cell>
        </row>
        <row r="239">
          <cell r="F239" t="str">
            <v>891301121_FESR326266</v>
          </cell>
          <cell r="H239" t="str">
            <v>EPS012</v>
          </cell>
          <cell r="I239" t="str">
            <v>COMFENALCO VALLE EPS</v>
          </cell>
          <cell r="J239" t="str">
            <v>EPS013</v>
          </cell>
          <cell r="K239" t="str">
            <v>POS</v>
          </cell>
          <cell r="L239">
            <v>45026</v>
          </cell>
          <cell r="M239" t="e">
            <v>#N/A</v>
          </cell>
          <cell r="N239">
            <v>70391</v>
          </cell>
          <cell r="O239">
            <v>70391</v>
          </cell>
          <cell r="P239" t="str">
            <v>FACTURA NO RADICADA</v>
          </cell>
          <cell r="Q239" t="e">
            <v>#N/A</v>
          </cell>
          <cell r="S239" t="str">
            <v>FACTURA NO RADICADA</v>
          </cell>
          <cell r="U239">
            <v>0</v>
          </cell>
          <cell r="V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D239">
            <v>0</v>
          </cell>
        </row>
        <row r="240">
          <cell r="F240" t="str">
            <v>891301121_FESR326532</v>
          </cell>
          <cell r="H240" t="str">
            <v>EPS012</v>
          </cell>
          <cell r="I240" t="str">
            <v>COMFENALCO VALLE EPS</v>
          </cell>
          <cell r="J240" t="str">
            <v>EPS013</v>
          </cell>
          <cell r="K240" t="str">
            <v>POS</v>
          </cell>
          <cell r="L240">
            <v>45026</v>
          </cell>
          <cell r="M240" t="e">
            <v>#N/A</v>
          </cell>
          <cell r="N240">
            <v>178255</v>
          </cell>
          <cell r="O240">
            <v>178255</v>
          </cell>
          <cell r="P240" t="str">
            <v>FACTURA NO RADICADA</v>
          </cell>
          <cell r="Q240" t="e">
            <v>#N/A</v>
          </cell>
          <cell r="S240" t="str">
            <v>FACTURA NO RADICADA</v>
          </cell>
          <cell r="U240">
            <v>0</v>
          </cell>
          <cell r="V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D240">
            <v>0</v>
          </cell>
        </row>
        <row r="241">
          <cell r="F241" t="str">
            <v>891301121_FESR326700</v>
          </cell>
          <cell r="H241" t="str">
            <v>EPS012</v>
          </cell>
          <cell r="I241" t="str">
            <v>COMFENALCO VALLE EPS</v>
          </cell>
          <cell r="J241" t="str">
            <v>EPS013</v>
          </cell>
          <cell r="K241" t="str">
            <v>POS</v>
          </cell>
          <cell r="L241">
            <v>45026</v>
          </cell>
          <cell r="M241" t="e">
            <v>#N/A</v>
          </cell>
          <cell r="N241">
            <v>78644</v>
          </cell>
          <cell r="O241">
            <v>78644</v>
          </cell>
          <cell r="P241" t="str">
            <v>FACTURA NO RADICADA</v>
          </cell>
          <cell r="Q241" t="e">
            <v>#N/A</v>
          </cell>
          <cell r="S241" t="str">
            <v>FACTURA NO RADICADA</v>
          </cell>
          <cell r="U241">
            <v>0</v>
          </cell>
          <cell r="V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D241">
            <v>0</v>
          </cell>
        </row>
        <row r="242">
          <cell r="F242" t="str">
            <v>891301121_FESR326849</v>
          </cell>
          <cell r="H242" t="str">
            <v>EPS012</v>
          </cell>
          <cell r="I242" t="str">
            <v>COMFENALCO VALLE EPS</v>
          </cell>
          <cell r="J242" t="str">
            <v>EPS013</v>
          </cell>
          <cell r="K242" t="str">
            <v>POS</v>
          </cell>
          <cell r="L242">
            <v>45026</v>
          </cell>
          <cell r="M242" t="e">
            <v>#N/A</v>
          </cell>
          <cell r="N242">
            <v>69225</v>
          </cell>
          <cell r="O242">
            <v>69225</v>
          </cell>
          <cell r="P242" t="str">
            <v>FACTURA NO RADICADA</v>
          </cell>
          <cell r="Q242" t="e">
            <v>#N/A</v>
          </cell>
          <cell r="S242" t="str">
            <v>FACTURA NO RADICADA</v>
          </cell>
          <cell r="U242">
            <v>0</v>
          </cell>
          <cell r="V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D242">
            <v>0</v>
          </cell>
        </row>
        <row r="243">
          <cell r="F243" t="str">
            <v>891301121_FESR326962</v>
          </cell>
          <cell r="H243" t="str">
            <v>EPS012</v>
          </cell>
          <cell r="I243" t="str">
            <v>COMFENALCO VALLE EPS</v>
          </cell>
          <cell r="J243" t="str">
            <v>EPS013</v>
          </cell>
          <cell r="K243" t="str">
            <v>POS</v>
          </cell>
          <cell r="L243">
            <v>45026</v>
          </cell>
          <cell r="M243" t="e">
            <v>#N/A</v>
          </cell>
          <cell r="N243">
            <v>66607</v>
          </cell>
          <cell r="O243">
            <v>66607</v>
          </cell>
          <cell r="P243" t="str">
            <v>FACTURA NO RADICADA</v>
          </cell>
          <cell r="Q243" t="e">
            <v>#N/A</v>
          </cell>
          <cell r="S243" t="str">
            <v>FACTURA NO RADICADA</v>
          </cell>
          <cell r="U243">
            <v>0</v>
          </cell>
          <cell r="V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D243">
            <v>0</v>
          </cell>
        </row>
        <row r="244">
          <cell r="F244" t="str">
            <v>891301121_FESR327136</v>
          </cell>
          <cell r="H244" t="str">
            <v>EPS012</v>
          </cell>
          <cell r="I244" t="str">
            <v>COMFENALCO VALLE EPS</v>
          </cell>
          <cell r="J244" t="str">
            <v>EPS013</v>
          </cell>
          <cell r="K244" t="str">
            <v>POS</v>
          </cell>
          <cell r="L244">
            <v>45026</v>
          </cell>
          <cell r="M244" t="e">
            <v>#N/A</v>
          </cell>
          <cell r="N244">
            <v>130176</v>
          </cell>
          <cell r="O244">
            <v>130176</v>
          </cell>
          <cell r="P244" t="str">
            <v>FACTURA NO RADICADA</v>
          </cell>
          <cell r="Q244" t="e">
            <v>#N/A</v>
          </cell>
          <cell r="S244" t="str">
            <v>FACTURA NO RADICADA</v>
          </cell>
          <cell r="U244">
            <v>0</v>
          </cell>
          <cell r="V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D244">
            <v>0</v>
          </cell>
        </row>
        <row r="245">
          <cell r="F245" t="str">
            <v>891301121_FESR327137</v>
          </cell>
          <cell r="H245" t="str">
            <v>EPS012</v>
          </cell>
          <cell r="I245" t="str">
            <v>COMFENALCO VALLE EPS</v>
          </cell>
          <cell r="J245" t="str">
            <v>EPS013</v>
          </cell>
          <cell r="K245" t="str">
            <v>POS</v>
          </cell>
          <cell r="L245">
            <v>45026</v>
          </cell>
          <cell r="M245" t="e">
            <v>#N/A</v>
          </cell>
          <cell r="N245">
            <v>71997</v>
          </cell>
          <cell r="O245">
            <v>71997</v>
          </cell>
          <cell r="P245" t="str">
            <v>FACTURA NO RADICADA</v>
          </cell>
          <cell r="Q245" t="e">
            <v>#N/A</v>
          </cell>
          <cell r="S245" t="str">
            <v>FACTURA NO RADICADA</v>
          </cell>
          <cell r="U245">
            <v>0</v>
          </cell>
          <cell r="V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D245">
            <v>0</v>
          </cell>
        </row>
        <row r="246">
          <cell r="F246" t="str">
            <v>891301121_FESR327514</v>
          </cell>
          <cell r="H246" t="str">
            <v>EPS012</v>
          </cell>
          <cell r="I246" t="str">
            <v>COMFENALCO VALLE EPS</v>
          </cell>
          <cell r="J246" t="str">
            <v>EPS013</v>
          </cell>
          <cell r="K246" t="str">
            <v>POS</v>
          </cell>
          <cell r="L246">
            <v>45026</v>
          </cell>
          <cell r="M246" t="e">
            <v>#N/A</v>
          </cell>
          <cell r="N246">
            <v>105949</v>
          </cell>
          <cell r="O246">
            <v>105949</v>
          </cell>
          <cell r="P246" t="str">
            <v>FACTURA NO RADICADA</v>
          </cell>
          <cell r="Q246" t="e">
            <v>#N/A</v>
          </cell>
          <cell r="S246" t="str">
            <v>FACTURA NO RADICADA</v>
          </cell>
          <cell r="U246">
            <v>0</v>
          </cell>
          <cell r="V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D246">
            <v>0</v>
          </cell>
        </row>
        <row r="247">
          <cell r="F247" t="str">
            <v>891301121_FESR327515</v>
          </cell>
          <cell r="H247" t="str">
            <v>EPS012</v>
          </cell>
          <cell r="I247" t="str">
            <v>COMFENALCO VALLE EPS</v>
          </cell>
          <cell r="J247" t="str">
            <v>EPS013</v>
          </cell>
          <cell r="K247" t="str">
            <v>POS</v>
          </cell>
          <cell r="L247">
            <v>45026</v>
          </cell>
          <cell r="M247" t="e">
            <v>#N/A</v>
          </cell>
          <cell r="N247">
            <v>89782</v>
          </cell>
          <cell r="O247">
            <v>89782</v>
          </cell>
          <cell r="P247" t="str">
            <v>FACTURA NO RADICADA</v>
          </cell>
          <cell r="Q247" t="e">
            <v>#N/A</v>
          </cell>
          <cell r="S247" t="str">
            <v>FACTURA NO RADICADA</v>
          </cell>
          <cell r="U247">
            <v>0</v>
          </cell>
          <cell r="V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D247">
            <v>0</v>
          </cell>
        </row>
        <row r="248">
          <cell r="F248" t="str">
            <v>891301121_FESR327972</v>
          </cell>
          <cell r="H248" t="str">
            <v>EPS012</v>
          </cell>
          <cell r="I248" t="str">
            <v>COMFENALCO VALLE EPS</v>
          </cell>
          <cell r="J248" t="str">
            <v>EPS013</v>
          </cell>
          <cell r="K248" t="str">
            <v>POS</v>
          </cell>
          <cell r="L248">
            <v>45026</v>
          </cell>
          <cell r="M248" t="e">
            <v>#N/A</v>
          </cell>
          <cell r="N248">
            <v>9600</v>
          </cell>
          <cell r="O248">
            <v>9600</v>
          </cell>
          <cell r="P248" t="str">
            <v>FACTURA NO RADICADA</v>
          </cell>
          <cell r="Q248" t="e">
            <v>#N/A</v>
          </cell>
          <cell r="S248" t="str">
            <v>FACTURA NO RADICADA</v>
          </cell>
          <cell r="U248">
            <v>0</v>
          </cell>
          <cell r="V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D248">
            <v>0</v>
          </cell>
        </row>
        <row r="249">
          <cell r="F249" t="str">
            <v>891301121_FESR328314</v>
          </cell>
          <cell r="H249" t="str">
            <v>EPS012</v>
          </cell>
          <cell r="I249" t="str">
            <v>COMFENALCO VALLE EPS</v>
          </cell>
          <cell r="J249" t="str">
            <v>EPS013</v>
          </cell>
          <cell r="K249" t="str">
            <v>POS</v>
          </cell>
          <cell r="L249">
            <v>45026</v>
          </cell>
          <cell r="M249" t="e">
            <v>#N/A</v>
          </cell>
          <cell r="N249">
            <v>9600</v>
          </cell>
          <cell r="O249">
            <v>9600</v>
          </cell>
          <cell r="P249" t="str">
            <v>FACTURA NO RADICADA</v>
          </cell>
          <cell r="Q249" t="e">
            <v>#N/A</v>
          </cell>
          <cell r="S249" t="str">
            <v>FACTURA NO RADICADA</v>
          </cell>
          <cell r="U249">
            <v>0</v>
          </cell>
          <cell r="V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D249">
            <v>0</v>
          </cell>
        </row>
        <row r="250">
          <cell r="F250" t="str">
            <v>891301121_FESR328369</v>
          </cell>
          <cell r="H250" t="str">
            <v>EPS012</v>
          </cell>
          <cell r="I250" t="str">
            <v>COMFENALCO VALLE EPS</v>
          </cell>
          <cell r="J250" t="str">
            <v>EPS013</v>
          </cell>
          <cell r="K250" t="str">
            <v>POS</v>
          </cell>
          <cell r="L250">
            <v>45026</v>
          </cell>
          <cell r="M250" t="e">
            <v>#N/A</v>
          </cell>
          <cell r="N250">
            <v>121539</v>
          </cell>
          <cell r="O250">
            <v>121539</v>
          </cell>
          <cell r="P250" t="str">
            <v>FACTURA NO RADICADA</v>
          </cell>
          <cell r="Q250" t="e">
            <v>#N/A</v>
          </cell>
          <cell r="S250" t="str">
            <v>FACTURA NO RADICADA</v>
          </cell>
          <cell r="U250">
            <v>0</v>
          </cell>
          <cell r="V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D250">
            <v>0</v>
          </cell>
        </row>
        <row r="251">
          <cell r="F251" t="str">
            <v>891301121_FESR328599</v>
          </cell>
          <cell r="H251" t="str">
            <v>EPS012</v>
          </cell>
          <cell r="I251" t="str">
            <v>COMFENALCO VALLE EPS</v>
          </cell>
          <cell r="J251" t="str">
            <v>EPS013</v>
          </cell>
          <cell r="K251" t="str">
            <v>POS</v>
          </cell>
          <cell r="L251">
            <v>45026</v>
          </cell>
          <cell r="M251" t="e">
            <v>#N/A</v>
          </cell>
          <cell r="N251">
            <v>9600</v>
          </cell>
          <cell r="O251">
            <v>9600</v>
          </cell>
          <cell r="P251" t="str">
            <v>FACTURA NO RADICADA</v>
          </cell>
          <cell r="Q251" t="e">
            <v>#N/A</v>
          </cell>
          <cell r="S251" t="str">
            <v>FACTURA NO RADICADA</v>
          </cell>
          <cell r="U251">
            <v>0</v>
          </cell>
          <cell r="V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D251">
            <v>0</v>
          </cell>
        </row>
        <row r="252">
          <cell r="F252" t="str">
            <v>891301121_FESR328655</v>
          </cell>
          <cell r="H252" t="str">
            <v>EPS012</v>
          </cell>
          <cell r="I252" t="str">
            <v>COMFENALCO VALLE EPS</v>
          </cell>
          <cell r="J252" t="str">
            <v>EPS013</v>
          </cell>
          <cell r="K252" t="str">
            <v>POS</v>
          </cell>
          <cell r="L252">
            <v>45026</v>
          </cell>
          <cell r="M252" t="e">
            <v>#N/A</v>
          </cell>
          <cell r="N252">
            <v>169968</v>
          </cell>
          <cell r="O252">
            <v>169968</v>
          </cell>
          <cell r="P252" t="str">
            <v>FACTURA NO RADICADA</v>
          </cell>
          <cell r="Q252" t="e">
            <v>#N/A</v>
          </cell>
          <cell r="S252" t="str">
            <v>FACTURA NO RADICADA</v>
          </cell>
          <cell r="U252">
            <v>0</v>
          </cell>
          <cell r="V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D252">
            <v>0</v>
          </cell>
        </row>
        <row r="253">
          <cell r="F253" t="str">
            <v>891301121_FESR328657</v>
          </cell>
          <cell r="H253" t="str">
            <v>EPS012</v>
          </cell>
          <cell r="I253" t="str">
            <v>COMFENALCO VALLE EPS</v>
          </cell>
          <cell r="J253" t="str">
            <v>EPS013</v>
          </cell>
          <cell r="K253" t="str">
            <v>POS</v>
          </cell>
          <cell r="L253">
            <v>45026</v>
          </cell>
          <cell r="M253" t="e">
            <v>#N/A</v>
          </cell>
          <cell r="N253">
            <v>70230</v>
          </cell>
          <cell r="O253">
            <v>70230</v>
          </cell>
          <cell r="P253" t="str">
            <v>FACTURA NO RADICADA</v>
          </cell>
          <cell r="Q253" t="e">
            <v>#N/A</v>
          </cell>
          <cell r="S253" t="str">
            <v>FACTURA NO RADICADA</v>
          </cell>
          <cell r="U253">
            <v>0</v>
          </cell>
          <cell r="V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D253">
            <v>0</v>
          </cell>
        </row>
        <row r="254">
          <cell r="F254" t="str">
            <v>891301121_FESR328785</v>
          </cell>
          <cell r="H254" t="str">
            <v>EPS012</v>
          </cell>
          <cell r="I254" t="str">
            <v>COMFENALCO VALLE EPS</v>
          </cell>
          <cell r="J254" t="str">
            <v>EPS013</v>
          </cell>
          <cell r="K254" t="str">
            <v>POS</v>
          </cell>
          <cell r="L254">
            <v>45026</v>
          </cell>
          <cell r="M254" t="e">
            <v>#N/A</v>
          </cell>
          <cell r="N254">
            <v>70120</v>
          </cell>
          <cell r="O254">
            <v>70120</v>
          </cell>
          <cell r="P254" t="str">
            <v>FACTURA NO RADICADA</v>
          </cell>
          <cell r="Q254" t="e">
            <v>#N/A</v>
          </cell>
          <cell r="S254" t="str">
            <v>FACTURA NO RADICADA</v>
          </cell>
          <cell r="U254">
            <v>0</v>
          </cell>
          <cell r="V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D254">
            <v>0</v>
          </cell>
        </row>
        <row r="255">
          <cell r="F255" t="str">
            <v>891301121_FESR328791</v>
          </cell>
          <cell r="H255" t="str">
            <v>EPS012</v>
          </cell>
          <cell r="I255" t="str">
            <v>COMFENALCO VALLE EPS</v>
          </cell>
          <cell r="J255" t="str">
            <v>EPS013</v>
          </cell>
          <cell r="K255" t="str">
            <v>POS</v>
          </cell>
          <cell r="L255">
            <v>45026</v>
          </cell>
          <cell r="M255" t="e">
            <v>#N/A</v>
          </cell>
          <cell r="N255">
            <v>71709</v>
          </cell>
          <cell r="O255">
            <v>71709</v>
          </cell>
          <cell r="P255" t="str">
            <v>FACTURA NO RADICADA</v>
          </cell>
          <cell r="Q255" t="e">
            <v>#N/A</v>
          </cell>
          <cell r="S255" t="str">
            <v>FACTURA NO RADICADA</v>
          </cell>
          <cell r="U255">
            <v>0</v>
          </cell>
          <cell r="V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D255">
            <v>0</v>
          </cell>
        </row>
        <row r="256">
          <cell r="F256" t="str">
            <v>891301121_FESR329701</v>
          </cell>
          <cell r="H256" t="str">
            <v>EPS012</v>
          </cell>
          <cell r="I256" t="str">
            <v>COMFENALCO VALLE EPS</v>
          </cell>
          <cell r="J256" t="str">
            <v>EPS013</v>
          </cell>
          <cell r="K256" t="str">
            <v>POS</v>
          </cell>
          <cell r="L256">
            <v>45026</v>
          </cell>
          <cell r="M256" t="e">
            <v>#N/A</v>
          </cell>
          <cell r="N256">
            <v>91190</v>
          </cell>
          <cell r="O256">
            <v>91190</v>
          </cell>
          <cell r="P256" t="str">
            <v>FACTURA NO RADICADA</v>
          </cell>
          <cell r="Q256" t="e">
            <v>#N/A</v>
          </cell>
          <cell r="S256" t="str">
            <v>FACTURA NO RADICADA</v>
          </cell>
          <cell r="U256">
            <v>0</v>
          </cell>
          <cell r="V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D256">
            <v>0</v>
          </cell>
        </row>
        <row r="257">
          <cell r="F257" t="str">
            <v>891301121_FESR329821</v>
          </cell>
          <cell r="H257" t="str">
            <v>EPS012</v>
          </cell>
          <cell r="I257" t="str">
            <v>COMFENALCO VALLE EPS</v>
          </cell>
          <cell r="J257" t="str">
            <v>EPS013</v>
          </cell>
          <cell r="K257" t="str">
            <v>POS</v>
          </cell>
          <cell r="L257">
            <v>45026</v>
          </cell>
          <cell r="M257" t="e">
            <v>#N/A</v>
          </cell>
          <cell r="N257">
            <v>37900</v>
          </cell>
          <cell r="O257">
            <v>37900</v>
          </cell>
          <cell r="P257" t="str">
            <v>FACTURA NO RADICADA</v>
          </cell>
          <cell r="Q257" t="e">
            <v>#N/A</v>
          </cell>
          <cell r="S257" t="str">
            <v>FACTURA NO RADICADA</v>
          </cell>
          <cell r="U257">
            <v>0</v>
          </cell>
          <cell r="V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D257">
            <v>0</v>
          </cell>
        </row>
        <row r="258">
          <cell r="F258" t="str">
            <v>891301121_FESR330055</v>
          </cell>
          <cell r="H258" t="str">
            <v>EPS012</v>
          </cell>
          <cell r="I258" t="str">
            <v>COMFENALCO VALLE EPS</v>
          </cell>
          <cell r="J258" t="str">
            <v>EPS013</v>
          </cell>
          <cell r="K258" t="str">
            <v>POS</v>
          </cell>
          <cell r="L258">
            <v>45026</v>
          </cell>
          <cell r="M258" t="e">
            <v>#N/A</v>
          </cell>
          <cell r="N258">
            <v>120400</v>
          </cell>
          <cell r="O258">
            <v>120400</v>
          </cell>
          <cell r="P258" t="str">
            <v>FACTURA NO RADICADA</v>
          </cell>
          <cell r="Q258" t="e">
            <v>#N/A</v>
          </cell>
          <cell r="S258" t="str">
            <v>FACTURA NO RADICADA</v>
          </cell>
          <cell r="U258">
            <v>0</v>
          </cell>
          <cell r="V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D258">
            <v>0</v>
          </cell>
        </row>
        <row r="259">
          <cell r="F259" t="str">
            <v>891301121_FESR331003</v>
          </cell>
          <cell r="H259" t="str">
            <v>EPS012</v>
          </cell>
          <cell r="I259" t="str">
            <v>COMFENALCO VALLE EPS</v>
          </cell>
          <cell r="J259" t="str">
            <v>EPS013</v>
          </cell>
          <cell r="K259" t="str">
            <v>POS</v>
          </cell>
          <cell r="L259">
            <v>45026</v>
          </cell>
          <cell r="M259" t="e">
            <v>#N/A</v>
          </cell>
          <cell r="N259">
            <v>89400</v>
          </cell>
          <cell r="O259">
            <v>89400</v>
          </cell>
          <cell r="P259" t="str">
            <v>FACTURA NO RADICADA</v>
          </cell>
          <cell r="Q259" t="e">
            <v>#N/A</v>
          </cell>
          <cell r="S259" t="str">
            <v>FACTURA NO RADICADA</v>
          </cell>
          <cell r="U259">
            <v>0</v>
          </cell>
          <cell r="V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D259">
            <v>0</v>
          </cell>
        </row>
        <row r="260">
          <cell r="F260" t="str">
            <v>891301121_FESR331127</v>
          </cell>
          <cell r="H260" t="str">
            <v>EPS012</v>
          </cell>
          <cell r="I260" t="str">
            <v>COMFENALCO VALLE EPS</v>
          </cell>
          <cell r="J260" t="str">
            <v>EPS013</v>
          </cell>
          <cell r="K260" t="str">
            <v>POS</v>
          </cell>
          <cell r="L260">
            <v>45026</v>
          </cell>
          <cell r="M260" t="e">
            <v>#N/A</v>
          </cell>
          <cell r="N260">
            <v>333589</v>
          </cell>
          <cell r="O260">
            <v>333589</v>
          </cell>
          <cell r="P260" t="str">
            <v>FACTURA NO RADICADA</v>
          </cell>
          <cell r="Q260" t="e">
            <v>#N/A</v>
          </cell>
          <cell r="S260" t="str">
            <v>FACTURA NO RADICADA</v>
          </cell>
          <cell r="U260">
            <v>0</v>
          </cell>
          <cell r="V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D260">
            <v>0</v>
          </cell>
        </row>
        <row r="261">
          <cell r="F261" t="str">
            <v>891301121_FESR331498</v>
          </cell>
          <cell r="H261" t="str">
            <v>EPS012</v>
          </cell>
          <cell r="I261" t="str">
            <v>COMFENALCO VALLE EPS</v>
          </cell>
          <cell r="J261" t="str">
            <v>EPS013</v>
          </cell>
          <cell r="K261" t="str">
            <v>POS</v>
          </cell>
          <cell r="L261">
            <v>45026</v>
          </cell>
          <cell r="M261" t="e">
            <v>#N/A</v>
          </cell>
          <cell r="N261">
            <v>38400</v>
          </cell>
          <cell r="O261">
            <v>38400</v>
          </cell>
          <cell r="P261" t="str">
            <v>FACTURA NO RADICADA</v>
          </cell>
          <cell r="Q261" t="e">
            <v>#N/A</v>
          </cell>
          <cell r="S261" t="str">
            <v>FACTURA NO RADICADA</v>
          </cell>
          <cell r="U261">
            <v>0</v>
          </cell>
          <cell r="V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D261">
            <v>0</v>
          </cell>
        </row>
        <row r="262">
          <cell r="F262" t="str">
            <v>891301121_FESR331520</v>
          </cell>
          <cell r="H262" t="str">
            <v>EPS012</v>
          </cell>
          <cell r="I262" t="str">
            <v>COMFENALCO VALLE EPS</v>
          </cell>
          <cell r="J262" t="str">
            <v>EPS013</v>
          </cell>
          <cell r="K262" t="str">
            <v>POS</v>
          </cell>
          <cell r="L262">
            <v>45026</v>
          </cell>
          <cell r="M262" t="e">
            <v>#N/A</v>
          </cell>
          <cell r="N262">
            <v>37900</v>
          </cell>
          <cell r="O262">
            <v>37900</v>
          </cell>
          <cell r="P262" t="str">
            <v>FACTURA NO RADICADA</v>
          </cell>
          <cell r="Q262" t="e">
            <v>#N/A</v>
          </cell>
          <cell r="S262" t="str">
            <v>FACTURA NO RADICADA</v>
          </cell>
          <cell r="U262">
            <v>0</v>
          </cell>
          <cell r="V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D262">
            <v>0</v>
          </cell>
        </row>
        <row r="263">
          <cell r="F263" t="str">
            <v>891301121_FESR331764</v>
          </cell>
          <cell r="H263" t="str">
            <v>EPS012</v>
          </cell>
          <cell r="I263" t="str">
            <v>COMFENALCO VALLE EPS</v>
          </cell>
          <cell r="J263" t="str">
            <v>EPS013</v>
          </cell>
          <cell r="K263" t="str">
            <v>POS</v>
          </cell>
          <cell r="L263">
            <v>45026</v>
          </cell>
          <cell r="M263" t="e">
            <v>#N/A</v>
          </cell>
          <cell r="N263">
            <v>120400</v>
          </cell>
          <cell r="O263">
            <v>120400</v>
          </cell>
          <cell r="P263" t="str">
            <v>FACTURA NO RADICADA</v>
          </cell>
          <cell r="Q263" t="e">
            <v>#N/A</v>
          </cell>
          <cell r="S263" t="str">
            <v>FACTURA NO RADICADA</v>
          </cell>
          <cell r="U263">
            <v>0</v>
          </cell>
          <cell r="V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D263">
            <v>0</v>
          </cell>
        </row>
        <row r="264">
          <cell r="F264" t="str">
            <v>891301121_FESR332523</v>
          </cell>
          <cell r="H264" t="str">
            <v>EPS012</v>
          </cell>
          <cell r="I264" t="str">
            <v>COMFENALCO VALLE EPS</v>
          </cell>
          <cell r="J264" t="str">
            <v>EPS013</v>
          </cell>
          <cell r="K264" t="str">
            <v>POS</v>
          </cell>
          <cell r="L264">
            <v>45026</v>
          </cell>
          <cell r="M264" t="e">
            <v>#N/A</v>
          </cell>
          <cell r="N264">
            <v>134676</v>
          </cell>
          <cell r="O264">
            <v>134676</v>
          </cell>
          <cell r="P264" t="str">
            <v>FACTURA NO RADICADA</v>
          </cell>
          <cell r="Q264" t="e">
            <v>#N/A</v>
          </cell>
          <cell r="S264" t="str">
            <v>FACTURA NO RADICADA</v>
          </cell>
          <cell r="U264">
            <v>0</v>
          </cell>
          <cell r="V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D264">
            <v>0</v>
          </cell>
        </row>
        <row r="265">
          <cell r="F265" t="str">
            <v>891301121_FESR332802</v>
          </cell>
          <cell r="H265" t="str">
            <v>EPS012</v>
          </cell>
          <cell r="I265" t="str">
            <v>COMFENALCO VALLE EPS</v>
          </cell>
          <cell r="J265" t="str">
            <v>EPS013</v>
          </cell>
          <cell r="K265" t="str">
            <v>POS</v>
          </cell>
          <cell r="L265">
            <v>45026</v>
          </cell>
          <cell r="M265" t="e">
            <v>#N/A</v>
          </cell>
          <cell r="N265">
            <v>69621</v>
          </cell>
          <cell r="O265">
            <v>69621</v>
          </cell>
          <cell r="P265" t="str">
            <v>FACTURA NO RADICADA</v>
          </cell>
          <cell r="Q265" t="e">
            <v>#N/A</v>
          </cell>
          <cell r="S265" t="str">
            <v>FACTURA NO RADICADA</v>
          </cell>
          <cell r="U265">
            <v>0</v>
          </cell>
          <cell r="V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D265">
            <v>0</v>
          </cell>
        </row>
        <row r="266">
          <cell r="F266" t="str">
            <v>891301121_FESR332964</v>
          </cell>
          <cell r="H266" t="str">
            <v>EPS012</v>
          </cell>
          <cell r="I266" t="str">
            <v>COMFENALCO VALLE EPS</v>
          </cell>
          <cell r="J266" t="str">
            <v>EPS013</v>
          </cell>
          <cell r="K266" t="str">
            <v>POS</v>
          </cell>
          <cell r="L266">
            <v>45026</v>
          </cell>
          <cell r="M266" t="e">
            <v>#N/A</v>
          </cell>
          <cell r="N266">
            <v>70230</v>
          </cell>
          <cell r="O266">
            <v>70230</v>
          </cell>
          <cell r="P266" t="str">
            <v>FACTURA NO RADICADA</v>
          </cell>
          <cell r="Q266" t="e">
            <v>#N/A</v>
          </cell>
          <cell r="S266" t="str">
            <v>FACTURA NO RADICADA</v>
          </cell>
          <cell r="U266">
            <v>0</v>
          </cell>
          <cell r="V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D266">
            <v>0</v>
          </cell>
        </row>
        <row r="267">
          <cell r="F267" t="str">
            <v>891301121_FESR333559</v>
          </cell>
          <cell r="H267" t="str">
            <v>EPS012</v>
          </cell>
          <cell r="I267" t="str">
            <v>COMFENALCO VALLE EPS</v>
          </cell>
          <cell r="J267" t="str">
            <v>EPS013</v>
          </cell>
          <cell r="K267" t="str">
            <v>POS</v>
          </cell>
          <cell r="L267">
            <v>45026</v>
          </cell>
          <cell r="M267" t="e">
            <v>#N/A</v>
          </cell>
          <cell r="N267">
            <v>82571</v>
          </cell>
          <cell r="O267">
            <v>82571</v>
          </cell>
          <cell r="P267" t="str">
            <v>FACTURA NO RADICADA</v>
          </cell>
          <cell r="Q267" t="e">
            <v>#N/A</v>
          </cell>
          <cell r="S267" t="str">
            <v>FACTURA NO RADICADA</v>
          </cell>
          <cell r="U267">
            <v>0</v>
          </cell>
          <cell r="V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D267">
            <v>0</v>
          </cell>
        </row>
        <row r="268">
          <cell r="F268" t="str">
            <v>891301121_FESR333683</v>
          </cell>
          <cell r="H268" t="str">
            <v>EPS012</v>
          </cell>
          <cell r="I268" t="str">
            <v>COMFENALCO VALLE EPS</v>
          </cell>
          <cell r="J268" t="str">
            <v>EPS013</v>
          </cell>
          <cell r="K268" t="str">
            <v>POS</v>
          </cell>
          <cell r="L268">
            <v>45026</v>
          </cell>
          <cell r="M268" t="e">
            <v>#N/A</v>
          </cell>
          <cell r="N268">
            <v>68754</v>
          </cell>
          <cell r="O268">
            <v>68754</v>
          </cell>
          <cell r="P268" t="str">
            <v>FACTURA NO RADICADA</v>
          </cell>
          <cell r="Q268" t="e">
            <v>#N/A</v>
          </cell>
          <cell r="S268" t="str">
            <v>FACTURA NO RADICADA</v>
          </cell>
          <cell r="U268">
            <v>0</v>
          </cell>
          <cell r="V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D268">
            <v>0</v>
          </cell>
        </row>
        <row r="269">
          <cell r="F269" t="str">
            <v>891301121_FESR333813</v>
          </cell>
          <cell r="H269" t="str">
            <v>EPS012</v>
          </cell>
          <cell r="I269" t="str">
            <v>COMFENALCO VALLE EPS</v>
          </cell>
          <cell r="J269" t="str">
            <v>EPS013</v>
          </cell>
          <cell r="K269" t="str">
            <v>POS</v>
          </cell>
          <cell r="L269">
            <v>45026</v>
          </cell>
          <cell r="M269" t="e">
            <v>#N/A</v>
          </cell>
          <cell r="N269">
            <v>85974</v>
          </cell>
          <cell r="O269">
            <v>85974</v>
          </cell>
          <cell r="P269" t="str">
            <v>FACTURA NO RADICADA</v>
          </cell>
          <cell r="Q269" t="e">
            <v>#N/A</v>
          </cell>
          <cell r="S269" t="str">
            <v>FACTURA NO RADICADA</v>
          </cell>
          <cell r="U269">
            <v>0</v>
          </cell>
          <cell r="V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D269">
            <v>0</v>
          </cell>
        </row>
        <row r="270">
          <cell r="F270" t="str">
            <v>891301121_FESR334012</v>
          </cell>
          <cell r="H270" t="str">
            <v>EPS012</v>
          </cell>
          <cell r="I270" t="str">
            <v>COMFENALCO VALLE EPS</v>
          </cell>
          <cell r="J270" t="str">
            <v>EPS013</v>
          </cell>
          <cell r="K270" t="str">
            <v>POS</v>
          </cell>
          <cell r="L270">
            <v>45026</v>
          </cell>
          <cell r="M270" t="e">
            <v>#N/A</v>
          </cell>
          <cell r="N270">
            <v>67980</v>
          </cell>
          <cell r="O270">
            <v>67980</v>
          </cell>
          <cell r="P270" t="str">
            <v>FACTURA NO RADICADA</v>
          </cell>
          <cell r="Q270" t="e">
            <v>#N/A</v>
          </cell>
          <cell r="S270" t="str">
            <v>FACTURA NO RADICADA</v>
          </cell>
          <cell r="U270">
            <v>0</v>
          </cell>
          <cell r="V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D270">
            <v>0</v>
          </cell>
        </row>
        <row r="271">
          <cell r="F271" t="str">
            <v>891301121_FESR334065</v>
          </cell>
          <cell r="H271" t="str">
            <v>EPS012</v>
          </cell>
          <cell r="I271" t="str">
            <v>COMFENALCO VALLE EPS</v>
          </cell>
          <cell r="J271" t="str">
            <v>EPS013</v>
          </cell>
          <cell r="K271" t="str">
            <v>POS</v>
          </cell>
          <cell r="L271">
            <v>45026</v>
          </cell>
          <cell r="M271" t="e">
            <v>#N/A</v>
          </cell>
          <cell r="N271">
            <v>68261</v>
          </cell>
          <cell r="O271">
            <v>68261</v>
          </cell>
          <cell r="P271" t="str">
            <v>FACTURA NO RADICADA</v>
          </cell>
          <cell r="Q271" t="e">
            <v>#N/A</v>
          </cell>
          <cell r="S271" t="str">
            <v>FACTURA NO RADICADA</v>
          </cell>
          <cell r="U271">
            <v>0</v>
          </cell>
          <cell r="V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D271">
            <v>0</v>
          </cell>
        </row>
        <row r="272">
          <cell r="F272" t="str">
            <v>891301121_FESR335381</v>
          </cell>
          <cell r="H272" t="str">
            <v>EPS012</v>
          </cell>
          <cell r="I272" t="str">
            <v>COMFENALCO VALLE EPS</v>
          </cell>
          <cell r="J272" t="str">
            <v>EPS013</v>
          </cell>
          <cell r="K272" t="str">
            <v>POS</v>
          </cell>
          <cell r="L272">
            <v>45026</v>
          </cell>
          <cell r="M272" t="e">
            <v>#N/A</v>
          </cell>
          <cell r="N272">
            <v>9600</v>
          </cell>
          <cell r="O272">
            <v>9600</v>
          </cell>
          <cell r="P272" t="str">
            <v>FACTURA NO RADICADA</v>
          </cell>
          <cell r="Q272" t="e">
            <v>#N/A</v>
          </cell>
          <cell r="S272" t="str">
            <v>FACTURA NO RADICADA</v>
          </cell>
          <cell r="U272">
            <v>0</v>
          </cell>
          <cell r="V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D272">
            <v>0</v>
          </cell>
        </row>
        <row r="273">
          <cell r="F273" t="str">
            <v>891301121_FESR336041</v>
          </cell>
          <cell r="H273" t="str">
            <v>EPS012</v>
          </cell>
          <cell r="I273" t="str">
            <v>COMFENALCO VALLE EPS</v>
          </cell>
          <cell r="J273" t="str">
            <v>EPS013</v>
          </cell>
          <cell r="K273" t="str">
            <v>POS</v>
          </cell>
          <cell r="L273">
            <v>45026</v>
          </cell>
          <cell r="M273" t="e">
            <v>#N/A</v>
          </cell>
          <cell r="N273">
            <v>9600</v>
          </cell>
          <cell r="O273">
            <v>9600</v>
          </cell>
          <cell r="P273" t="str">
            <v>FACTURA NO RADICADA</v>
          </cell>
          <cell r="Q273" t="e">
            <v>#N/A</v>
          </cell>
          <cell r="S273" t="str">
            <v>FACTURA NO RADICADA</v>
          </cell>
          <cell r="U273">
            <v>0</v>
          </cell>
          <cell r="V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D273">
            <v>0</v>
          </cell>
        </row>
        <row r="274">
          <cell r="F274" t="str">
            <v>891301121_FESR336444</v>
          </cell>
          <cell r="H274" t="str">
            <v>EPS012</v>
          </cell>
          <cell r="I274" t="str">
            <v>COMFENALCO VALLE EPS</v>
          </cell>
          <cell r="J274" t="str">
            <v>EPS013</v>
          </cell>
          <cell r="K274" t="str">
            <v>POS</v>
          </cell>
          <cell r="L274">
            <v>45026</v>
          </cell>
          <cell r="M274" t="e">
            <v>#N/A</v>
          </cell>
          <cell r="N274">
            <v>160622</v>
          </cell>
          <cell r="O274">
            <v>160622</v>
          </cell>
          <cell r="P274" t="str">
            <v>FACTURA NO RADICADA</v>
          </cell>
          <cell r="Q274" t="e">
            <v>#N/A</v>
          </cell>
          <cell r="S274" t="str">
            <v>FACTURA NO RADICADA</v>
          </cell>
          <cell r="U274">
            <v>0</v>
          </cell>
          <cell r="V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D274">
            <v>0</v>
          </cell>
        </row>
        <row r="275">
          <cell r="F275" t="str">
            <v>891301121_FESR336524</v>
          </cell>
          <cell r="H275" t="str">
            <v>EPS012</v>
          </cell>
          <cell r="I275" t="str">
            <v>COMFENALCO VALLE EPS</v>
          </cell>
          <cell r="J275" t="str">
            <v>EPS013</v>
          </cell>
          <cell r="K275" t="str">
            <v>POS</v>
          </cell>
          <cell r="L275">
            <v>45026</v>
          </cell>
          <cell r="M275" t="e">
            <v>#N/A</v>
          </cell>
          <cell r="N275">
            <v>138931</v>
          </cell>
          <cell r="O275">
            <v>138931</v>
          </cell>
          <cell r="P275" t="str">
            <v>FACTURA NO RADICADA</v>
          </cell>
          <cell r="Q275" t="e">
            <v>#N/A</v>
          </cell>
          <cell r="S275" t="str">
            <v>FACTURA NO RADICADA</v>
          </cell>
          <cell r="U275">
            <v>0</v>
          </cell>
          <cell r="V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D275">
            <v>0</v>
          </cell>
        </row>
        <row r="276">
          <cell r="F276" t="str">
            <v>891301121_FESR336670</v>
          </cell>
          <cell r="H276" t="str">
            <v>EPS012</v>
          </cell>
          <cell r="I276" t="str">
            <v>COMFENALCO VALLE EPS</v>
          </cell>
          <cell r="J276" t="str">
            <v>EPS013</v>
          </cell>
          <cell r="K276" t="str">
            <v>POS</v>
          </cell>
          <cell r="L276">
            <v>45026</v>
          </cell>
          <cell r="M276" t="e">
            <v>#N/A</v>
          </cell>
          <cell r="N276">
            <v>170616</v>
          </cell>
          <cell r="O276">
            <v>170616</v>
          </cell>
          <cell r="P276" t="str">
            <v>FACTURA NO RADICADA</v>
          </cell>
          <cell r="Q276" t="e">
            <v>#N/A</v>
          </cell>
          <cell r="S276" t="str">
            <v>FACTURA NO RADICADA</v>
          </cell>
          <cell r="U276">
            <v>0</v>
          </cell>
          <cell r="V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D276">
            <v>0</v>
          </cell>
        </row>
        <row r="277">
          <cell r="F277" t="str">
            <v>891301121_FESR336832</v>
          </cell>
          <cell r="H277" t="str">
            <v>EPS012</v>
          </cell>
          <cell r="I277" t="str">
            <v>COMFENALCO VALLE EPS</v>
          </cell>
          <cell r="J277" t="str">
            <v>EPS013</v>
          </cell>
          <cell r="K277" t="str">
            <v>POS</v>
          </cell>
          <cell r="L277">
            <v>45026</v>
          </cell>
          <cell r="M277" t="e">
            <v>#N/A</v>
          </cell>
          <cell r="N277">
            <v>323241</v>
          </cell>
          <cell r="O277">
            <v>323241</v>
          </cell>
          <cell r="P277" t="str">
            <v>FACTURA NO RADICADA</v>
          </cell>
          <cell r="Q277" t="e">
            <v>#N/A</v>
          </cell>
          <cell r="S277" t="str">
            <v>FACTURA NO RADICADA</v>
          </cell>
          <cell r="U277">
            <v>0</v>
          </cell>
          <cell r="V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D277">
            <v>0</v>
          </cell>
        </row>
        <row r="278">
          <cell r="F278" t="str">
            <v>891301121_FESR337052</v>
          </cell>
          <cell r="H278" t="str">
            <v>EPS012</v>
          </cell>
          <cell r="I278" t="str">
            <v>COMFENALCO VALLE EPS</v>
          </cell>
          <cell r="J278" t="str">
            <v>EPS013</v>
          </cell>
          <cell r="K278" t="str">
            <v>POS</v>
          </cell>
          <cell r="L278">
            <v>45026</v>
          </cell>
          <cell r="M278" t="e">
            <v>#N/A</v>
          </cell>
          <cell r="N278">
            <v>130529</v>
          </cell>
          <cell r="O278">
            <v>130529</v>
          </cell>
          <cell r="P278" t="str">
            <v>FACTURA NO RADICADA</v>
          </cell>
          <cell r="Q278" t="e">
            <v>#N/A</v>
          </cell>
          <cell r="S278" t="str">
            <v>FACTURA NO RADICADA</v>
          </cell>
          <cell r="U278">
            <v>0</v>
          </cell>
          <cell r="V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D278">
            <v>0</v>
          </cell>
        </row>
        <row r="279">
          <cell r="F279" t="str">
            <v>891301121_FESR337282</v>
          </cell>
          <cell r="H279" t="str">
            <v>EPS012</v>
          </cell>
          <cell r="I279" t="str">
            <v>COMFENALCO VALLE EPS</v>
          </cell>
          <cell r="J279" t="str">
            <v>EPS013</v>
          </cell>
          <cell r="K279" t="str">
            <v>POS</v>
          </cell>
          <cell r="L279">
            <v>45026</v>
          </cell>
          <cell r="M279" t="e">
            <v>#N/A</v>
          </cell>
          <cell r="N279">
            <v>244243</v>
          </cell>
          <cell r="O279">
            <v>244243</v>
          </cell>
          <cell r="P279" t="str">
            <v>FACTURA NO RADICADA</v>
          </cell>
          <cell r="Q279" t="e">
            <v>#N/A</v>
          </cell>
          <cell r="S279" t="str">
            <v>FACTURA NO RADICADA</v>
          </cell>
          <cell r="U279">
            <v>0</v>
          </cell>
          <cell r="V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D279">
            <v>0</v>
          </cell>
        </row>
        <row r="280">
          <cell r="F280" t="str">
            <v>891301121_FESR337632</v>
          </cell>
          <cell r="H280" t="str">
            <v>EPS012</v>
          </cell>
          <cell r="I280" t="str">
            <v>COMFENALCO VALLE EPS</v>
          </cell>
          <cell r="J280" t="str">
            <v>EPS013</v>
          </cell>
          <cell r="K280" t="str">
            <v>POS</v>
          </cell>
          <cell r="L280">
            <v>45026</v>
          </cell>
          <cell r="M280" t="e">
            <v>#N/A</v>
          </cell>
          <cell r="N280">
            <v>47500</v>
          </cell>
          <cell r="O280">
            <v>47500</v>
          </cell>
          <cell r="P280" t="str">
            <v>FACTURA NO RADICADA</v>
          </cell>
          <cell r="Q280" t="e">
            <v>#N/A</v>
          </cell>
          <cell r="S280" t="str">
            <v>FACTURA NO RADICADA</v>
          </cell>
          <cell r="U280">
            <v>0</v>
          </cell>
          <cell r="V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D280">
            <v>0</v>
          </cell>
        </row>
        <row r="281">
          <cell r="F281" t="str">
            <v>891301121_FESR337959</v>
          </cell>
          <cell r="H281" t="str">
            <v>EPS012</v>
          </cell>
          <cell r="I281" t="str">
            <v>COMFENALCO VALLE EPS</v>
          </cell>
          <cell r="J281" t="str">
            <v>EPS013</v>
          </cell>
          <cell r="K281" t="str">
            <v>POS</v>
          </cell>
          <cell r="L281">
            <v>45026</v>
          </cell>
          <cell r="M281" t="e">
            <v>#N/A</v>
          </cell>
          <cell r="N281">
            <v>83366</v>
          </cell>
          <cell r="O281">
            <v>83366</v>
          </cell>
          <cell r="P281" t="str">
            <v>FACTURA NO RADICADA</v>
          </cell>
          <cell r="Q281" t="e">
            <v>#N/A</v>
          </cell>
          <cell r="S281" t="str">
            <v>FACTURA NO RADICADA</v>
          </cell>
          <cell r="U281">
            <v>0</v>
          </cell>
          <cell r="V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D281">
            <v>0</v>
          </cell>
        </row>
        <row r="282">
          <cell r="F282" t="str">
            <v>891301121_FESR338030</v>
          </cell>
          <cell r="H282" t="str">
            <v>EPS012</v>
          </cell>
          <cell r="I282" t="str">
            <v>COMFENALCO VALLE EPS</v>
          </cell>
          <cell r="J282" t="str">
            <v>EPS013</v>
          </cell>
          <cell r="K282" t="str">
            <v>POS</v>
          </cell>
          <cell r="L282">
            <v>45026</v>
          </cell>
          <cell r="M282" t="e">
            <v>#N/A</v>
          </cell>
          <cell r="N282">
            <v>127541</v>
          </cell>
          <cell r="O282">
            <v>127541</v>
          </cell>
          <cell r="P282" t="str">
            <v>FACTURA NO RADICADA</v>
          </cell>
          <cell r="Q282" t="e">
            <v>#N/A</v>
          </cell>
          <cell r="S282" t="str">
            <v>FACTURA NO RADICADA</v>
          </cell>
          <cell r="U282">
            <v>0</v>
          </cell>
          <cell r="V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D282">
            <v>0</v>
          </cell>
        </row>
        <row r="283">
          <cell r="F283" t="str">
            <v>891301121_FESR338137</v>
          </cell>
          <cell r="H283" t="str">
            <v>EPS012</v>
          </cell>
          <cell r="I283" t="str">
            <v>COMFENALCO VALLE EPS</v>
          </cell>
          <cell r="J283" t="str">
            <v>EPS013</v>
          </cell>
          <cell r="K283" t="str">
            <v>POS</v>
          </cell>
          <cell r="L283">
            <v>45026</v>
          </cell>
          <cell r="M283" t="e">
            <v>#N/A</v>
          </cell>
          <cell r="N283">
            <v>142001</v>
          </cell>
          <cell r="O283">
            <v>142001</v>
          </cell>
          <cell r="P283" t="str">
            <v>FACTURA NO RADICADA</v>
          </cell>
          <cell r="Q283" t="e">
            <v>#N/A</v>
          </cell>
          <cell r="S283" t="str">
            <v>FACTURA NO RADICADA</v>
          </cell>
          <cell r="U283">
            <v>0</v>
          </cell>
          <cell r="V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D283">
            <v>0</v>
          </cell>
        </row>
        <row r="284">
          <cell r="F284" t="str">
            <v>891301121_FESR338171</v>
          </cell>
          <cell r="H284" t="str">
            <v>EPS012</v>
          </cell>
          <cell r="I284" t="str">
            <v>COMFENALCO VALLE EPS</v>
          </cell>
          <cell r="J284" t="str">
            <v>EPS013</v>
          </cell>
          <cell r="K284" t="str">
            <v>POS</v>
          </cell>
          <cell r="L284">
            <v>45026</v>
          </cell>
          <cell r="M284" t="e">
            <v>#N/A</v>
          </cell>
          <cell r="N284">
            <v>136800</v>
          </cell>
          <cell r="O284">
            <v>136800</v>
          </cell>
          <cell r="P284" t="str">
            <v>FACTURA NO RADICADA</v>
          </cell>
          <cell r="Q284" t="e">
            <v>#N/A</v>
          </cell>
          <cell r="S284" t="str">
            <v>FACTURA NO RADICADA</v>
          </cell>
          <cell r="U284">
            <v>0</v>
          </cell>
          <cell r="V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D284">
            <v>0</v>
          </cell>
        </row>
        <row r="285">
          <cell r="F285" t="str">
            <v>891301121_FESR339411</v>
          </cell>
          <cell r="H285" t="str">
            <v>EPS012</v>
          </cell>
          <cell r="I285" t="str">
            <v>COMFENALCO VALLE EPS</v>
          </cell>
          <cell r="J285" t="str">
            <v>EPS013</v>
          </cell>
          <cell r="K285" t="str">
            <v>POS</v>
          </cell>
          <cell r="L285">
            <v>45026</v>
          </cell>
          <cell r="M285">
            <v>0</v>
          </cell>
          <cell r="N285">
            <v>9600</v>
          </cell>
          <cell r="O285">
            <v>9600</v>
          </cell>
          <cell r="P285" t="str">
            <v>FACTURA NO RADICADA</v>
          </cell>
          <cell r="Q285" t="str">
            <v>Para cargar RIPS o soportes</v>
          </cell>
          <cell r="S285" t="str">
            <v>FACTURA NO RADICADA</v>
          </cell>
          <cell r="U285">
            <v>0</v>
          </cell>
          <cell r="V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D285">
            <v>0</v>
          </cell>
        </row>
        <row r="286">
          <cell r="F286" t="str">
            <v>891301121_FESR339512</v>
          </cell>
          <cell r="H286" t="str">
            <v>EPS012</v>
          </cell>
          <cell r="I286" t="str">
            <v>COMFENALCO VALLE EPS</v>
          </cell>
          <cell r="J286" t="str">
            <v>EPS013</v>
          </cell>
          <cell r="K286" t="str">
            <v>POS</v>
          </cell>
          <cell r="L286">
            <v>45026</v>
          </cell>
          <cell r="M286">
            <v>0</v>
          </cell>
          <cell r="N286">
            <v>9600</v>
          </cell>
          <cell r="O286">
            <v>9600</v>
          </cell>
          <cell r="P286" t="str">
            <v>FACTURA NO RADICADA</v>
          </cell>
          <cell r="Q286" t="str">
            <v>Para cargar RIPS o soportes</v>
          </cell>
          <cell r="S286" t="str">
            <v>FACTURA NO RADICADA</v>
          </cell>
          <cell r="U286">
            <v>0</v>
          </cell>
          <cell r="V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D286">
            <v>0</v>
          </cell>
        </row>
        <row r="287">
          <cell r="F287" t="str">
            <v>891301121_FESR339513</v>
          </cell>
          <cell r="H287" t="str">
            <v>EPS012</v>
          </cell>
          <cell r="I287" t="str">
            <v>COMFENALCO VALLE EPS</v>
          </cell>
          <cell r="J287" t="str">
            <v>EPS013</v>
          </cell>
          <cell r="K287" t="str">
            <v>POS</v>
          </cell>
          <cell r="L287">
            <v>45026</v>
          </cell>
          <cell r="M287">
            <v>0</v>
          </cell>
          <cell r="N287">
            <v>9600</v>
          </cell>
          <cell r="O287">
            <v>9600</v>
          </cell>
          <cell r="P287" t="str">
            <v>FACTURA NO RADICADA</v>
          </cell>
          <cell r="Q287" t="str">
            <v>Para cargar RIPS o soportes</v>
          </cell>
          <cell r="S287" t="str">
            <v>FACTURA NO RADICADA</v>
          </cell>
          <cell r="U287">
            <v>0</v>
          </cell>
          <cell r="V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D287">
            <v>0</v>
          </cell>
        </row>
        <row r="288">
          <cell r="F288" t="str">
            <v>891301121_FESR339674</v>
          </cell>
          <cell r="H288" t="str">
            <v>EPS012</v>
          </cell>
          <cell r="I288" t="str">
            <v>COMFENALCO VALLE EPS</v>
          </cell>
          <cell r="J288" t="str">
            <v>EPS013</v>
          </cell>
          <cell r="K288" t="str">
            <v>POS</v>
          </cell>
          <cell r="L288">
            <v>45026</v>
          </cell>
          <cell r="M288" t="e">
            <v>#N/A</v>
          </cell>
          <cell r="N288">
            <v>74994</v>
          </cell>
          <cell r="O288">
            <v>74994</v>
          </cell>
          <cell r="P288" t="str">
            <v>FACTURA NO RADICADA</v>
          </cell>
          <cell r="Q288" t="e">
            <v>#N/A</v>
          </cell>
          <cell r="S288" t="str">
            <v>FACTURA NO RADICADA</v>
          </cell>
          <cell r="U288">
            <v>0</v>
          </cell>
          <cell r="V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D288">
            <v>0</v>
          </cell>
        </row>
        <row r="289">
          <cell r="F289" t="str">
            <v>891301121_FESR339818</v>
          </cell>
          <cell r="H289" t="str">
            <v>EPS012</v>
          </cell>
          <cell r="I289" t="str">
            <v>COMFENALCO VALLE EPS</v>
          </cell>
          <cell r="J289" t="str">
            <v>EPS013</v>
          </cell>
          <cell r="K289" t="str">
            <v>POS</v>
          </cell>
          <cell r="L289">
            <v>45026</v>
          </cell>
          <cell r="M289" t="e">
            <v>#N/A</v>
          </cell>
          <cell r="N289">
            <v>47500</v>
          </cell>
          <cell r="O289">
            <v>47500</v>
          </cell>
          <cell r="P289" t="str">
            <v>FACTURA NO RADICADA</v>
          </cell>
          <cell r="Q289" t="e">
            <v>#N/A</v>
          </cell>
          <cell r="S289" t="str">
            <v>FACTURA NO RADICADA</v>
          </cell>
          <cell r="U289">
            <v>0</v>
          </cell>
          <cell r="V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D289">
            <v>0</v>
          </cell>
        </row>
        <row r="290">
          <cell r="F290" t="str">
            <v>891301121_FESR339826</v>
          </cell>
          <cell r="H290" t="str">
            <v>EPS012</v>
          </cell>
          <cell r="I290" t="str">
            <v>COMFENALCO VALLE EPS</v>
          </cell>
          <cell r="J290" t="str">
            <v>EPS013</v>
          </cell>
          <cell r="K290" t="str">
            <v>POS</v>
          </cell>
          <cell r="L290">
            <v>45026</v>
          </cell>
          <cell r="M290" t="e">
            <v>#N/A</v>
          </cell>
          <cell r="N290">
            <v>9600</v>
          </cell>
          <cell r="O290">
            <v>9600</v>
          </cell>
          <cell r="P290" t="str">
            <v>FACTURA NO RADICADA</v>
          </cell>
          <cell r="Q290" t="e">
            <v>#N/A</v>
          </cell>
          <cell r="S290" t="str">
            <v>FACTURA NO RADICADA</v>
          </cell>
          <cell r="U290">
            <v>0</v>
          </cell>
          <cell r="V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D290">
            <v>0</v>
          </cell>
        </row>
        <row r="291">
          <cell r="F291" t="str">
            <v>891301121_FESR339937</v>
          </cell>
          <cell r="H291" t="str">
            <v>EPS012</v>
          </cell>
          <cell r="I291" t="str">
            <v>COMFENALCO VALLE EPS</v>
          </cell>
          <cell r="J291" t="str">
            <v>EPS013</v>
          </cell>
          <cell r="K291" t="str">
            <v>POS</v>
          </cell>
          <cell r="L291">
            <v>45026</v>
          </cell>
          <cell r="M291" t="e">
            <v>#N/A</v>
          </cell>
          <cell r="N291">
            <v>38400</v>
          </cell>
          <cell r="O291">
            <v>38400</v>
          </cell>
          <cell r="P291" t="str">
            <v>FACTURA NO RADICADA</v>
          </cell>
          <cell r="Q291" t="e">
            <v>#N/A</v>
          </cell>
          <cell r="S291" t="str">
            <v>FACTURA NO RADICADA</v>
          </cell>
          <cell r="U291">
            <v>0</v>
          </cell>
          <cell r="V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D291">
            <v>0</v>
          </cell>
        </row>
        <row r="292">
          <cell r="F292" t="str">
            <v>891301121_FESR340008</v>
          </cell>
          <cell r="H292" t="str">
            <v>EPS012</v>
          </cell>
          <cell r="I292" t="str">
            <v>COMFENALCO VALLE EPS</v>
          </cell>
          <cell r="J292" t="str">
            <v>EPS013</v>
          </cell>
          <cell r="K292" t="str">
            <v>POS</v>
          </cell>
          <cell r="L292">
            <v>45026</v>
          </cell>
          <cell r="M292" t="e">
            <v>#N/A</v>
          </cell>
          <cell r="N292">
            <v>140229</v>
          </cell>
          <cell r="O292">
            <v>140229</v>
          </cell>
          <cell r="P292" t="str">
            <v>FACTURA NO RADICADA</v>
          </cell>
          <cell r="Q292" t="e">
            <v>#N/A</v>
          </cell>
          <cell r="S292" t="str">
            <v>FACTURA NO RADICADA</v>
          </cell>
          <cell r="U292">
            <v>0</v>
          </cell>
          <cell r="V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D292">
            <v>0</v>
          </cell>
        </row>
        <row r="293">
          <cell r="F293" t="str">
            <v>891301121_FESR340113</v>
          </cell>
          <cell r="H293" t="str">
            <v>EPS012</v>
          </cell>
          <cell r="I293" t="str">
            <v>COMFENALCO VALLE EPS</v>
          </cell>
          <cell r="J293" t="str">
            <v>EPS013</v>
          </cell>
          <cell r="K293" t="str">
            <v>POS</v>
          </cell>
          <cell r="L293">
            <v>45026</v>
          </cell>
          <cell r="M293" t="e">
            <v>#N/A</v>
          </cell>
          <cell r="N293">
            <v>82977</v>
          </cell>
          <cell r="O293">
            <v>82977</v>
          </cell>
          <cell r="P293" t="str">
            <v>FACTURA NO RADICADA</v>
          </cell>
          <cell r="Q293" t="e">
            <v>#N/A</v>
          </cell>
          <cell r="S293" t="str">
            <v>FACTURA NO RADICADA</v>
          </cell>
          <cell r="U293">
            <v>0</v>
          </cell>
          <cell r="V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D293">
            <v>0</v>
          </cell>
        </row>
        <row r="294">
          <cell r="F294" t="str">
            <v>891301121_FESR340172</v>
          </cell>
          <cell r="H294" t="str">
            <v>EPS012</v>
          </cell>
          <cell r="I294" t="str">
            <v>COMFENALCO VALLE EPS</v>
          </cell>
          <cell r="J294" t="str">
            <v>EPS013</v>
          </cell>
          <cell r="K294" t="str">
            <v>POS</v>
          </cell>
          <cell r="L294">
            <v>45026</v>
          </cell>
          <cell r="M294" t="e">
            <v>#N/A</v>
          </cell>
          <cell r="N294">
            <v>9600</v>
          </cell>
          <cell r="O294">
            <v>9600</v>
          </cell>
          <cell r="P294" t="str">
            <v>FACTURA NO RADICADA</v>
          </cell>
          <cell r="Q294" t="e">
            <v>#N/A</v>
          </cell>
          <cell r="S294" t="str">
            <v>FACTURA NO RADICADA</v>
          </cell>
          <cell r="U294">
            <v>0</v>
          </cell>
          <cell r="V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D294">
            <v>0</v>
          </cell>
        </row>
        <row r="295">
          <cell r="F295" t="str">
            <v>891301121_FESR340631</v>
          </cell>
          <cell r="H295" t="str">
            <v>EPS012</v>
          </cell>
          <cell r="I295" t="str">
            <v>COMFENALCO VALLE EPS</v>
          </cell>
          <cell r="J295" t="str">
            <v>EPS013</v>
          </cell>
          <cell r="K295" t="str">
            <v>POS</v>
          </cell>
          <cell r="L295">
            <v>45026</v>
          </cell>
          <cell r="M295" t="e">
            <v>#N/A</v>
          </cell>
          <cell r="N295">
            <v>136800</v>
          </cell>
          <cell r="O295">
            <v>136800</v>
          </cell>
          <cell r="P295" t="str">
            <v>FACTURA NO RADICADA</v>
          </cell>
          <cell r="Q295" t="e">
            <v>#N/A</v>
          </cell>
          <cell r="S295" t="str">
            <v>FACTURA NO RADICADA</v>
          </cell>
          <cell r="U295">
            <v>0</v>
          </cell>
          <cell r="V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D295">
            <v>0</v>
          </cell>
        </row>
        <row r="296">
          <cell r="F296" t="str">
            <v>891301121_FESR342007</v>
          </cell>
          <cell r="H296" t="str">
            <v>EPS012</v>
          </cell>
          <cell r="I296" t="str">
            <v>COMFENALCO VALLE EPS</v>
          </cell>
          <cell r="J296" t="str">
            <v>EPS013</v>
          </cell>
          <cell r="K296" t="str">
            <v>POS</v>
          </cell>
          <cell r="L296">
            <v>45026</v>
          </cell>
          <cell r="M296">
            <v>45300.291666666664</v>
          </cell>
          <cell r="N296">
            <v>9600</v>
          </cell>
          <cell r="O296">
            <v>9600</v>
          </cell>
          <cell r="P296" t="str">
            <v>FACTURA CANCELADA</v>
          </cell>
          <cell r="Q296" t="str">
            <v>Finalizada</v>
          </cell>
          <cell r="S296" t="str">
            <v>FACTURA PENDIENTE EN PROGRAMACION DE PAGO</v>
          </cell>
          <cell r="U296">
            <v>9600</v>
          </cell>
          <cell r="V296">
            <v>0</v>
          </cell>
          <cell r="Y296">
            <v>9600</v>
          </cell>
          <cell r="Z296">
            <v>0</v>
          </cell>
          <cell r="AA296">
            <v>9600</v>
          </cell>
          <cell r="AB296">
            <v>0</v>
          </cell>
          <cell r="AD296">
            <v>9600</v>
          </cell>
          <cell r="AE296">
            <v>2201506745</v>
          </cell>
          <cell r="AF296" t="str">
            <v>29.04.2024</v>
          </cell>
        </row>
        <row r="297">
          <cell r="F297" t="str">
            <v>891301121_FESR342051</v>
          </cell>
          <cell r="H297" t="str">
            <v>EPS012</v>
          </cell>
          <cell r="I297" t="str">
            <v>COMFENALCO VALLE EPS</v>
          </cell>
          <cell r="J297" t="str">
            <v>EPS013</v>
          </cell>
          <cell r="K297" t="str">
            <v>POS</v>
          </cell>
          <cell r="L297">
            <v>45026</v>
          </cell>
          <cell r="M297">
            <v>45300.291666666664</v>
          </cell>
          <cell r="N297">
            <v>127742</v>
          </cell>
          <cell r="O297">
            <v>127742</v>
          </cell>
          <cell r="P297" t="str">
            <v>FACTURA CANCELADA</v>
          </cell>
          <cell r="Q297" t="str">
            <v>Finalizada</v>
          </cell>
          <cell r="S297" t="str">
            <v>FACTURA PENDIENTE EN PROGRAMACION DE PAGO</v>
          </cell>
          <cell r="U297">
            <v>127742</v>
          </cell>
          <cell r="V297">
            <v>0</v>
          </cell>
          <cell r="Y297">
            <v>127742</v>
          </cell>
          <cell r="Z297">
            <v>0</v>
          </cell>
          <cell r="AA297">
            <v>127742</v>
          </cell>
          <cell r="AB297">
            <v>0</v>
          </cell>
          <cell r="AD297">
            <v>127742</v>
          </cell>
          <cell r="AE297">
            <v>2201506745</v>
          </cell>
          <cell r="AF297" t="str">
            <v>29.04.2024</v>
          </cell>
        </row>
        <row r="298">
          <cell r="F298" t="str">
            <v>891301121_FESR342052</v>
          </cell>
          <cell r="H298" t="str">
            <v>EPS012</v>
          </cell>
          <cell r="I298" t="str">
            <v>COMFENALCO VALLE EPS</v>
          </cell>
          <cell r="J298" t="str">
            <v>EPS013</v>
          </cell>
          <cell r="K298" t="str">
            <v>POS</v>
          </cell>
          <cell r="L298">
            <v>45026</v>
          </cell>
          <cell r="M298">
            <v>45300.291666666664</v>
          </cell>
          <cell r="N298">
            <v>156250</v>
          </cell>
          <cell r="O298">
            <v>156250</v>
          </cell>
          <cell r="P298" t="str">
            <v>FACTURA CANCELADA</v>
          </cell>
          <cell r="Q298" t="str">
            <v>Finalizada</v>
          </cell>
          <cell r="S298" t="str">
            <v>FACTURA PENDIENTE EN PROGRAMACION DE PAGO</v>
          </cell>
          <cell r="U298">
            <v>156250</v>
          </cell>
          <cell r="V298">
            <v>0</v>
          </cell>
          <cell r="Y298">
            <v>156250</v>
          </cell>
          <cell r="Z298">
            <v>0</v>
          </cell>
          <cell r="AA298">
            <v>156250</v>
          </cell>
          <cell r="AB298">
            <v>0</v>
          </cell>
          <cell r="AD298">
            <v>156250</v>
          </cell>
          <cell r="AE298">
            <v>2201506745</v>
          </cell>
          <cell r="AF298" t="str">
            <v>29.04.2024</v>
          </cell>
        </row>
        <row r="299">
          <cell r="F299" t="str">
            <v>891301121_FESR342055</v>
          </cell>
          <cell r="H299" t="str">
            <v>EPS012</v>
          </cell>
          <cell r="I299" t="str">
            <v>COMFENALCO VALLE EPS</v>
          </cell>
          <cell r="J299" t="str">
            <v>EPS013</v>
          </cell>
          <cell r="K299" t="str">
            <v>POS</v>
          </cell>
          <cell r="L299">
            <v>45026</v>
          </cell>
          <cell r="M299">
            <v>45300.291666666664</v>
          </cell>
          <cell r="N299">
            <v>120747</v>
          </cell>
          <cell r="O299">
            <v>120747</v>
          </cell>
          <cell r="P299" t="str">
            <v>FACTURA CANCELADA</v>
          </cell>
          <cell r="Q299" t="str">
            <v>Finalizada</v>
          </cell>
          <cell r="S299" t="str">
            <v>FACTURA PENDIENTE EN PROGRAMACION DE PAGO</v>
          </cell>
          <cell r="U299">
            <v>120747</v>
          </cell>
          <cell r="V299">
            <v>0</v>
          </cell>
          <cell r="Y299">
            <v>120747</v>
          </cell>
          <cell r="Z299">
            <v>0</v>
          </cell>
          <cell r="AA299">
            <v>120747</v>
          </cell>
          <cell r="AB299">
            <v>0</v>
          </cell>
          <cell r="AD299">
            <v>120747</v>
          </cell>
          <cell r="AE299">
            <v>2201506745</v>
          </cell>
          <cell r="AF299" t="str">
            <v>29.04.2024</v>
          </cell>
        </row>
        <row r="300">
          <cell r="F300" t="str">
            <v>891301121_FESR342421</v>
          </cell>
          <cell r="H300" t="str">
            <v>EPS012</v>
          </cell>
          <cell r="I300" t="str">
            <v>COMFENALCO VALLE EPS</v>
          </cell>
          <cell r="J300" t="str">
            <v>EPS013</v>
          </cell>
          <cell r="K300" t="str">
            <v>POS</v>
          </cell>
          <cell r="L300">
            <v>45026</v>
          </cell>
          <cell r="M300">
            <v>45300.291666666664</v>
          </cell>
          <cell r="N300">
            <v>68975</v>
          </cell>
          <cell r="O300">
            <v>68975</v>
          </cell>
          <cell r="P300" t="str">
            <v>FACTURA CANCELADA</v>
          </cell>
          <cell r="Q300" t="str">
            <v>Finalizada</v>
          </cell>
          <cell r="S300" t="str">
            <v>FACTURA CANCELADA</v>
          </cell>
          <cell r="U300">
            <v>68975</v>
          </cell>
          <cell r="V300">
            <v>0</v>
          </cell>
          <cell r="Y300">
            <v>68975</v>
          </cell>
          <cell r="Z300">
            <v>0</v>
          </cell>
          <cell r="AA300">
            <v>68975</v>
          </cell>
          <cell r="AB300">
            <v>0</v>
          </cell>
          <cell r="AD300">
            <v>68975</v>
          </cell>
          <cell r="AE300">
            <v>2201481853</v>
          </cell>
          <cell r="AF300" t="str">
            <v>19.02.2024</v>
          </cell>
        </row>
        <row r="301">
          <cell r="F301" t="str">
            <v>891301121_FESR342677</v>
          </cell>
          <cell r="H301" t="str">
            <v>EPS012</v>
          </cell>
          <cell r="I301" t="str">
            <v>COMFENALCO VALLE EPS</v>
          </cell>
          <cell r="J301" t="str">
            <v>EPS013</v>
          </cell>
          <cell r="K301" t="str">
            <v>POS</v>
          </cell>
          <cell r="L301">
            <v>45026</v>
          </cell>
          <cell r="M301">
            <v>45300.291666666664</v>
          </cell>
          <cell r="N301">
            <v>118768</v>
          </cell>
          <cell r="O301">
            <v>118768</v>
          </cell>
          <cell r="P301" t="str">
            <v>FACTURA CANCELADA</v>
          </cell>
          <cell r="Q301" t="str">
            <v>Finalizada</v>
          </cell>
          <cell r="S301" t="str">
            <v>FACTURA CANCELADA</v>
          </cell>
          <cell r="U301">
            <v>118768</v>
          </cell>
          <cell r="V301">
            <v>0</v>
          </cell>
          <cell r="Y301">
            <v>118768</v>
          </cell>
          <cell r="Z301">
            <v>0</v>
          </cell>
          <cell r="AA301">
            <v>118768</v>
          </cell>
          <cell r="AB301">
            <v>0</v>
          </cell>
          <cell r="AD301">
            <v>118768</v>
          </cell>
          <cell r="AE301">
            <v>2201481853</v>
          </cell>
          <cell r="AF301" t="str">
            <v>19.02.2024</v>
          </cell>
        </row>
        <row r="302">
          <cell r="F302" t="str">
            <v>891301121_FESR344741</v>
          </cell>
          <cell r="H302" t="str">
            <v>EPS012</v>
          </cell>
          <cell r="I302" t="str">
            <v>COMFENALCO VALLE EPS</v>
          </cell>
          <cell r="J302" t="str">
            <v>EPS013</v>
          </cell>
          <cell r="K302" t="str">
            <v>POS</v>
          </cell>
          <cell r="L302">
            <v>45026</v>
          </cell>
          <cell r="M302">
            <v>45300.291666666664</v>
          </cell>
          <cell r="N302">
            <v>82307</v>
          </cell>
          <cell r="O302">
            <v>82307</v>
          </cell>
          <cell r="P302" t="str">
            <v>FACTURA CANCELADA</v>
          </cell>
          <cell r="Q302" t="str">
            <v>Finalizada</v>
          </cell>
          <cell r="S302" t="str">
            <v>FACTURA PENDIENTE EN PROGRAMACION DE PAGO</v>
          </cell>
          <cell r="U302">
            <v>82307</v>
          </cell>
          <cell r="V302">
            <v>0</v>
          </cell>
          <cell r="Y302">
            <v>82307</v>
          </cell>
          <cell r="Z302">
            <v>0</v>
          </cell>
          <cell r="AA302">
            <v>82307</v>
          </cell>
          <cell r="AB302">
            <v>0</v>
          </cell>
          <cell r="AD302">
            <v>82307</v>
          </cell>
          <cell r="AE302">
            <v>2201506745</v>
          </cell>
          <cell r="AF302" t="str">
            <v>29.04.2024</v>
          </cell>
        </row>
        <row r="303">
          <cell r="F303" t="str">
            <v>891301121_FESR344779</v>
          </cell>
          <cell r="H303" t="str">
            <v>EPS012</v>
          </cell>
          <cell r="I303" t="str">
            <v>COMFENALCO VALLE EPS</v>
          </cell>
          <cell r="J303" t="str">
            <v>EPS013</v>
          </cell>
          <cell r="K303" t="str">
            <v>POS</v>
          </cell>
          <cell r="L303">
            <v>45026</v>
          </cell>
          <cell r="M303">
            <v>45300.291666666664</v>
          </cell>
          <cell r="N303">
            <v>72761</v>
          </cell>
          <cell r="O303">
            <v>72761</v>
          </cell>
          <cell r="P303" t="str">
            <v>FACTURA CANCELADA</v>
          </cell>
          <cell r="Q303" t="str">
            <v>Finalizada</v>
          </cell>
          <cell r="S303" t="str">
            <v>FACTURA PENDIENTE EN PROGRAMACION DE PAGO</v>
          </cell>
          <cell r="U303">
            <v>72761</v>
          </cell>
          <cell r="V303">
            <v>0</v>
          </cell>
          <cell r="Y303">
            <v>72761</v>
          </cell>
          <cell r="Z303">
            <v>0</v>
          </cell>
          <cell r="AA303">
            <v>72761</v>
          </cell>
          <cell r="AB303">
            <v>0</v>
          </cell>
          <cell r="AD303">
            <v>72761</v>
          </cell>
          <cell r="AE303">
            <v>2201506745</v>
          </cell>
          <cell r="AF303" t="str">
            <v>29.04.2024</v>
          </cell>
        </row>
        <row r="304">
          <cell r="F304" t="str">
            <v>891301121_FESR344802</v>
          </cell>
          <cell r="H304" t="str">
            <v>EPS012</v>
          </cell>
          <cell r="I304" t="str">
            <v>COMFENALCO VALLE EPS</v>
          </cell>
          <cell r="J304" t="str">
            <v>EPS013</v>
          </cell>
          <cell r="K304" t="str">
            <v>POS</v>
          </cell>
          <cell r="L304">
            <v>45026</v>
          </cell>
          <cell r="M304">
            <v>45300.291666666664</v>
          </cell>
          <cell r="N304">
            <v>71422</v>
          </cell>
          <cell r="O304">
            <v>71422</v>
          </cell>
          <cell r="P304" t="str">
            <v>FACTURA CANCELADA</v>
          </cell>
          <cell r="Q304" t="str">
            <v>Finalizada</v>
          </cell>
          <cell r="S304" t="str">
            <v>FACTURA PENDIENTE EN PROGRAMACION DE PAGO</v>
          </cell>
          <cell r="U304">
            <v>71422</v>
          </cell>
          <cell r="V304">
            <v>0</v>
          </cell>
          <cell r="Y304">
            <v>71422</v>
          </cell>
          <cell r="Z304">
            <v>0</v>
          </cell>
          <cell r="AA304">
            <v>71422</v>
          </cell>
          <cell r="AB304">
            <v>0</v>
          </cell>
          <cell r="AD304">
            <v>71422</v>
          </cell>
          <cell r="AE304">
            <v>2201506745</v>
          </cell>
          <cell r="AF304" t="str">
            <v>29.04.2024</v>
          </cell>
        </row>
        <row r="305">
          <cell r="F305" t="str">
            <v>891301121_FESR344810</v>
          </cell>
          <cell r="H305" t="str">
            <v>EPS012</v>
          </cell>
          <cell r="I305" t="str">
            <v>COMFENALCO VALLE EPS</v>
          </cell>
          <cell r="J305" t="str">
            <v>EPS013</v>
          </cell>
          <cell r="K305" t="str">
            <v>POS</v>
          </cell>
          <cell r="L305">
            <v>45026</v>
          </cell>
          <cell r="M305">
            <v>45300.291666666664</v>
          </cell>
          <cell r="N305">
            <v>78875</v>
          </cell>
          <cell r="O305">
            <v>78875</v>
          </cell>
          <cell r="P305" t="str">
            <v>FACTURA CANCELADA</v>
          </cell>
          <cell r="Q305" t="str">
            <v>Finalizada</v>
          </cell>
          <cell r="S305" t="str">
            <v>FACTURA PENDIENTE EN PROGRAMACION DE PAGO</v>
          </cell>
          <cell r="U305">
            <v>78875</v>
          </cell>
          <cell r="V305">
            <v>0</v>
          </cell>
          <cell r="Y305">
            <v>78875</v>
          </cell>
          <cell r="Z305">
            <v>0</v>
          </cell>
          <cell r="AA305">
            <v>78875</v>
          </cell>
          <cell r="AB305">
            <v>0</v>
          </cell>
          <cell r="AD305">
            <v>78875</v>
          </cell>
          <cell r="AE305">
            <v>2201506745</v>
          </cell>
          <cell r="AF305" t="str">
            <v>29.04.2024</v>
          </cell>
        </row>
        <row r="306">
          <cell r="F306" t="str">
            <v>891301121_FESR345040</v>
          </cell>
          <cell r="H306" t="str">
            <v>EPS012</v>
          </cell>
          <cell r="I306" t="str">
            <v>COMFENALCO VALLE EPS</v>
          </cell>
          <cell r="J306" t="str">
            <v>EPS013</v>
          </cell>
          <cell r="K306" t="str">
            <v>POS</v>
          </cell>
          <cell r="L306">
            <v>45026</v>
          </cell>
          <cell r="M306">
            <v>45300.291666666664</v>
          </cell>
          <cell r="N306">
            <v>161802</v>
          </cell>
          <cell r="O306">
            <v>161802</v>
          </cell>
          <cell r="P306" t="str">
            <v>FACTURA CANCELADA</v>
          </cell>
          <cell r="Q306" t="str">
            <v>Finalizada</v>
          </cell>
          <cell r="S306" t="str">
            <v>FACTURA PENDIENTE EN PROGRAMACION DE PAGO</v>
          </cell>
          <cell r="U306">
            <v>161802</v>
          </cell>
          <cell r="V306">
            <v>0</v>
          </cell>
          <cell r="Y306">
            <v>161802</v>
          </cell>
          <cell r="Z306">
            <v>0</v>
          </cell>
          <cell r="AA306">
            <v>161802</v>
          </cell>
          <cell r="AB306">
            <v>0</v>
          </cell>
          <cell r="AD306">
            <v>161802</v>
          </cell>
          <cell r="AE306">
            <v>2201506745</v>
          </cell>
          <cell r="AF306" t="str">
            <v>29.04.2024</v>
          </cell>
        </row>
        <row r="307">
          <cell r="F307" t="str">
            <v>891301121_FESR345542</v>
          </cell>
          <cell r="H307" t="str">
            <v>EPS012</v>
          </cell>
          <cell r="I307" t="str">
            <v>COMFENALCO VALLE EPS</v>
          </cell>
          <cell r="J307" t="str">
            <v>EPS013</v>
          </cell>
          <cell r="K307" t="str">
            <v>POS</v>
          </cell>
          <cell r="L307">
            <v>45026</v>
          </cell>
          <cell r="M307">
            <v>45296.39305327546</v>
          </cell>
          <cell r="N307">
            <v>128406</v>
          </cell>
          <cell r="O307">
            <v>128406</v>
          </cell>
          <cell r="P307" t="str">
            <v>FACTURA CANCELADA</v>
          </cell>
          <cell r="Q307" t="str">
            <v>Finalizada</v>
          </cell>
          <cell r="S307" t="str">
            <v>FACTURA PENDIENTE EN PROGRAMACION DE PAGO</v>
          </cell>
          <cell r="U307">
            <v>128406</v>
          </cell>
          <cell r="V307">
            <v>0</v>
          </cell>
          <cell r="Y307">
            <v>128406</v>
          </cell>
          <cell r="Z307">
            <v>0</v>
          </cell>
          <cell r="AA307">
            <v>128406</v>
          </cell>
          <cell r="AB307">
            <v>0</v>
          </cell>
          <cell r="AD307">
            <v>128406</v>
          </cell>
          <cell r="AE307">
            <v>2201506745</v>
          </cell>
          <cell r="AF307" t="str">
            <v>29.04.2024</v>
          </cell>
        </row>
        <row r="308">
          <cell r="F308" t="str">
            <v>891301121_FESR345814</v>
          </cell>
          <cell r="H308" t="str">
            <v>EPS012</v>
          </cell>
          <cell r="I308" t="str">
            <v>COMFENALCO VALLE EPS</v>
          </cell>
          <cell r="J308" t="str">
            <v>EPS013</v>
          </cell>
          <cell r="K308" t="str">
            <v>POS</v>
          </cell>
          <cell r="L308">
            <v>45026</v>
          </cell>
          <cell r="M308">
            <v>45296.39305327546</v>
          </cell>
          <cell r="N308">
            <v>9600</v>
          </cell>
          <cell r="O308">
            <v>9600</v>
          </cell>
          <cell r="P308" t="str">
            <v>FACTURA CANCELADA</v>
          </cell>
          <cell r="Q308" t="str">
            <v>Finalizada</v>
          </cell>
          <cell r="S308" t="str">
            <v>FACTURA PENDIENTE EN PROGRAMACION DE PAGO</v>
          </cell>
          <cell r="U308">
            <v>9600</v>
          </cell>
          <cell r="V308">
            <v>0</v>
          </cell>
          <cell r="Y308">
            <v>9600</v>
          </cell>
          <cell r="Z308">
            <v>0</v>
          </cell>
          <cell r="AA308">
            <v>9600</v>
          </cell>
          <cell r="AB308">
            <v>0</v>
          </cell>
          <cell r="AD308">
            <v>9600</v>
          </cell>
          <cell r="AE308">
            <v>2201506745</v>
          </cell>
          <cell r="AF308" t="str">
            <v>29.04.2024</v>
          </cell>
        </row>
        <row r="309">
          <cell r="F309" t="str">
            <v>891301121_FESR345846</v>
          </cell>
          <cell r="H309" t="str">
            <v>EPS012</v>
          </cell>
          <cell r="I309" t="str">
            <v>COMFENALCO VALLE EPS</v>
          </cell>
          <cell r="J309" t="str">
            <v>EPS013</v>
          </cell>
          <cell r="K309" t="str">
            <v>POS</v>
          </cell>
          <cell r="L309">
            <v>45026</v>
          </cell>
          <cell r="M309">
            <v>45296.39305327546</v>
          </cell>
          <cell r="N309">
            <v>93477</v>
          </cell>
          <cell r="O309">
            <v>93477</v>
          </cell>
          <cell r="P309" t="str">
            <v>FACTURA CANCELADA</v>
          </cell>
          <cell r="Q309" t="str">
            <v>Finalizada</v>
          </cell>
          <cell r="S309" t="str">
            <v>FACTURA CANCELADA</v>
          </cell>
          <cell r="U309">
            <v>93477</v>
          </cell>
          <cell r="V309">
            <v>0</v>
          </cell>
          <cell r="Y309">
            <v>93477</v>
          </cell>
          <cell r="Z309">
            <v>0</v>
          </cell>
          <cell r="AA309">
            <v>93477</v>
          </cell>
          <cell r="AB309">
            <v>0</v>
          </cell>
          <cell r="AD309">
            <v>93477</v>
          </cell>
          <cell r="AE309">
            <v>2201481853</v>
          </cell>
          <cell r="AF309" t="str">
            <v>19.02.2024</v>
          </cell>
        </row>
        <row r="310">
          <cell r="F310" t="str">
            <v>891301121_FESR345859</v>
          </cell>
          <cell r="H310" t="str">
            <v>EPS012</v>
          </cell>
          <cell r="I310" t="str">
            <v>COMFENALCO VALLE EPS</v>
          </cell>
          <cell r="J310" t="str">
            <v>EPS013</v>
          </cell>
          <cell r="K310" t="str">
            <v>POS</v>
          </cell>
          <cell r="L310">
            <v>45026</v>
          </cell>
          <cell r="M310">
            <v>45296.39305327546</v>
          </cell>
          <cell r="N310">
            <v>88921</v>
          </cell>
          <cell r="O310">
            <v>88921</v>
          </cell>
          <cell r="P310" t="str">
            <v>FACTURA CANCELADA</v>
          </cell>
          <cell r="Q310" t="str">
            <v>Finalizada</v>
          </cell>
          <cell r="S310" t="str">
            <v>FACTURA PENDIENTE EN PROGRAMACION DE PAGO</v>
          </cell>
          <cell r="U310">
            <v>88921</v>
          </cell>
          <cell r="V310">
            <v>0</v>
          </cell>
          <cell r="Y310">
            <v>88921</v>
          </cell>
          <cell r="Z310">
            <v>0</v>
          </cell>
          <cell r="AA310">
            <v>88921</v>
          </cell>
          <cell r="AB310">
            <v>0</v>
          </cell>
          <cell r="AD310">
            <v>88921</v>
          </cell>
          <cell r="AE310">
            <v>2201506745</v>
          </cell>
          <cell r="AF310" t="str">
            <v>29.04.2024</v>
          </cell>
        </row>
        <row r="311">
          <cell r="F311" t="str">
            <v>891301121_FESR345860</v>
          </cell>
          <cell r="H311" t="str">
            <v>EPS012</v>
          </cell>
          <cell r="I311" t="str">
            <v>COMFENALCO VALLE EPS</v>
          </cell>
          <cell r="J311" t="str">
            <v>EPS013</v>
          </cell>
          <cell r="K311" t="str">
            <v>POS</v>
          </cell>
          <cell r="L311">
            <v>45026</v>
          </cell>
          <cell r="M311">
            <v>45296.39305327546</v>
          </cell>
          <cell r="N311">
            <v>265180</v>
          </cell>
          <cell r="O311">
            <v>265180</v>
          </cell>
          <cell r="P311" t="str">
            <v>FACTURA CANCELADA</v>
          </cell>
          <cell r="Q311" t="str">
            <v>Finalizada</v>
          </cell>
          <cell r="S311" t="str">
            <v>FACTURA PENDIENTE EN PROGRAMACION DE PAGO</v>
          </cell>
          <cell r="U311">
            <v>265180</v>
          </cell>
          <cell r="V311">
            <v>0</v>
          </cell>
          <cell r="Y311">
            <v>265180</v>
          </cell>
          <cell r="Z311">
            <v>0</v>
          </cell>
          <cell r="AA311">
            <v>265180</v>
          </cell>
          <cell r="AB311">
            <v>0</v>
          </cell>
          <cell r="AD311">
            <v>265180</v>
          </cell>
          <cell r="AE311">
            <v>2201506745</v>
          </cell>
          <cell r="AF311" t="str">
            <v>29.04.2024</v>
          </cell>
        </row>
        <row r="312">
          <cell r="F312" t="str">
            <v>891301121_FESR346102</v>
          </cell>
          <cell r="H312" t="str">
            <v>EPS012</v>
          </cell>
          <cell r="I312" t="str">
            <v>COMFENALCO VALLE EPS</v>
          </cell>
          <cell r="J312" t="str">
            <v>EPS013</v>
          </cell>
          <cell r="K312" t="str">
            <v>POS</v>
          </cell>
          <cell r="L312">
            <v>45026</v>
          </cell>
          <cell r="M312">
            <v>45296.39305327546</v>
          </cell>
          <cell r="N312">
            <v>103486</v>
          </cell>
          <cell r="O312">
            <v>103486</v>
          </cell>
          <cell r="P312" t="str">
            <v>FACTURA DEVUELTA</v>
          </cell>
          <cell r="Q312" t="str">
            <v>Devuelta</v>
          </cell>
          <cell r="S312" t="str">
            <v>FACTURA DEVUELTA</v>
          </cell>
          <cell r="U312">
            <v>0</v>
          </cell>
          <cell r="V312">
            <v>103486</v>
          </cell>
          <cell r="W312" t="str">
            <v xml:space="preserve">AUT: SE REALIZA DEVOLUCIÓN DE FACTURA, LA AUTORIZACIÓN 122300037627 ESTÁ GENERADA PARA OTRO PRESTADOR NIT 900228989- CLINICA SANTA SOFIA DEL PACIFICO LTDA, FAVOR COMUNICARSE CON EL ÁREA ENCARGADA, SOLICITARLA A LA capautorizaciones@epsdelagente.com.co. LUIS ERNESTO GUERRERO GALEANO </v>
          </cell>
          <cell r="X312" t="str">
            <v>AUTORIZACION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D312">
            <v>0</v>
          </cell>
        </row>
        <row r="313">
          <cell r="F313" t="str">
            <v>891301121_FESR346184</v>
          </cell>
          <cell r="H313" t="str">
            <v>EPS012</v>
          </cell>
          <cell r="I313" t="str">
            <v>COMFENALCO VALLE EPS</v>
          </cell>
          <cell r="J313" t="str">
            <v>EPS013</v>
          </cell>
          <cell r="K313" t="str">
            <v>POS</v>
          </cell>
          <cell r="L313">
            <v>45026</v>
          </cell>
          <cell r="M313">
            <v>45296.39305327546</v>
          </cell>
          <cell r="N313">
            <v>122220</v>
          </cell>
          <cell r="O313">
            <v>122220</v>
          </cell>
          <cell r="P313" t="str">
            <v>FACTURA CANCELADA</v>
          </cell>
          <cell r="Q313" t="str">
            <v>Finalizada</v>
          </cell>
          <cell r="S313" t="str">
            <v>FACTURA PENDIENTE EN PROGRAMACION DE PAGO</v>
          </cell>
          <cell r="U313">
            <v>122220</v>
          </cell>
          <cell r="V313">
            <v>0</v>
          </cell>
          <cell r="Y313">
            <v>122220</v>
          </cell>
          <cell r="Z313">
            <v>0</v>
          </cell>
          <cell r="AA313">
            <v>122220</v>
          </cell>
          <cell r="AB313">
            <v>0</v>
          </cell>
          <cell r="AD313">
            <v>122220</v>
          </cell>
          <cell r="AE313">
            <v>2201506745</v>
          </cell>
          <cell r="AF313" t="str">
            <v>29.04.2024</v>
          </cell>
        </row>
        <row r="314">
          <cell r="F314" t="str">
            <v>891301121_FESR346331</v>
          </cell>
          <cell r="H314" t="str">
            <v>EPS012</v>
          </cell>
          <cell r="I314" t="str">
            <v>COMFENALCO VALLE EPS</v>
          </cell>
          <cell r="J314" t="str">
            <v>EPS013</v>
          </cell>
          <cell r="K314" t="str">
            <v>POS</v>
          </cell>
          <cell r="L314">
            <v>45026</v>
          </cell>
          <cell r="M314">
            <v>45296.39305327546</v>
          </cell>
          <cell r="N314">
            <v>176391</v>
          </cell>
          <cell r="O314">
            <v>176391</v>
          </cell>
          <cell r="P314" t="str">
            <v>FACTURA CANCELADA</v>
          </cell>
          <cell r="Q314" t="str">
            <v>Finalizada</v>
          </cell>
          <cell r="S314" t="str">
            <v>FACTURA PENDIENTE EN PROGRAMACION DE PAGO</v>
          </cell>
          <cell r="U314">
            <v>176391</v>
          </cell>
          <cell r="V314">
            <v>0</v>
          </cell>
          <cell r="Y314">
            <v>176391</v>
          </cell>
          <cell r="Z314">
            <v>0</v>
          </cell>
          <cell r="AA314">
            <v>176391</v>
          </cell>
          <cell r="AB314">
            <v>0</v>
          </cell>
          <cell r="AD314">
            <v>176391</v>
          </cell>
          <cell r="AE314">
            <v>2201506745</v>
          </cell>
          <cell r="AF314" t="str">
            <v>29.04.2024</v>
          </cell>
        </row>
        <row r="315">
          <cell r="F315" t="str">
            <v>891301121_FESR346433</v>
          </cell>
          <cell r="H315" t="str">
            <v>EPS012</v>
          </cell>
          <cell r="I315" t="str">
            <v>COMFENALCO VALLE EPS</v>
          </cell>
          <cell r="J315" t="str">
            <v>EPS013</v>
          </cell>
          <cell r="K315" t="str">
            <v>POS</v>
          </cell>
          <cell r="L315">
            <v>45026</v>
          </cell>
          <cell r="M315">
            <v>45296.39305327546</v>
          </cell>
          <cell r="N315">
            <v>76868</v>
          </cell>
          <cell r="O315">
            <v>76868</v>
          </cell>
          <cell r="P315" t="str">
            <v>FACTURA CANCELADA</v>
          </cell>
          <cell r="Q315" t="str">
            <v>Finalizada</v>
          </cell>
          <cell r="S315" t="str">
            <v>FACTURA PENDIENTE EN PROGRAMACION DE PAGO</v>
          </cell>
          <cell r="U315">
            <v>76868</v>
          </cell>
          <cell r="V315">
            <v>0</v>
          </cell>
          <cell r="Y315">
            <v>76868</v>
          </cell>
          <cell r="Z315">
            <v>0</v>
          </cell>
          <cell r="AA315">
            <v>76868</v>
          </cell>
          <cell r="AB315">
            <v>0</v>
          </cell>
          <cell r="AD315">
            <v>76868</v>
          </cell>
          <cell r="AE315">
            <v>2201506745</v>
          </cell>
          <cell r="AF315" t="str">
            <v>29.04.2024</v>
          </cell>
        </row>
        <row r="316">
          <cell r="F316" t="str">
            <v>891301121_FESR346752</v>
          </cell>
          <cell r="H316" t="str">
            <v>EPS012</v>
          </cell>
          <cell r="I316" t="str">
            <v>COMFENALCO VALLE EPS</v>
          </cell>
          <cell r="J316" t="str">
            <v>EPS013</v>
          </cell>
          <cell r="K316" t="str">
            <v>POS</v>
          </cell>
          <cell r="L316">
            <v>45026</v>
          </cell>
          <cell r="M316">
            <v>45296.39305327546</v>
          </cell>
          <cell r="N316">
            <v>88860</v>
          </cell>
          <cell r="O316">
            <v>88860</v>
          </cell>
          <cell r="P316" t="str">
            <v>FACTURA CANCELADA</v>
          </cell>
          <cell r="Q316" t="str">
            <v>Finalizada</v>
          </cell>
          <cell r="S316" t="str">
            <v>FACTURA CANCELADA</v>
          </cell>
          <cell r="U316">
            <v>88860</v>
          </cell>
          <cell r="V316">
            <v>0</v>
          </cell>
          <cell r="Y316">
            <v>88860</v>
          </cell>
          <cell r="Z316">
            <v>0</v>
          </cell>
          <cell r="AA316">
            <v>88860</v>
          </cell>
          <cell r="AB316">
            <v>0</v>
          </cell>
          <cell r="AD316">
            <v>88860</v>
          </cell>
          <cell r="AE316">
            <v>2201481853</v>
          </cell>
          <cell r="AF316" t="str">
            <v>19.02.2024</v>
          </cell>
        </row>
        <row r="317">
          <cell r="F317" t="str">
            <v>891301121_FESR346753</v>
          </cell>
          <cell r="H317" t="str">
            <v>EPS012</v>
          </cell>
          <cell r="I317" t="str">
            <v>COMFENALCO VALLE EPS</v>
          </cell>
          <cell r="J317" t="str">
            <v>EPS013</v>
          </cell>
          <cell r="K317" t="str">
            <v>POS</v>
          </cell>
          <cell r="L317">
            <v>45026</v>
          </cell>
          <cell r="M317">
            <v>45296.39305327546</v>
          </cell>
          <cell r="N317">
            <v>111770</v>
          </cell>
          <cell r="O317">
            <v>111770</v>
          </cell>
          <cell r="P317" t="str">
            <v>FACTURA CANCELADA</v>
          </cell>
          <cell r="Q317" t="str">
            <v>Finalizada</v>
          </cell>
          <cell r="S317" t="str">
            <v>FACTURA CANCELADA</v>
          </cell>
          <cell r="U317">
            <v>111770</v>
          </cell>
          <cell r="V317">
            <v>0</v>
          </cell>
          <cell r="Y317">
            <v>111770</v>
          </cell>
          <cell r="Z317">
            <v>0</v>
          </cell>
          <cell r="AA317">
            <v>111770</v>
          </cell>
          <cell r="AB317">
            <v>0</v>
          </cell>
          <cell r="AD317">
            <v>111770</v>
          </cell>
          <cell r="AE317">
            <v>2201481853</v>
          </cell>
          <cell r="AF317" t="str">
            <v>19.02.2024</v>
          </cell>
        </row>
        <row r="318">
          <cell r="F318" t="str">
            <v>891301121_FESR347080</v>
          </cell>
          <cell r="H318" t="str">
            <v>EPS012</v>
          </cell>
          <cell r="I318" t="str">
            <v>COMFENALCO VALLE EPS</v>
          </cell>
          <cell r="J318" t="str">
            <v>EPS013</v>
          </cell>
          <cell r="K318" t="str">
            <v>POS</v>
          </cell>
          <cell r="L318">
            <v>45026</v>
          </cell>
          <cell r="M318">
            <v>45296.39305327546</v>
          </cell>
          <cell r="N318">
            <v>37900</v>
          </cell>
          <cell r="O318">
            <v>37900</v>
          </cell>
          <cell r="P318" t="str">
            <v>FACTURA CANCELADA</v>
          </cell>
          <cell r="Q318" t="str">
            <v>Finalizada</v>
          </cell>
          <cell r="S318" t="str">
            <v>FACTURA PENDIENTE EN PROGRAMACION DE PAGO</v>
          </cell>
          <cell r="U318">
            <v>37900</v>
          </cell>
          <cell r="V318">
            <v>0</v>
          </cell>
          <cell r="Y318">
            <v>37900</v>
          </cell>
          <cell r="Z318">
            <v>0</v>
          </cell>
          <cell r="AA318">
            <v>37900</v>
          </cell>
          <cell r="AB318">
            <v>0</v>
          </cell>
          <cell r="AD318">
            <v>37900</v>
          </cell>
          <cell r="AE318">
            <v>2201506745</v>
          </cell>
          <cell r="AF318" t="str">
            <v>29.04.2024</v>
          </cell>
        </row>
        <row r="319">
          <cell r="F319" t="str">
            <v>891301121_FESR347343</v>
          </cell>
          <cell r="H319" t="str">
            <v>EPS012</v>
          </cell>
          <cell r="I319" t="str">
            <v>COMFENALCO VALLE EPS</v>
          </cell>
          <cell r="J319" t="str">
            <v>EPS013</v>
          </cell>
          <cell r="K319" t="str">
            <v>POS</v>
          </cell>
          <cell r="L319">
            <v>45026</v>
          </cell>
          <cell r="M319">
            <v>45296.39305327546</v>
          </cell>
          <cell r="N319">
            <v>113468</v>
          </cell>
          <cell r="O319">
            <v>113468</v>
          </cell>
          <cell r="P319" t="str">
            <v>FACTURA CANCELADA</v>
          </cell>
          <cell r="Q319" t="str">
            <v>Finalizada</v>
          </cell>
          <cell r="S319" t="str">
            <v>FACTURA CANCELADA</v>
          </cell>
          <cell r="U319">
            <v>113468</v>
          </cell>
          <cell r="V319">
            <v>0</v>
          </cell>
          <cell r="Y319">
            <v>113468</v>
          </cell>
          <cell r="Z319">
            <v>0</v>
          </cell>
          <cell r="AA319">
            <v>113468</v>
          </cell>
          <cell r="AB319">
            <v>0</v>
          </cell>
          <cell r="AD319">
            <v>113468</v>
          </cell>
          <cell r="AE319">
            <v>2201481853</v>
          </cell>
          <cell r="AF319" t="str">
            <v>19.02.2024</v>
          </cell>
        </row>
        <row r="320">
          <cell r="F320" t="str">
            <v>891301121_FESR347466</v>
          </cell>
          <cell r="H320" t="str">
            <v>EPS012</v>
          </cell>
          <cell r="I320" t="str">
            <v>COMFENALCO VALLE EPS</v>
          </cell>
          <cell r="J320" t="str">
            <v>EPS013</v>
          </cell>
          <cell r="K320" t="str">
            <v>POS</v>
          </cell>
          <cell r="L320">
            <v>45026</v>
          </cell>
          <cell r="M320">
            <v>45296.39305327546</v>
          </cell>
          <cell r="N320">
            <v>110924</v>
          </cell>
          <cell r="O320">
            <v>110924</v>
          </cell>
          <cell r="P320" t="str">
            <v>FACTURA CANCELADA</v>
          </cell>
          <cell r="Q320" t="str">
            <v>Finalizada</v>
          </cell>
          <cell r="S320" t="str">
            <v>FACTURA CANCELADA</v>
          </cell>
          <cell r="U320">
            <v>110924</v>
          </cell>
          <cell r="V320">
            <v>0</v>
          </cell>
          <cell r="Y320">
            <v>110924</v>
          </cell>
          <cell r="Z320">
            <v>0</v>
          </cell>
          <cell r="AA320">
            <v>110924</v>
          </cell>
          <cell r="AB320">
            <v>0</v>
          </cell>
          <cell r="AD320">
            <v>110924</v>
          </cell>
          <cell r="AE320">
            <v>2201481853</v>
          </cell>
          <cell r="AF320" t="str">
            <v>19.02.2024</v>
          </cell>
        </row>
        <row r="321">
          <cell r="F321" t="str">
            <v>891301121_FESR347624</v>
          </cell>
          <cell r="H321" t="str">
            <v>EPS012</v>
          </cell>
          <cell r="I321" t="str">
            <v>COMFENALCO VALLE EPS</v>
          </cell>
          <cell r="J321" t="str">
            <v>EPS013</v>
          </cell>
          <cell r="K321" t="str">
            <v>POS</v>
          </cell>
          <cell r="L321">
            <v>45026</v>
          </cell>
          <cell r="M321">
            <v>45296.39305327546</v>
          </cell>
          <cell r="N321">
            <v>146704</v>
          </cell>
          <cell r="O321">
            <v>146704</v>
          </cell>
          <cell r="P321" t="str">
            <v>FACTURA CANCELADA</v>
          </cell>
          <cell r="Q321" t="str">
            <v>Finalizada</v>
          </cell>
          <cell r="S321" t="str">
            <v>FACTURA CANCELADA</v>
          </cell>
          <cell r="U321">
            <v>146704</v>
          </cell>
          <cell r="V321">
            <v>0</v>
          </cell>
          <cell r="Y321">
            <v>146704</v>
          </cell>
          <cell r="Z321">
            <v>0</v>
          </cell>
          <cell r="AA321">
            <v>146704</v>
          </cell>
          <cell r="AB321">
            <v>0</v>
          </cell>
          <cell r="AD321">
            <v>146704</v>
          </cell>
          <cell r="AE321">
            <v>2201481853</v>
          </cell>
          <cell r="AF321" t="str">
            <v>19.02.2024</v>
          </cell>
        </row>
        <row r="322">
          <cell r="F322" t="str">
            <v>891301121_FESR347939</v>
          </cell>
          <cell r="H322" t="str">
            <v>EPS012</v>
          </cell>
          <cell r="I322" t="str">
            <v>COMFENALCO VALLE EPS</v>
          </cell>
          <cell r="J322" t="str">
            <v>EPS013</v>
          </cell>
          <cell r="K322" t="str">
            <v>POS</v>
          </cell>
          <cell r="L322">
            <v>45026</v>
          </cell>
          <cell r="M322">
            <v>45296.39305327546</v>
          </cell>
          <cell r="N322">
            <v>276531</v>
          </cell>
          <cell r="O322">
            <v>276531</v>
          </cell>
          <cell r="P322" t="str">
            <v>FACTURA CANCELADA</v>
          </cell>
          <cell r="Q322" t="str">
            <v>Finalizada</v>
          </cell>
          <cell r="S322" t="str">
            <v>FACTURA CANCELADA</v>
          </cell>
          <cell r="U322">
            <v>276531</v>
          </cell>
          <cell r="V322">
            <v>0</v>
          </cell>
          <cell r="Y322">
            <v>276531</v>
          </cell>
          <cell r="Z322">
            <v>0</v>
          </cell>
          <cell r="AA322">
            <v>276531</v>
          </cell>
          <cell r="AB322">
            <v>0</v>
          </cell>
          <cell r="AD322">
            <v>276531</v>
          </cell>
          <cell r="AE322">
            <v>2201481853</v>
          </cell>
          <cell r="AF322" t="str">
            <v>19.02.2024</v>
          </cell>
        </row>
        <row r="323">
          <cell r="F323" t="str">
            <v>891301121_FESR348646</v>
          </cell>
          <cell r="H323" t="str">
            <v>EPS012</v>
          </cell>
          <cell r="I323" t="str">
            <v>COMFENALCO VALLE EPS</v>
          </cell>
          <cell r="J323" t="str">
            <v>EPS013</v>
          </cell>
          <cell r="K323" t="str">
            <v>POS</v>
          </cell>
          <cell r="L323">
            <v>45026</v>
          </cell>
          <cell r="M323">
            <v>45296.39305327546</v>
          </cell>
          <cell r="N323">
            <v>48000</v>
          </cell>
          <cell r="O323">
            <v>48000</v>
          </cell>
          <cell r="P323" t="str">
            <v>FACTURA CANCELADA</v>
          </cell>
          <cell r="Q323" t="str">
            <v>Finalizada</v>
          </cell>
          <cell r="S323" t="str">
            <v>FACTURA PENDIENTE EN PROGRAMACION DE PAGO</v>
          </cell>
          <cell r="U323">
            <v>48000</v>
          </cell>
          <cell r="V323">
            <v>0</v>
          </cell>
          <cell r="Y323">
            <v>48000</v>
          </cell>
          <cell r="Z323">
            <v>0</v>
          </cell>
          <cell r="AA323">
            <v>48000</v>
          </cell>
          <cell r="AB323">
            <v>0</v>
          </cell>
          <cell r="AD323">
            <v>48000</v>
          </cell>
          <cell r="AE323">
            <v>2201506745</v>
          </cell>
          <cell r="AF323" t="str">
            <v>29.04.2024</v>
          </cell>
        </row>
        <row r="324">
          <cell r="F324" t="str">
            <v>891301121_FESR348651</v>
          </cell>
          <cell r="H324" t="str">
            <v>EPS012</v>
          </cell>
          <cell r="I324" t="str">
            <v>COMFENALCO VALLE EPS</v>
          </cell>
          <cell r="J324" t="str">
            <v>EPS013</v>
          </cell>
          <cell r="K324" t="str">
            <v>POS</v>
          </cell>
          <cell r="L324">
            <v>45026</v>
          </cell>
          <cell r="M324">
            <v>45296.39305327546</v>
          </cell>
          <cell r="N324">
            <v>9600</v>
          </cell>
          <cell r="O324">
            <v>9600</v>
          </cell>
          <cell r="P324" t="str">
            <v>FACTURA CANCELADA</v>
          </cell>
          <cell r="Q324" t="str">
            <v>Finalizada</v>
          </cell>
          <cell r="S324" t="str">
            <v>FACTURA PENDIENTE EN PROGRAMACION DE PAGO</v>
          </cell>
          <cell r="U324">
            <v>9600</v>
          </cell>
          <cell r="V324">
            <v>0</v>
          </cell>
          <cell r="Y324">
            <v>9600</v>
          </cell>
          <cell r="Z324">
            <v>0</v>
          </cell>
          <cell r="AA324">
            <v>9600</v>
          </cell>
          <cell r="AB324">
            <v>0</v>
          </cell>
          <cell r="AD324">
            <v>9600</v>
          </cell>
          <cell r="AE324">
            <v>2201506745</v>
          </cell>
          <cell r="AF324" t="str">
            <v>29.04.2024</v>
          </cell>
        </row>
        <row r="325">
          <cell r="F325" t="str">
            <v>891301121_FESR349186</v>
          </cell>
          <cell r="H325" t="str">
            <v>EPS012</v>
          </cell>
          <cell r="I325" t="str">
            <v>COMFENALCO VALLE EPS</v>
          </cell>
          <cell r="J325" t="str">
            <v>EPS013</v>
          </cell>
          <cell r="K325" t="str">
            <v>POS</v>
          </cell>
          <cell r="L325">
            <v>45026</v>
          </cell>
          <cell r="M325">
            <v>45261.291666666664</v>
          </cell>
          <cell r="N325">
            <v>83522</v>
          </cell>
          <cell r="O325">
            <v>83522</v>
          </cell>
          <cell r="P325" t="str">
            <v>FACTURA CANCELADA</v>
          </cell>
          <cell r="Q325" t="str">
            <v>Finalizada</v>
          </cell>
          <cell r="S325" t="str">
            <v>FACTURA PENDIENTE EN PROGRAMACION DE PAGO</v>
          </cell>
          <cell r="U325">
            <v>83522</v>
          </cell>
          <cell r="V325">
            <v>0</v>
          </cell>
          <cell r="Y325">
            <v>83522</v>
          </cell>
          <cell r="Z325">
            <v>0</v>
          </cell>
          <cell r="AA325">
            <v>83522</v>
          </cell>
          <cell r="AB325">
            <v>0</v>
          </cell>
          <cell r="AD325">
            <v>83522</v>
          </cell>
          <cell r="AE325">
            <v>2201506745</v>
          </cell>
          <cell r="AF325" t="str">
            <v>29.04.2024</v>
          </cell>
        </row>
        <row r="326">
          <cell r="F326" t="str">
            <v>891301121_FESR349428</v>
          </cell>
          <cell r="H326" t="str">
            <v>EPS012</v>
          </cell>
          <cell r="I326" t="str">
            <v>COMFENALCO VALLE EPS</v>
          </cell>
          <cell r="J326" t="str">
            <v>EPS013</v>
          </cell>
          <cell r="K326" t="str">
            <v>POS</v>
          </cell>
          <cell r="L326">
            <v>45026</v>
          </cell>
          <cell r="M326">
            <v>45261.291666666664</v>
          </cell>
          <cell r="N326">
            <v>285122</v>
          </cell>
          <cell r="O326">
            <v>285122</v>
          </cell>
          <cell r="P326" t="str">
            <v>FACTURA CANCELADA</v>
          </cell>
          <cell r="Q326" t="str">
            <v>Finalizada</v>
          </cell>
          <cell r="S326" t="str">
            <v>FACTURA PENDIENTE EN PROGRAMACION DE PAGO</v>
          </cell>
          <cell r="U326">
            <v>285122</v>
          </cell>
          <cell r="V326">
            <v>0</v>
          </cell>
          <cell r="Y326">
            <v>285122</v>
          </cell>
          <cell r="Z326">
            <v>0</v>
          </cell>
          <cell r="AA326">
            <v>285122</v>
          </cell>
          <cell r="AB326">
            <v>0</v>
          </cell>
          <cell r="AD326">
            <v>285122</v>
          </cell>
          <cell r="AE326">
            <v>2201506745</v>
          </cell>
          <cell r="AF326" t="str">
            <v>29.04.2024</v>
          </cell>
        </row>
        <row r="327">
          <cell r="F327" t="str">
            <v>891301121_FESR349525</v>
          </cell>
          <cell r="H327" t="str">
            <v>EPS012</v>
          </cell>
          <cell r="I327" t="str">
            <v>COMFENALCO VALLE EPS</v>
          </cell>
          <cell r="J327" t="str">
            <v>EPS013</v>
          </cell>
          <cell r="K327" t="str">
            <v>POS</v>
          </cell>
          <cell r="L327">
            <v>45026</v>
          </cell>
          <cell r="M327">
            <v>45261.291666666664</v>
          </cell>
          <cell r="N327">
            <v>188183</v>
          </cell>
          <cell r="O327">
            <v>188183</v>
          </cell>
          <cell r="P327" t="str">
            <v>FACTURA CANCELADA</v>
          </cell>
          <cell r="Q327" t="str">
            <v>Finalizada</v>
          </cell>
          <cell r="S327" t="str">
            <v>FACTURA CANCELADA</v>
          </cell>
          <cell r="U327">
            <v>188183</v>
          </cell>
          <cell r="V327">
            <v>0</v>
          </cell>
          <cell r="Y327">
            <v>188183</v>
          </cell>
          <cell r="Z327">
            <v>0</v>
          </cell>
          <cell r="AA327">
            <v>188183</v>
          </cell>
          <cell r="AB327">
            <v>0</v>
          </cell>
          <cell r="AD327">
            <v>188183</v>
          </cell>
          <cell r="AE327">
            <v>2201481853</v>
          </cell>
          <cell r="AF327" t="str">
            <v>19.02.2024</v>
          </cell>
        </row>
        <row r="328">
          <cell r="F328" t="str">
            <v>891301121_FESR349990</v>
          </cell>
          <cell r="H328" t="str">
            <v>EPS012</v>
          </cell>
          <cell r="I328" t="str">
            <v>COMFENALCO VALLE EPS</v>
          </cell>
          <cell r="J328" t="str">
            <v>EPS013</v>
          </cell>
          <cell r="K328" t="str">
            <v>POS</v>
          </cell>
          <cell r="L328">
            <v>45026</v>
          </cell>
          <cell r="M328">
            <v>45261.291666666664</v>
          </cell>
          <cell r="N328">
            <v>83175</v>
          </cell>
          <cell r="O328">
            <v>83175</v>
          </cell>
          <cell r="P328" t="str">
            <v>FACTURA CANCELADA</v>
          </cell>
          <cell r="Q328" t="str">
            <v>Finalizada</v>
          </cell>
          <cell r="S328" t="str">
            <v>FACTURA PENDIENTE EN PROGRAMACION DE PAGO</v>
          </cell>
          <cell r="U328">
            <v>83175</v>
          </cell>
          <cell r="V328">
            <v>0</v>
          </cell>
          <cell r="Y328">
            <v>83175</v>
          </cell>
          <cell r="Z328">
            <v>0</v>
          </cell>
          <cell r="AA328">
            <v>83175</v>
          </cell>
          <cell r="AB328">
            <v>0</v>
          </cell>
          <cell r="AD328">
            <v>83175</v>
          </cell>
          <cell r="AE328">
            <v>2201506745</v>
          </cell>
          <cell r="AF328" t="str">
            <v>29.04.2024</v>
          </cell>
        </row>
        <row r="329">
          <cell r="F329" t="str">
            <v>891301121_FESR350242</v>
          </cell>
          <cell r="H329" t="str">
            <v>EPS012</v>
          </cell>
          <cell r="I329" t="str">
            <v>COMFENALCO VALLE EPS</v>
          </cell>
          <cell r="J329" t="str">
            <v>EPS013</v>
          </cell>
          <cell r="K329" t="str">
            <v>POS</v>
          </cell>
          <cell r="L329">
            <v>45026</v>
          </cell>
          <cell r="M329">
            <v>45261.291666666664</v>
          </cell>
          <cell r="N329">
            <v>68433</v>
          </cell>
          <cell r="O329">
            <v>68433</v>
          </cell>
          <cell r="P329" t="str">
            <v>FACTURA CANCELADA</v>
          </cell>
          <cell r="Q329" t="str">
            <v>Finalizada</v>
          </cell>
          <cell r="S329" t="str">
            <v>FACTURA PENDIENTE EN PROGRAMACION DE PAGO</v>
          </cell>
          <cell r="U329">
            <v>68433</v>
          </cell>
          <cell r="V329">
            <v>0</v>
          </cell>
          <cell r="Y329">
            <v>68433</v>
          </cell>
          <cell r="Z329">
            <v>0</v>
          </cell>
          <cell r="AA329">
            <v>68433</v>
          </cell>
          <cell r="AB329">
            <v>0</v>
          </cell>
          <cell r="AD329">
            <v>68433</v>
          </cell>
          <cell r="AE329">
            <v>2201506745</v>
          </cell>
          <cell r="AF329" t="str">
            <v>29.04.2024</v>
          </cell>
        </row>
        <row r="330">
          <cell r="F330" t="str">
            <v>891301121_FESR350337</v>
          </cell>
          <cell r="H330" t="str">
            <v>EPS012</v>
          </cell>
          <cell r="I330" t="str">
            <v>COMFENALCO VALLE EPS</v>
          </cell>
          <cell r="J330" t="str">
            <v>EPS013</v>
          </cell>
          <cell r="K330" t="str">
            <v>POS</v>
          </cell>
          <cell r="L330">
            <v>45026</v>
          </cell>
          <cell r="M330">
            <v>45261.291666666664</v>
          </cell>
          <cell r="N330">
            <v>113222</v>
          </cell>
          <cell r="O330">
            <v>113222</v>
          </cell>
          <cell r="P330" t="str">
            <v>FACTURA CANCELADA</v>
          </cell>
          <cell r="Q330" t="str">
            <v>Finalizada</v>
          </cell>
          <cell r="S330" t="str">
            <v>FACTURA PENDIENTE EN PROGRAMACION DE PAGO</v>
          </cell>
          <cell r="U330">
            <v>113222</v>
          </cell>
          <cell r="V330">
            <v>0</v>
          </cell>
          <cell r="Y330">
            <v>113222</v>
          </cell>
          <cell r="Z330">
            <v>0</v>
          </cell>
          <cell r="AA330">
            <v>113222</v>
          </cell>
          <cell r="AB330">
            <v>0</v>
          </cell>
          <cell r="AD330">
            <v>113222</v>
          </cell>
          <cell r="AE330">
            <v>2201506745</v>
          </cell>
          <cell r="AF330" t="str">
            <v>29.04.2024</v>
          </cell>
        </row>
        <row r="331">
          <cell r="F331" t="str">
            <v>891301121_FESR350875</v>
          </cell>
          <cell r="H331" t="str">
            <v>EPS012</v>
          </cell>
          <cell r="I331" t="str">
            <v>COMFENALCO VALLE EPS</v>
          </cell>
          <cell r="J331" t="str">
            <v>EPS013</v>
          </cell>
          <cell r="K331" t="str">
            <v>POS</v>
          </cell>
          <cell r="L331">
            <v>45026</v>
          </cell>
          <cell r="M331">
            <v>45261.291666666664</v>
          </cell>
          <cell r="N331">
            <v>85681</v>
          </cell>
          <cell r="O331">
            <v>85681</v>
          </cell>
          <cell r="P331" t="str">
            <v>FACTURA CANCELADA</v>
          </cell>
          <cell r="Q331" t="str">
            <v>Finalizada</v>
          </cell>
          <cell r="S331" t="str">
            <v>FACTURA CANCELADA</v>
          </cell>
          <cell r="U331">
            <v>85681</v>
          </cell>
          <cell r="V331">
            <v>0</v>
          </cell>
          <cell r="Y331">
            <v>85681</v>
          </cell>
          <cell r="Z331">
            <v>0</v>
          </cell>
          <cell r="AA331">
            <v>85681</v>
          </cell>
          <cell r="AB331">
            <v>0</v>
          </cell>
          <cell r="AD331">
            <v>85681</v>
          </cell>
          <cell r="AE331">
            <v>2201481853</v>
          </cell>
          <cell r="AF331" t="str">
            <v>19.02.2024</v>
          </cell>
        </row>
        <row r="332">
          <cell r="F332" t="str">
            <v>891301121_FESR351453</v>
          </cell>
          <cell r="H332" t="str">
            <v>EPS012</v>
          </cell>
          <cell r="I332" t="str">
            <v>COMFENALCO VALLE EPS</v>
          </cell>
          <cell r="J332" t="str">
            <v>EPS013</v>
          </cell>
          <cell r="K332" t="str">
            <v>POS</v>
          </cell>
          <cell r="L332">
            <v>45026</v>
          </cell>
          <cell r="M332">
            <v>45261.291666666664</v>
          </cell>
          <cell r="N332">
            <v>80936</v>
          </cell>
          <cell r="O332">
            <v>80936</v>
          </cell>
          <cell r="P332" t="str">
            <v>FACTURA CANCELADA</v>
          </cell>
          <cell r="Q332" t="str">
            <v>Finalizada</v>
          </cell>
          <cell r="S332" t="str">
            <v>FACTURA CANCELADA</v>
          </cell>
          <cell r="U332">
            <v>80936</v>
          </cell>
          <cell r="V332">
            <v>0</v>
          </cell>
          <cell r="Y332">
            <v>80936</v>
          </cell>
          <cell r="Z332">
            <v>0</v>
          </cell>
          <cell r="AA332">
            <v>80936</v>
          </cell>
          <cell r="AB332">
            <v>0</v>
          </cell>
          <cell r="AD332">
            <v>80936</v>
          </cell>
          <cell r="AE332">
            <v>2201481853</v>
          </cell>
          <cell r="AF332" t="str">
            <v>19.02.2024</v>
          </cell>
        </row>
        <row r="333">
          <cell r="F333" t="str">
            <v>891301121_FESR352151</v>
          </cell>
          <cell r="H333" t="str">
            <v>EPS012</v>
          </cell>
          <cell r="I333" t="str">
            <v>COMFENALCO VALLE EPS</v>
          </cell>
          <cell r="J333" t="str">
            <v>EPS013</v>
          </cell>
          <cell r="K333" t="str">
            <v>POS</v>
          </cell>
          <cell r="L333">
            <v>45026</v>
          </cell>
          <cell r="M333">
            <v>45300.291666666664</v>
          </cell>
          <cell r="N333">
            <v>129775</v>
          </cell>
          <cell r="O333">
            <v>129775</v>
          </cell>
          <cell r="P333" t="str">
            <v>FACTURA CANCELADA</v>
          </cell>
          <cell r="Q333" t="str">
            <v>Finalizada</v>
          </cell>
          <cell r="S333" t="str">
            <v>FACTURA PENDIENTE EN PROGRAMACION DE PAGO</v>
          </cell>
          <cell r="U333">
            <v>129775</v>
          </cell>
          <cell r="V333">
            <v>0</v>
          </cell>
          <cell r="Y333">
            <v>129775</v>
          </cell>
          <cell r="Z333">
            <v>0</v>
          </cell>
          <cell r="AA333">
            <v>129775</v>
          </cell>
          <cell r="AB333">
            <v>0</v>
          </cell>
          <cell r="AD333">
            <v>129775</v>
          </cell>
          <cell r="AE333">
            <v>2201506745</v>
          </cell>
          <cell r="AF333" t="str">
            <v>29.04.2024</v>
          </cell>
        </row>
        <row r="334">
          <cell r="F334" t="str">
            <v>891301121_FESR352152</v>
          </cell>
          <cell r="H334" t="str">
            <v>EPS012</v>
          </cell>
          <cell r="I334" t="str">
            <v>COMFENALCO VALLE EPS</v>
          </cell>
          <cell r="J334" t="str">
            <v>EPS013</v>
          </cell>
          <cell r="K334" t="str">
            <v>POS</v>
          </cell>
          <cell r="L334">
            <v>45026</v>
          </cell>
          <cell r="M334">
            <v>45300.291666666664</v>
          </cell>
          <cell r="N334">
            <v>201297</v>
          </cell>
          <cell r="O334">
            <v>201297</v>
          </cell>
          <cell r="P334" t="str">
            <v>FACTURA CANCELADA</v>
          </cell>
          <cell r="Q334" t="str">
            <v>Finalizada</v>
          </cell>
          <cell r="S334" t="str">
            <v>FACTURA PENDIENTE EN PROGRAMACION DE PAGO</v>
          </cell>
          <cell r="U334">
            <v>201297</v>
          </cell>
          <cell r="V334">
            <v>0</v>
          </cell>
          <cell r="Y334">
            <v>201297</v>
          </cell>
          <cell r="Z334">
            <v>0</v>
          </cell>
          <cell r="AA334">
            <v>201297</v>
          </cell>
          <cell r="AB334">
            <v>0</v>
          </cell>
          <cell r="AD334">
            <v>201297</v>
          </cell>
          <cell r="AE334">
            <v>2201506745</v>
          </cell>
          <cell r="AF334" t="str">
            <v>29.04.2024</v>
          </cell>
        </row>
        <row r="335">
          <cell r="F335" t="str">
            <v>891301121_FESR352189</v>
          </cell>
          <cell r="H335" t="str">
            <v>EPS012</v>
          </cell>
          <cell r="I335" t="str">
            <v>COMFENALCO VALLE EPS</v>
          </cell>
          <cell r="J335" t="str">
            <v>EPS013</v>
          </cell>
          <cell r="K335" t="str">
            <v>POS</v>
          </cell>
          <cell r="L335">
            <v>45026</v>
          </cell>
          <cell r="M335">
            <v>45300.291666666664</v>
          </cell>
          <cell r="N335">
            <v>118306</v>
          </cell>
          <cell r="O335">
            <v>118306</v>
          </cell>
          <cell r="P335" t="str">
            <v>FACTURA CANCELADA</v>
          </cell>
          <cell r="Q335" t="str">
            <v>Finalizada</v>
          </cell>
          <cell r="S335" t="str">
            <v>FACTURA CANCELADA</v>
          </cell>
          <cell r="U335">
            <v>118306</v>
          </cell>
          <cell r="V335">
            <v>0</v>
          </cell>
          <cell r="Y335">
            <v>118306</v>
          </cell>
          <cell r="Z335">
            <v>0</v>
          </cell>
          <cell r="AA335">
            <v>118306</v>
          </cell>
          <cell r="AB335">
            <v>0</v>
          </cell>
          <cell r="AD335">
            <v>118306</v>
          </cell>
          <cell r="AE335">
            <v>2201481853</v>
          </cell>
          <cell r="AF335" t="str">
            <v>19.02.2024</v>
          </cell>
        </row>
        <row r="336">
          <cell r="F336" t="str">
            <v>891301121_FESR352266</v>
          </cell>
          <cell r="H336" t="str">
            <v>EPS012</v>
          </cell>
          <cell r="I336" t="str">
            <v>COMFENALCO VALLE EPS</v>
          </cell>
          <cell r="J336" t="str">
            <v>EPS013</v>
          </cell>
          <cell r="K336" t="str">
            <v>POS</v>
          </cell>
          <cell r="L336">
            <v>45026</v>
          </cell>
          <cell r="M336">
            <v>45300.291666666664</v>
          </cell>
          <cell r="N336">
            <v>99381</v>
          </cell>
          <cell r="O336">
            <v>99381</v>
          </cell>
          <cell r="P336" t="str">
            <v>FACTURA CANCELADA</v>
          </cell>
          <cell r="Q336" t="str">
            <v>Finalizada</v>
          </cell>
          <cell r="S336" t="str">
            <v>FACTURA CANCELADA</v>
          </cell>
          <cell r="U336">
            <v>99381</v>
          </cell>
          <cell r="V336">
            <v>0</v>
          </cell>
          <cell r="Y336">
            <v>99381</v>
          </cell>
          <cell r="Z336">
            <v>0</v>
          </cell>
          <cell r="AA336">
            <v>99381</v>
          </cell>
          <cell r="AB336">
            <v>0</v>
          </cell>
          <cell r="AD336">
            <v>99381</v>
          </cell>
          <cell r="AE336">
            <v>2201481853</v>
          </cell>
          <cell r="AF336" t="str">
            <v>19.02.2024</v>
          </cell>
        </row>
        <row r="337">
          <cell r="F337" t="str">
            <v>891301121_FESR352345</v>
          </cell>
          <cell r="H337" t="str">
            <v>EPS012</v>
          </cell>
          <cell r="I337" t="str">
            <v>COMFENALCO VALLE EPS</v>
          </cell>
          <cell r="J337" t="str">
            <v>EPS013</v>
          </cell>
          <cell r="K337" t="str">
            <v>POS</v>
          </cell>
          <cell r="L337">
            <v>45026</v>
          </cell>
          <cell r="M337">
            <v>45300.291666666664</v>
          </cell>
          <cell r="N337">
            <v>136100</v>
          </cell>
          <cell r="O337">
            <v>136100</v>
          </cell>
          <cell r="P337" t="str">
            <v>FACTURA CANCELADA</v>
          </cell>
          <cell r="Q337" t="str">
            <v>Finalizada</v>
          </cell>
          <cell r="S337" t="str">
            <v>FACTURA CANCELADA</v>
          </cell>
          <cell r="U337">
            <v>136100</v>
          </cell>
          <cell r="V337">
            <v>0</v>
          </cell>
          <cell r="Y337">
            <v>136100</v>
          </cell>
          <cell r="Z337">
            <v>0</v>
          </cell>
          <cell r="AA337">
            <v>136100</v>
          </cell>
          <cell r="AB337">
            <v>0</v>
          </cell>
          <cell r="AD337">
            <v>136100</v>
          </cell>
          <cell r="AE337">
            <v>2201481853</v>
          </cell>
          <cell r="AF337" t="str">
            <v>19.02.2024</v>
          </cell>
        </row>
        <row r="338">
          <cell r="F338" t="str">
            <v>891301121_FESR353062</v>
          </cell>
          <cell r="H338" t="str">
            <v>EPS012</v>
          </cell>
          <cell r="I338" t="str">
            <v>COMFENALCO VALLE EPS</v>
          </cell>
          <cell r="J338" t="str">
            <v>EPS013</v>
          </cell>
          <cell r="K338" t="str">
            <v>POS</v>
          </cell>
          <cell r="L338">
            <v>45026</v>
          </cell>
          <cell r="M338">
            <v>45300.291666666664</v>
          </cell>
          <cell r="N338">
            <v>82711</v>
          </cell>
          <cell r="O338">
            <v>82711</v>
          </cell>
          <cell r="P338" t="str">
            <v>FACTURA CANCELADA</v>
          </cell>
          <cell r="Q338" t="str">
            <v>Finalizada</v>
          </cell>
          <cell r="S338" t="str">
            <v>FACTURA PENDIENTE EN PROGRAMACION DE PAGO</v>
          </cell>
          <cell r="U338">
            <v>82711</v>
          </cell>
          <cell r="V338">
            <v>0</v>
          </cell>
          <cell r="Y338">
            <v>82711</v>
          </cell>
          <cell r="Z338">
            <v>0</v>
          </cell>
          <cell r="AA338">
            <v>82711</v>
          </cell>
          <cell r="AB338">
            <v>0</v>
          </cell>
          <cell r="AD338">
            <v>82711</v>
          </cell>
          <cell r="AE338">
            <v>2201506745</v>
          </cell>
          <cell r="AF338" t="str">
            <v>29.04.2024</v>
          </cell>
        </row>
        <row r="339">
          <cell r="F339" t="str">
            <v>891301121_FESR353305</v>
          </cell>
          <cell r="H339" t="str">
            <v>EPS012</v>
          </cell>
          <cell r="I339" t="str">
            <v>COMFENALCO VALLE EPS</v>
          </cell>
          <cell r="J339" t="str">
            <v>EPS013</v>
          </cell>
          <cell r="K339" t="str">
            <v>POS</v>
          </cell>
          <cell r="L339">
            <v>45026</v>
          </cell>
          <cell r="M339">
            <v>45300.291666666664</v>
          </cell>
          <cell r="N339">
            <v>160622</v>
          </cell>
          <cell r="O339">
            <v>160622</v>
          </cell>
          <cell r="P339" t="str">
            <v>FACTURA CANCELADA</v>
          </cell>
          <cell r="Q339" t="str">
            <v>Finalizada</v>
          </cell>
          <cell r="S339" t="str">
            <v>FACTURA PENDIENTE EN PROGRAMACION DE PAGO</v>
          </cell>
          <cell r="U339">
            <v>160622</v>
          </cell>
          <cell r="V339">
            <v>0</v>
          </cell>
          <cell r="Y339">
            <v>160622</v>
          </cell>
          <cell r="Z339">
            <v>0</v>
          </cell>
          <cell r="AA339">
            <v>160622</v>
          </cell>
          <cell r="AB339">
            <v>0</v>
          </cell>
          <cell r="AD339">
            <v>160622</v>
          </cell>
          <cell r="AE339">
            <v>2201506745</v>
          </cell>
          <cell r="AF339" t="str">
            <v>29.04.2024</v>
          </cell>
        </row>
        <row r="340">
          <cell r="F340" t="str">
            <v>891301121_FESR353458</v>
          </cell>
          <cell r="H340" t="str">
            <v>EPS012</v>
          </cell>
          <cell r="I340" t="str">
            <v>COMFENALCO VALLE EPS</v>
          </cell>
          <cell r="J340" t="str">
            <v>EPS013</v>
          </cell>
          <cell r="K340" t="str">
            <v>POS</v>
          </cell>
          <cell r="L340">
            <v>45026</v>
          </cell>
          <cell r="M340">
            <v>45300.291666666664</v>
          </cell>
          <cell r="N340">
            <v>101495</v>
          </cell>
          <cell r="O340">
            <v>101495</v>
          </cell>
          <cell r="P340" t="str">
            <v>FACTURA CANCELADA</v>
          </cell>
          <cell r="Q340" t="str">
            <v>Finalizada</v>
          </cell>
          <cell r="S340" t="str">
            <v>FACTURA CANCELADA</v>
          </cell>
          <cell r="U340">
            <v>101495</v>
          </cell>
          <cell r="V340">
            <v>0</v>
          </cell>
          <cell r="Y340">
            <v>101495</v>
          </cell>
          <cell r="Z340">
            <v>0</v>
          </cell>
          <cell r="AA340">
            <v>101495</v>
          </cell>
          <cell r="AB340">
            <v>0</v>
          </cell>
          <cell r="AD340">
            <v>101495</v>
          </cell>
          <cell r="AE340">
            <v>2201481853</v>
          </cell>
          <cell r="AF340" t="str">
            <v>19.02.2024</v>
          </cell>
        </row>
        <row r="341">
          <cell r="F341" t="str">
            <v>891301121_FESR353608</v>
          </cell>
          <cell r="H341" t="str">
            <v>EPS012</v>
          </cell>
          <cell r="I341" t="str">
            <v>COMFENALCO VALLE EPS</v>
          </cell>
          <cell r="J341" t="str">
            <v>EPS013</v>
          </cell>
          <cell r="K341" t="str">
            <v>POS</v>
          </cell>
          <cell r="L341">
            <v>45026</v>
          </cell>
          <cell r="M341">
            <v>45300.291666666664</v>
          </cell>
          <cell r="N341">
            <v>158480</v>
          </cell>
          <cell r="O341">
            <v>158480</v>
          </cell>
          <cell r="P341" t="str">
            <v>FACTURA CANCELADA</v>
          </cell>
          <cell r="Q341" t="str">
            <v>Finalizada</v>
          </cell>
          <cell r="S341" t="str">
            <v>FACTURA PENDIENTE EN PROGRAMACION DE PAGO</v>
          </cell>
          <cell r="U341">
            <v>158480</v>
          </cell>
          <cell r="V341">
            <v>0</v>
          </cell>
          <cell r="Y341">
            <v>158480</v>
          </cell>
          <cell r="Z341">
            <v>0</v>
          </cell>
          <cell r="AA341">
            <v>158480</v>
          </cell>
          <cell r="AB341">
            <v>0</v>
          </cell>
          <cell r="AD341">
            <v>158480</v>
          </cell>
          <cell r="AE341">
            <v>2201506745</v>
          </cell>
          <cell r="AF341" t="str">
            <v>29.04.2024</v>
          </cell>
        </row>
        <row r="342">
          <cell r="F342" t="str">
            <v>891301121_FESR353678</v>
          </cell>
          <cell r="H342" t="str">
            <v>EPS012</v>
          </cell>
          <cell r="I342" t="str">
            <v>COMFENALCO VALLE EPS</v>
          </cell>
          <cell r="J342" t="str">
            <v>EPS013</v>
          </cell>
          <cell r="K342" t="str">
            <v>POS</v>
          </cell>
          <cell r="L342">
            <v>45026</v>
          </cell>
          <cell r="M342">
            <v>45300.291666666664</v>
          </cell>
          <cell r="N342">
            <v>9600</v>
          </cell>
          <cell r="O342">
            <v>9600</v>
          </cell>
          <cell r="P342" t="str">
            <v>FACTURA CANCELADA</v>
          </cell>
          <cell r="Q342" t="str">
            <v>Finalizada</v>
          </cell>
          <cell r="S342" t="str">
            <v>FACTURA PENDIENTE EN PROGRAMACION DE PAGO</v>
          </cell>
          <cell r="U342">
            <v>9600</v>
          </cell>
          <cell r="V342">
            <v>0</v>
          </cell>
          <cell r="Y342">
            <v>9600</v>
          </cell>
          <cell r="Z342">
            <v>0</v>
          </cell>
          <cell r="AA342">
            <v>9600</v>
          </cell>
          <cell r="AB342">
            <v>0</v>
          </cell>
          <cell r="AD342">
            <v>9600</v>
          </cell>
          <cell r="AE342">
            <v>2201506745</v>
          </cell>
          <cell r="AF342" t="str">
            <v>29.04.2024</v>
          </cell>
        </row>
        <row r="343">
          <cell r="F343" t="str">
            <v>891301121_FESR353803</v>
          </cell>
          <cell r="H343" t="str">
            <v>EPS012</v>
          </cell>
          <cell r="I343" t="str">
            <v>COMFENALCO VALLE EPS</v>
          </cell>
          <cell r="J343" t="str">
            <v>EPS013</v>
          </cell>
          <cell r="K343" t="str">
            <v>POS</v>
          </cell>
          <cell r="L343">
            <v>45026</v>
          </cell>
          <cell r="M343">
            <v>45300.291666666664</v>
          </cell>
          <cell r="N343">
            <v>323521</v>
          </cell>
          <cell r="O343">
            <v>323521</v>
          </cell>
          <cell r="P343" t="str">
            <v>FACTURA CANCELADA</v>
          </cell>
          <cell r="Q343" t="str">
            <v>Finalizada</v>
          </cell>
          <cell r="S343" t="str">
            <v>FACTURA CANCELADA</v>
          </cell>
          <cell r="U343">
            <v>323521</v>
          </cell>
          <cell r="V343">
            <v>0</v>
          </cell>
          <cell r="Y343">
            <v>323521</v>
          </cell>
          <cell r="Z343">
            <v>0</v>
          </cell>
          <cell r="AA343">
            <v>323521</v>
          </cell>
          <cell r="AB343">
            <v>0</v>
          </cell>
          <cell r="AD343">
            <v>323521</v>
          </cell>
          <cell r="AE343">
            <v>2201481853</v>
          </cell>
          <cell r="AF343" t="str">
            <v>19.02.2024</v>
          </cell>
        </row>
        <row r="344">
          <cell r="F344" t="str">
            <v>891301121_FESR354176</v>
          </cell>
          <cell r="H344" t="str">
            <v>EPS012</v>
          </cell>
          <cell r="I344" t="str">
            <v>COMFENALCO VALLE EPS</v>
          </cell>
          <cell r="J344" t="str">
            <v>EPS013</v>
          </cell>
          <cell r="K344" t="str">
            <v>POS</v>
          </cell>
          <cell r="L344">
            <v>45026</v>
          </cell>
          <cell r="M344">
            <v>45300.291666666664</v>
          </cell>
          <cell r="N344">
            <v>85790</v>
          </cell>
          <cell r="O344">
            <v>85790</v>
          </cell>
          <cell r="P344" t="str">
            <v>FACTURA CANCELADA</v>
          </cell>
          <cell r="Q344" t="str">
            <v>Finalizada</v>
          </cell>
          <cell r="S344" t="str">
            <v>FACTURA PENDIENTE EN PROGRAMACION DE PAGO</v>
          </cell>
          <cell r="U344">
            <v>85790</v>
          </cell>
          <cell r="V344">
            <v>0</v>
          </cell>
          <cell r="Y344">
            <v>85790</v>
          </cell>
          <cell r="Z344">
            <v>0</v>
          </cell>
          <cell r="AA344">
            <v>85790</v>
          </cell>
          <cell r="AB344">
            <v>0</v>
          </cell>
          <cell r="AD344">
            <v>85790</v>
          </cell>
          <cell r="AE344">
            <v>2201506745</v>
          </cell>
          <cell r="AF344" t="str">
            <v>29.04.2024</v>
          </cell>
        </row>
        <row r="345">
          <cell r="F345" t="str">
            <v>891301121_FESR354302</v>
          </cell>
          <cell r="H345" t="str">
            <v>EPS012</v>
          </cell>
          <cell r="I345" t="str">
            <v>COMFENALCO VALLE EPS</v>
          </cell>
          <cell r="J345" t="str">
            <v>EPS013</v>
          </cell>
          <cell r="K345" t="str">
            <v>POS</v>
          </cell>
          <cell r="L345">
            <v>45026</v>
          </cell>
          <cell r="M345">
            <v>45300.291666666664</v>
          </cell>
          <cell r="N345">
            <v>71795</v>
          </cell>
          <cell r="O345">
            <v>71795</v>
          </cell>
          <cell r="P345" t="str">
            <v>FACTURA CANCELADA</v>
          </cell>
          <cell r="Q345" t="str">
            <v>Finalizada</v>
          </cell>
          <cell r="S345" t="str">
            <v>FACTURA PENDIENTE EN PROGRAMACION DE PAGO</v>
          </cell>
          <cell r="U345">
            <v>71795</v>
          </cell>
          <cell r="V345">
            <v>0</v>
          </cell>
          <cell r="Y345">
            <v>71795</v>
          </cell>
          <cell r="Z345">
            <v>0</v>
          </cell>
          <cell r="AA345">
            <v>71795</v>
          </cell>
          <cell r="AB345">
            <v>0</v>
          </cell>
          <cell r="AD345">
            <v>71795</v>
          </cell>
          <cell r="AE345">
            <v>2201506745</v>
          </cell>
          <cell r="AF345" t="str">
            <v>29.04.2024</v>
          </cell>
        </row>
        <row r="346">
          <cell r="F346" t="str">
            <v>891301121_FESR355109</v>
          </cell>
          <cell r="H346" t="str">
            <v>EPS012</v>
          </cell>
          <cell r="I346" t="str">
            <v>COMFENALCO VALLE EPS</v>
          </cell>
          <cell r="J346" t="str">
            <v>EPS013</v>
          </cell>
          <cell r="K346" t="str">
            <v>POS</v>
          </cell>
          <cell r="L346">
            <v>45026</v>
          </cell>
          <cell r="M346" t="e">
            <v>#N/A</v>
          </cell>
          <cell r="N346">
            <v>72416</v>
          </cell>
          <cell r="O346">
            <v>72416</v>
          </cell>
          <cell r="P346" t="str">
            <v>FACTURA NO RADICADA</v>
          </cell>
          <cell r="Q346" t="e">
            <v>#N/A</v>
          </cell>
          <cell r="S346" t="str">
            <v>FACTURA NO RADICADA</v>
          </cell>
          <cell r="U346">
            <v>0</v>
          </cell>
          <cell r="V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D346">
            <v>0</v>
          </cell>
        </row>
        <row r="347">
          <cell r="F347" t="str">
            <v>891301121_FESR355520</v>
          </cell>
          <cell r="H347" t="str">
            <v>EPS012</v>
          </cell>
          <cell r="I347" t="str">
            <v>COMFENALCO VALLE EPS</v>
          </cell>
          <cell r="J347" t="str">
            <v>EPS013</v>
          </cell>
          <cell r="K347" t="str">
            <v>POS</v>
          </cell>
          <cell r="L347">
            <v>45026</v>
          </cell>
          <cell r="M347" t="e">
            <v>#N/A</v>
          </cell>
          <cell r="N347">
            <v>135456</v>
          </cell>
          <cell r="O347">
            <v>135456</v>
          </cell>
          <cell r="P347" t="str">
            <v>FACTURA NO RADICADA</v>
          </cell>
          <cell r="Q347" t="e">
            <v>#N/A</v>
          </cell>
          <cell r="S347" t="str">
            <v>FACTURA NO RADICADA</v>
          </cell>
          <cell r="U347">
            <v>0</v>
          </cell>
          <cell r="V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D347">
            <v>0</v>
          </cell>
        </row>
        <row r="348">
          <cell r="F348" t="str">
            <v>891301121_FESR355547</v>
          </cell>
          <cell r="H348" t="str">
            <v>EPS012</v>
          </cell>
          <cell r="I348" t="str">
            <v>COMFENALCO VALLE EPS</v>
          </cell>
          <cell r="J348" t="str">
            <v>EPS013</v>
          </cell>
          <cell r="K348" t="str">
            <v>POS</v>
          </cell>
          <cell r="L348">
            <v>45026</v>
          </cell>
          <cell r="M348" t="e">
            <v>#N/A</v>
          </cell>
          <cell r="N348">
            <v>164841</v>
          </cell>
          <cell r="O348">
            <v>164841</v>
          </cell>
          <cell r="P348" t="str">
            <v>FACTURA NO RADICADA</v>
          </cell>
          <cell r="Q348" t="e">
            <v>#N/A</v>
          </cell>
          <cell r="S348" t="str">
            <v>FACTURA NO RADICADA</v>
          </cell>
          <cell r="U348">
            <v>0</v>
          </cell>
          <cell r="V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D348">
            <v>0</v>
          </cell>
        </row>
        <row r="349">
          <cell r="F349" t="str">
            <v>891301121_FESR355602</v>
          </cell>
          <cell r="H349" t="str">
            <v>EPS012</v>
          </cell>
          <cell r="I349" t="str">
            <v>COMFENALCO VALLE EPS</v>
          </cell>
          <cell r="J349" t="str">
            <v>EPS013</v>
          </cell>
          <cell r="K349" t="str">
            <v>POS</v>
          </cell>
          <cell r="L349">
            <v>45026</v>
          </cell>
          <cell r="M349" t="e">
            <v>#N/A</v>
          </cell>
          <cell r="N349">
            <v>85266</v>
          </cell>
          <cell r="O349">
            <v>85266</v>
          </cell>
          <cell r="P349" t="str">
            <v>FACTURA NO RADICADA</v>
          </cell>
          <cell r="Q349" t="e">
            <v>#N/A</v>
          </cell>
          <cell r="S349" t="str">
            <v>FACTURA NO RADICADA</v>
          </cell>
          <cell r="U349">
            <v>0</v>
          </cell>
          <cell r="V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D349">
            <v>0</v>
          </cell>
        </row>
        <row r="350">
          <cell r="F350" t="str">
            <v>891301121_FESR355662</v>
          </cell>
          <cell r="H350" t="str">
            <v>EPS012</v>
          </cell>
          <cell r="I350" t="str">
            <v>COMFENALCO VALLE EPS</v>
          </cell>
          <cell r="J350" t="str">
            <v>EPS013</v>
          </cell>
          <cell r="K350" t="str">
            <v>POS</v>
          </cell>
          <cell r="L350">
            <v>45026</v>
          </cell>
          <cell r="M350" t="e">
            <v>#N/A</v>
          </cell>
          <cell r="N350">
            <v>582852</v>
          </cell>
          <cell r="O350">
            <v>582852</v>
          </cell>
          <cell r="P350" t="str">
            <v>FACTURA NO RADICADA</v>
          </cell>
          <cell r="Q350" t="e">
            <v>#N/A</v>
          </cell>
          <cell r="S350" t="str">
            <v>FACTURA NO RADICADA</v>
          </cell>
          <cell r="U350">
            <v>0</v>
          </cell>
          <cell r="V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D350">
            <v>0</v>
          </cell>
        </row>
        <row r="351">
          <cell r="F351" t="str">
            <v>891301121_FESR355663</v>
          </cell>
          <cell r="H351" t="str">
            <v>EPS012</v>
          </cell>
          <cell r="I351" t="str">
            <v>COMFENALCO VALLE EPS</v>
          </cell>
          <cell r="J351" t="str">
            <v>EPS013</v>
          </cell>
          <cell r="K351" t="str">
            <v>POS</v>
          </cell>
          <cell r="L351">
            <v>45026</v>
          </cell>
          <cell r="M351" t="e">
            <v>#N/A</v>
          </cell>
          <cell r="N351">
            <v>790393</v>
          </cell>
          <cell r="O351">
            <v>790393</v>
          </cell>
          <cell r="P351" t="str">
            <v>FACTURA NO RADICADA</v>
          </cell>
          <cell r="Q351" t="e">
            <v>#N/A</v>
          </cell>
          <cell r="S351" t="str">
            <v>FACTURA NO RADICADA</v>
          </cell>
          <cell r="U351">
            <v>0</v>
          </cell>
          <cell r="V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D351">
            <v>0</v>
          </cell>
        </row>
        <row r="352">
          <cell r="F352" t="str">
            <v>891301121_FESR355763</v>
          </cell>
          <cell r="H352" t="str">
            <v>EPS012</v>
          </cell>
          <cell r="I352" t="str">
            <v>COMFENALCO VALLE EPS</v>
          </cell>
          <cell r="J352" t="str">
            <v>EPS013</v>
          </cell>
          <cell r="K352" t="str">
            <v>POS</v>
          </cell>
          <cell r="L352">
            <v>45026</v>
          </cell>
          <cell r="M352" t="e">
            <v>#N/A</v>
          </cell>
          <cell r="N352">
            <v>136800</v>
          </cell>
          <cell r="O352">
            <v>136800</v>
          </cell>
          <cell r="P352" t="str">
            <v>FACTURA NO RADICADA</v>
          </cell>
          <cell r="Q352" t="e">
            <v>#N/A</v>
          </cell>
          <cell r="S352" t="str">
            <v>FACTURA NO RADICADA</v>
          </cell>
          <cell r="U352">
            <v>0</v>
          </cell>
          <cell r="V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D352">
            <v>0</v>
          </cell>
        </row>
        <row r="353">
          <cell r="F353" t="str">
            <v>891301121_FESR356664</v>
          </cell>
          <cell r="H353" t="str">
            <v>EPS012</v>
          </cell>
          <cell r="I353" t="str">
            <v>COMFENALCO VALLE EPS</v>
          </cell>
          <cell r="J353" t="str">
            <v>EPS013</v>
          </cell>
          <cell r="K353" t="str">
            <v>POS</v>
          </cell>
          <cell r="L353">
            <v>45026</v>
          </cell>
          <cell r="M353" t="e">
            <v>#N/A</v>
          </cell>
          <cell r="N353">
            <v>98166</v>
          </cell>
          <cell r="O353">
            <v>98166</v>
          </cell>
          <cell r="P353" t="str">
            <v>FACTURA NO RADICADA</v>
          </cell>
          <cell r="Q353" t="e">
            <v>#N/A</v>
          </cell>
          <cell r="S353" t="str">
            <v>FACTURA NO RADICADA</v>
          </cell>
          <cell r="U353">
            <v>0</v>
          </cell>
          <cell r="V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D353">
            <v>0</v>
          </cell>
        </row>
        <row r="354">
          <cell r="F354" t="str">
            <v>891301121_FESR356722</v>
          </cell>
          <cell r="H354" t="str">
            <v>EPS012</v>
          </cell>
          <cell r="I354" t="str">
            <v>COMFENALCO VALLE EPS</v>
          </cell>
          <cell r="J354" t="str">
            <v>EPS013</v>
          </cell>
          <cell r="K354" t="str">
            <v>POS</v>
          </cell>
          <cell r="L354">
            <v>45026</v>
          </cell>
          <cell r="M354" t="e">
            <v>#N/A</v>
          </cell>
          <cell r="N354">
            <v>612575</v>
          </cell>
          <cell r="O354">
            <v>612575</v>
          </cell>
          <cell r="P354" t="str">
            <v>FACTURA NO RADICADA</v>
          </cell>
          <cell r="Q354" t="e">
            <v>#N/A</v>
          </cell>
          <cell r="S354" t="str">
            <v>FACTURA NO RADICADA</v>
          </cell>
          <cell r="U354">
            <v>0</v>
          </cell>
          <cell r="V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D354">
            <v>0</v>
          </cell>
        </row>
        <row r="355">
          <cell r="F355" t="str">
            <v>891301121_FESR357063</v>
          </cell>
          <cell r="H355" t="str">
            <v>EPS012</v>
          </cell>
          <cell r="I355" t="str">
            <v>COMFENALCO VALLE EPS</v>
          </cell>
          <cell r="J355" t="str">
            <v>EPS013</v>
          </cell>
          <cell r="K355" t="str">
            <v>POS</v>
          </cell>
          <cell r="L355">
            <v>45026</v>
          </cell>
          <cell r="M355" t="e">
            <v>#N/A</v>
          </cell>
          <cell r="N355">
            <v>69449</v>
          </cell>
          <cell r="O355">
            <v>69449</v>
          </cell>
          <cell r="P355" t="str">
            <v>FACTURA NO RADICADA</v>
          </cell>
          <cell r="Q355" t="e">
            <v>#N/A</v>
          </cell>
          <cell r="S355" t="str">
            <v>FACTURA NO RADICADA</v>
          </cell>
          <cell r="U355">
            <v>0</v>
          </cell>
          <cell r="V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D355">
            <v>0</v>
          </cell>
        </row>
        <row r="356">
          <cell r="F356" t="str">
            <v>891301121_FESR357161</v>
          </cell>
          <cell r="H356" t="str">
            <v>EPS012</v>
          </cell>
          <cell r="I356" t="str">
            <v>COMFENALCO VALLE EPS</v>
          </cell>
          <cell r="J356" t="str">
            <v>EPS013</v>
          </cell>
          <cell r="K356" t="str">
            <v>POS</v>
          </cell>
          <cell r="L356">
            <v>45026</v>
          </cell>
          <cell r="M356" t="e">
            <v>#N/A</v>
          </cell>
          <cell r="N356">
            <v>80471</v>
          </cell>
          <cell r="O356">
            <v>80471</v>
          </cell>
          <cell r="P356" t="str">
            <v>FACTURA NO RADICADA</v>
          </cell>
          <cell r="Q356" t="e">
            <v>#N/A</v>
          </cell>
          <cell r="S356" t="str">
            <v>FACTURA NO RADICADA</v>
          </cell>
          <cell r="U356">
            <v>0</v>
          </cell>
          <cell r="V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D356">
            <v>0</v>
          </cell>
        </row>
        <row r="357">
          <cell r="F357" t="str">
            <v>891301121_FESR357196</v>
          </cell>
          <cell r="H357" t="str">
            <v>EPS012</v>
          </cell>
          <cell r="I357" t="str">
            <v>COMFENALCO VALLE EPS</v>
          </cell>
          <cell r="J357" t="str">
            <v>EPS013</v>
          </cell>
          <cell r="K357" t="str">
            <v>POS</v>
          </cell>
          <cell r="L357">
            <v>45026</v>
          </cell>
          <cell r="M357" t="e">
            <v>#N/A</v>
          </cell>
          <cell r="N357">
            <v>148800</v>
          </cell>
          <cell r="O357">
            <v>148800</v>
          </cell>
          <cell r="P357" t="str">
            <v>FACTURA NO RADICADA</v>
          </cell>
          <cell r="Q357" t="e">
            <v>#N/A</v>
          </cell>
          <cell r="S357" t="str">
            <v>FACTURA NO RADICADA</v>
          </cell>
          <cell r="U357">
            <v>0</v>
          </cell>
          <cell r="V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D357">
            <v>0</v>
          </cell>
        </row>
        <row r="358">
          <cell r="F358" t="str">
            <v>891301121_FESR357702</v>
          </cell>
          <cell r="H358" t="str">
            <v>EPS012</v>
          </cell>
          <cell r="I358" t="str">
            <v>COMFENALCO VALLE EPS</v>
          </cell>
          <cell r="J358" t="str">
            <v>EPS013</v>
          </cell>
          <cell r="K358" t="str">
            <v>POS</v>
          </cell>
          <cell r="L358">
            <v>45026</v>
          </cell>
          <cell r="M358" t="e">
            <v>#N/A</v>
          </cell>
          <cell r="N358">
            <v>86237</v>
          </cell>
          <cell r="O358">
            <v>86237</v>
          </cell>
          <cell r="P358" t="str">
            <v>FACTURA NO RADICADA</v>
          </cell>
          <cell r="Q358" t="e">
            <v>#N/A</v>
          </cell>
          <cell r="S358" t="str">
            <v>FACTURA NO RADICADA</v>
          </cell>
          <cell r="U358">
            <v>0</v>
          </cell>
          <cell r="V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D358">
            <v>0</v>
          </cell>
        </row>
        <row r="359">
          <cell r="F359" t="str">
            <v>891301121_FESR357996</v>
          </cell>
          <cell r="H359" t="str">
            <v>EPS012</v>
          </cell>
          <cell r="I359" t="str">
            <v>COMFENALCO VALLE EPS</v>
          </cell>
          <cell r="J359" t="str">
            <v>EPS013</v>
          </cell>
          <cell r="K359" t="str">
            <v>POS</v>
          </cell>
          <cell r="L359">
            <v>45026</v>
          </cell>
          <cell r="M359" t="e">
            <v>#N/A</v>
          </cell>
          <cell r="N359">
            <v>139175</v>
          </cell>
          <cell r="O359">
            <v>139175</v>
          </cell>
          <cell r="P359" t="str">
            <v>FACTURA NO RADICADA</v>
          </cell>
          <cell r="Q359" t="e">
            <v>#N/A</v>
          </cell>
          <cell r="S359" t="str">
            <v>FACTURA NO RADICADA</v>
          </cell>
          <cell r="U359">
            <v>0</v>
          </cell>
          <cell r="V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D359">
            <v>0</v>
          </cell>
        </row>
        <row r="360">
          <cell r="F360" t="str">
            <v>891301121_FESR358127</v>
          </cell>
          <cell r="H360" t="str">
            <v>EPS012</v>
          </cell>
          <cell r="I360" t="str">
            <v>COMFENALCO VALLE EPS</v>
          </cell>
          <cell r="J360" t="str">
            <v>EPS013</v>
          </cell>
          <cell r="K360" t="str">
            <v>POS</v>
          </cell>
          <cell r="L360">
            <v>45026</v>
          </cell>
          <cell r="M360" t="e">
            <v>#N/A</v>
          </cell>
          <cell r="N360">
            <v>168220</v>
          </cell>
          <cell r="O360">
            <v>168220</v>
          </cell>
          <cell r="P360" t="str">
            <v>FACTURA NO RADICADA</v>
          </cell>
          <cell r="Q360" t="e">
            <v>#N/A</v>
          </cell>
          <cell r="S360" t="str">
            <v>FACTURA NO RADICADA</v>
          </cell>
          <cell r="U360">
            <v>0</v>
          </cell>
          <cell r="V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D360">
            <v>0</v>
          </cell>
        </row>
        <row r="361">
          <cell r="F361" t="str">
            <v>891301121_FESR358159</v>
          </cell>
          <cell r="H361" t="str">
            <v>EPS012</v>
          </cell>
          <cell r="I361" t="str">
            <v>COMFENALCO VALLE EPS</v>
          </cell>
          <cell r="J361" t="str">
            <v>EPS013</v>
          </cell>
          <cell r="K361" t="str">
            <v>POS</v>
          </cell>
          <cell r="L361">
            <v>45026</v>
          </cell>
          <cell r="M361" t="e">
            <v>#N/A</v>
          </cell>
          <cell r="N361">
            <v>83902</v>
          </cell>
          <cell r="O361">
            <v>83902</v>
          </cell>
          <cell r="P361" t="str">
            <v>FACTURA NO RADICADA</v>
          </cell>
          <cell r="Q361" t="e">
            <v>#N/A</v>
          </cell>
          <cell r="S361" t="str">
            <v>FACTURA NO RADICADA</v>
          </cell>
          <cell r="U361">
            <v>0</v>
          </cell>
          <cell r="V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D361">
            <v>0</v>
          </cell>
        </row>
        <row r="362">
          <cell r="F362" t="str">
            <v>891301121_FESR358255</v>
          </cell>
          <cell r="H362" t="str">
            <v>EPS012</v>
          </cell>
          <cell r="I362" t="str">
            <v>COMFENALCO VALLE EPS</v>
          </cell>
          <cell r="J362" t="str">
            <v>EPS013</v>
          </cell>
          <cell r="K362" t="str">
            <v>POS</v>
          </cell>
          <cell r="L362">
            <v>45026</v>
          </cell>
          <cell r="M362" t="e">
            <v>#N/A</v>
          </cell>
          <cell r="N362">
            <v>40000</v>
          </cell>
          <cell r="O362">
            <v>40000</v>
          </cell>
          <cell r="P362" t="str">
            <v>FACTURA NO RADICADA</v>
          </cell>
          <cell r="Q362" t="e">
            <v>#N/A</v>
          </cell>
          <cell r="S362" t="str">
            <v>FACTURA NO RADICADA</v>
          </cell>
          <cell r="U362">
            <v>0</v>
          </cell>
          <cell r="V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D362">
            <v>0</v>
          </cell>
        </row>
        <row r="363">
          <cell r="F363" t="str">
            <v>891301121_FESR358542</v>
          </cell>
          <cell r="H363" t="str">
            <v>EPS012</v>
          </cell>
          <cell r="I363" t="str">
            <v>COMFENALCO VALLE EPS</v>
          </cell>
          <cell r="J363" t="str">
            <v>EPS013</v>
          </cell>
          <cell r="K363" t="str">
            <v>POS</v>
          </cell>
          <cell r="L363">
            <v>45026</v>
          </cell>
          <cell r="M363" t="e">
            <v>#N/A</v>
          </cell>
          <cell r="N363">
            <v>482644</v>
          </cell>
          <cell r="O363">
            <v>482644</v>
          </cell>
          <cell r="P363" t="str">
            <v>FACTURA NO RADICADA</v>
          </cell>
          <cell r="Q363" t="e">
            <v>#N/A</v>
          </cell>
          <cell r="S363" t="str">
            <v>FACTURA NO RADICADA</v>
          </cell>
          <cell r="U363">
            <v>0</v>
          </cell>
          <cell r="V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D363">
            <v>0</v>
          </cell>
        </row>
        <row r="364">
          <cell r="F364" t="str">
            <v>891301121_FESR358741</v>
          </cell>
          <cell r="H364" t="str">
            <v>EPS012</v>
          </cell>
          <cell r="I364" t="str">
            <v>COMFENALCO VALLE EPS</v>
          </cell>
          <cell r="J364" t="str">
            <v>EPS013</v>
          </cell>
          <cell r="K364" t="str">
            <v>POS</v>
          </cell>
          <cell r="L364">
            <v>45026</v>
          </cell>
          <cell r="M364">
            <v>0</v>
          </cell>
          <cell r="N364">
            <v>110232</v>
          </cell>
          <cell r="O364">
            <v>110232</v>
          </cell>
          <cell r="P364" t="str">
            <v>FACTURA NO RADICADA</v>
          </cell>
          <cell r="Q364" t="str">
            <v>Para cargar RIPS o soportes</v>
          </cell>
          <cell r="S364" t="str">
            <v>FACTURA NO RADICADA</v>
          </cell>
          <cell r="U364">
            <v>0</v>
          </cell>
          <cell r="V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D364">
            <v>0</v>
          </cell>
        </row>
        <row r="365">
          <cell r="F365" t="str">
            <v>891301121_FESR359642</v>
          </cell>
          <cell r="H365" t="str">
            <v>EPS012</v>
          </cell>
          <cell r="I365" t="str">
            <v>COMFENALCO VALLE EPS</v>
          </cell>
          <cell r="J365" t="str">
            <v>EPS013</v>
          </cell>
          <cell r="K365" t="str">
            <v>POS</v>
          </cell>
          <cell r="L365">
            <v>45026</v>
          </cell>
          <cell r="M365" t="e">
            <v>#N/A</v>
          </cell>
          <cell r="N365">
            <v>19200</v>
          </cell>
          <cell r="O365">
            <v>19200</v>
          </cell>
          <cell r="P365" t="str">
            <v>FACTURA NO RADICADA</v>
          </cell>
          <cell r="Q365" t="e">
            <v>#N/A</v>
          </cell>
          <cell r="S365" t="str">
            <v>FACTURA NO RADICADA</v>
          </cell>
          <cell r="U365">
            <v>0</v>
          </cell>
          <cell r="V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D365">
            <v>0</v>
          </cell>
        </row>
        <row r="366">
          <cell r="F366" t="str">
            <v>891301121_FESR359710</v>
          </cell>
          <cell r="H366" t="str">
            <v>EPS012</v>
          </cell>
          <cell r="I366" t="str">
            <v>COMFENALCO VALLE EPS</v>
          </cell>
          <cell r="J366" t="str">
            <v>EPS013</v>
          </cell>
          <cell r="K366" t="str">
            <v>POS</v>
          </cell>
          <cell r="L366">
            <v>45026</v>
          </cell>
          <cell r="M366">
            <v>0</v>
          </cell>
          <cell r="N366">
            <v>78545</v>
          </cell>
          <cell r="O366">
            <v>78545</v>
          </cell>
          <cell r="P366" t="str">
            <v>FACTURA NO RADICADA</v>
          </cell>
          <cell r="Q366" t="str">
            <v>Para cargar RIPS o soportes</v>
          </cell>
          <cell r="S366" t="str">
            <v>FACTURA NO RADICADA</v>
          </cell>
          <cell r="U366">
            <v>0</v>
          </cell>
          <cell r="V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D366">
            <v>0</v>
          </cell>
        </row>
        <row r="367">
          <cell r="F367" t="str">
            <v>891301121_FESR359885</v>
          </cell>
          <cell r="H367" t="str">
            <v>EPS012</v>
          </cell>
          <cell r="I367" t="str">
            <v>COMFENALCO VALLE EPS</v>
          </cell>
          <cell r="J367" t="str">
            <v>EPS013</v>
          </cell>
          <cell r="K367" t="str">
            <v>POS</v>
          </cell>
          <cell r="L367">
            <v>45026</v>
          </cell>
          <cell r="M367">
            <v>0</v>
          </cell>
          <cell r="N367">
            <v>71422</v>
          </cell>
          <cell r="O367">
            <v>71422</v>
          </cell>
          <cell r="P367" t="str">
            <v>FACTURA NO RADICADA</v>
          </cell>
          <cell r="Q367" t="str">
            <v>Para cargar RIPS o soportes</v>
          </cell>
          <cell r="S367" t="str">
            <v>FACTURA NO RADICADA</v>
          </cell>
          <cell r="U367">
            <v>0</v>
          </cell>
          <cell r="V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D367">
            <v>0</v>
          </cell>
        </row>
        <row r="368">
          <cell r="F368" t="str">
            <v>891301121_FESR360062</v>
          </cell>
          <cell r="H368" t="str">
            <v>EPS012</v>
          </cell>
          <cell r="I368" t="str">
            <v>COMFENALCO VALLE EPS</v>
          </cell>
          <cell r="J368" t="str">
            <v>EPS013</v>
          </cell>
          <cell r="K368" t="str">
            <v>POS</v>
          </cell>
          <cell r="L368">
            <v>45026</v>
          </cell>
          <cell r="M368">
            <v>0</v>
          </cell>
          <cell r="N368">
            <v>158375</v>
          </cell>
          <cell r="O368">
            <v>158375</v>
          </cell>
          <cell r="P368" t="str">
            <v>FACTURA NO RADICADA</v>
          </cell>
          <cell r="Q368" t="str">
            <v>Para cargar RIPS o soportes</v>
          </cell>
          <cell r="S368" t="str">
            <v>FACTURA NO RADICADA</v>
          </cell>
          <cell r="U368">
            <v>0</v>
          </cell>
          <cell r="V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D368">
            <v>0</v>
          </cell>
        </row>
        <row r="369">
          <cell r="F369" t="str">
            <v>891301121_FESR360337</v>
          </cell>
          <cell r="H369" t="str">
            <v>EPS012</v>
          </cell>
          <cell r="I369" t="str">
            <v>COMFENALCO VALLE EPS</v>
          </cell>
          <cell r="J369" t="str">
            <v>EPS013</v>
          </cell>
          <cell r="K369" t="str">
            <v>POS</v>
          </cell>
          <cell r="L369">
            <v>45026</v>
          </cell>
          <cell r="M369">
            <v>0</v>
          </cell>
          <cell r="N369">
            <v>73421</v>
          </cell>
          <cell r="O369">
            <v>73421</v>
          </cell>
          <cell r="P369" t="str">
            <v>FACTURA NO RADICADA</v>
          </cell>
          <cell r="Q369" t="str">
            <v>Para cargar RIPS o soportes</v>
          </cell>
          <cell r="S369" t="str">
            <v>FACTURA NO RADICADA</v>
          </cell>
          <cell r="U369">
            <v>0</v>
          </cell>
          <cell r="V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D369">
            <v>0</v>
          </cell>
        </row>
        <row r="370">
          <cell r="F370" t="str">
            <v>891301121_FESR360647</v>
          </cell>
          <cell r="H370" t="str">
            <v>EPS012</v>
          </cell>
          <cell r="I370" t="str">
            <v>COMFENALCO VALLE EPS</v>
          </cell>
          <cell r="J370" t="str">
            <v>EPS013</v>
          </cell>
          <cell r="K370" t="str">
            <v>POS</v>
          </cell>
          <cell r="L370">
            <v>45026</v>
          </cell>
          <cell r="M370">
            <v>0</v>
          </cell>
          <cell r="N370">
            <v>78543</v>
          </cell>
          <cell r="O370">
            <v>78543</v>
          </cell>
          <cell r="P370" t="str">
            <v>FACTURA NO RADICADA</v>
          </cell>
          <cell r="Q370" t="str">
            <v>Para cargar RIPS o soportes</v>
          </cell>
          <cell r="S370" t="str">
            <v>FACTURA NO RADICADA</v>
          </cell>
          <cell r="U370">
            <v>0</v>
          </cell>
          <cell r="V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D370">
            <v>0</v>
          </cell>
        </row>
        <row r="371">
          <cell r="F371" t="str">
            <v>891301121_FESR360651</v>
          </cell>
          <cell r="H371" t="str">
            <v>EPS012</v>
          </cell>
          <cell r="I371" t="str">
            <v>COMFENALCO VALLE EPS</v>
          </cell>
          <cell r="J371" t="str">
            <v>EPS013</v>
          </cell>
          <cell r="K371" t="str">
            <v>POS</v>
          </cell>
          <cell r="L371">
            <v>45026</v>
          </cell>
          <cell r="M371">
            <v>0</v>
          </cell>
          <cell r="N371">
            <v>122451</v>
          </cell>
          <cell r="O371">
            <v>122451</v>
          </cell>
          <cell r="P371" t="str">
            <v>FACTURA NO RADICADA</v>
          </cell>
          <cell r="Q371" t="str">
            <v>Para cargar RIPS o soportes</v>
          </cell>
          <cell r="S371" t="str">
            <v>FACTURA NO RADICADA</v>
          </cell>
          <cell r="U371">
            <v>0</v>
          </cell>
          <cell r="V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D371">
            <v>0</v>
          </cell>
        </row>
        <row r="372">
          <cell r="F372" t="str">
            <v>891301121_FESR360909</v>
          </cell>
          <cell r="H372" t="str">
            <v>EPS012</v>
          </cell>
          <cell r="I372" t="str">
            <v>COMFENALCO VALLE EPS</v>
          </cell>
          <cell r="J372" t="str">
            <v>EPS013</v>
          </cell>
          <cell r="K372" t="str">
            <v>POS</v>
          </cell>
          <cell r="L372">
            <v>45026</v>
          </cell>
          <cell r="M372">
            <v>0</v>
          </cell>
          <cell r="N372">
            <v>323800</v>
          </cell>
          <cell r="O372">
            <v>323800</v>
          </cell>
          <cell r="P372" t="str">
            <v>FACTURA NO RADICADA</v>
          </cell>
          <cell r="Q372" t="str">
            <v>Para cargar RIPS o soportes</v>
          </cell>
          <cell r="S372" t="str">
            <v>FACTURA NO RADICADA</v>
          </cell>
          <cell r="U372">
            <v>0</v>
          </cell>
          <cell r="V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D372">
            <v>0</v>
          </cell>
        </row>
        <row r="373">
          <cell r="F373" t="str">
            <v>891301121_FESR361442</v>
          </cell>
          <cell r="H373" t="str">
            <v>EPS012</v>
          </cell>
          <cell r="I373" t="str">
            <v>COMFENALCO VALLE EPS</v>
          </cell>
          <cell r="J373" t="str">
            <v>EPS013</v>
          </cell>
          <cell r="K373" t="str">
            <v>POS</v>
          </cell>
          <cell r="L373">
            <v>45026</v>
          </cell>
          <cell r="M373">
            <v>45352.291666666664</v>
          </cell>
          <cell r="N373">
            <v>67749</v>
          </cell>
          <cell r="O373">
            <v>67749</v>
          </cell>
          <cell r="P373" t="str">
            <v>FACTURA CANCELADA</v>
          </cell>
          <cell r="Q373" t="str">
            <v>Finalizada</v>
          </cell>
          <cell r="S373" t="str">
            <v>FACTURA PENDIENTE EN PROGRAMACION DE PAGO</v>
          </cell>
          <cell r="U373">
            <v>67749</v>
          </cell>
          <cell r="V373">
            <v>0</v>
          </cell>
          <cell r="Y373">
            <v>67749</v>
          </cell>
          <cell r="Z373">
            <v>0</v>
          </cell>
          <cell r="AA373">
            <v>67749</v>
          </cell>
          <cell r="AB373">
            <v>0</v>
          </cell>
          <cell r="AD373">
            <v>67749</v>
          </cell>
          <cell r="AE373">
            <v>2201506745</v>
          </cell>
          <cell r="AF373" t="str">
            <v>29.04.2024</v>
          </cell>
        </row>
        <row r="374">
          <cell r="F374" t="str">
            <v>891301121_FESR361945</v>
          </cell>
          <cell r="H374" t="str">
            <v>EPS012</v>
          </cell>
          <cell r="I374" t="str">
            <v>COMFENALCO VALLE EPS</v>
          </cell>
          <cell r="J374" t="str">
            <v>EPS013</v>
          </cell>
          <cell r="K374" t="str">
            <v>POS</v>
          </cell>
          <cell r="L374">
            <v>45026</v>
          </cell>
          <cell r="M374">
            <v>45352.291666666664</v>
          </cell>
          <cell r="N374">
            <v>76594</v>
          </cell>
          <cell r="O374">
            <v>76594</v>
          </cell>
          <cell r="P374" t="str">
            <v>FACTURA CANCELADA</v>
          </cell>
          <cell r="Q374" t="str">
            <v>Finalizada</v>
          </cell>
          <cell r="S374" t="str">
            <v>FACTURA PENDIENTE EN PROGRAMACION DE PAGO</v>
          </cell>
          <cell r="U374">
            <v>76594</v>
          </cell>
          <cell r="V374">
            <v>0</v>
          </cell>
          <cell r="Y374">
            <v>76594</v>
          </cell>
          <cell r="Z374">
            <v>0</v>
          </cell>
          <cell r="AA374">
            <v>76594</v>
          </cell>
          <cell r="AB374">
            <v>0</v>
          </cell>
          <cell r="AD374">
            <v>76594</v>
          </cell>
          <cell r="AE374">
            <v>2201506745</v>
          </cell>
          <cell r="AF374" t="str">
            <v>29.04.2024</v>
          </cell>
        </row>
        <row r="375">
          <cell r="F375" t="str">
            <v>891301121_FESR361949</v>
          </cell>
          <cell r="H375" t="str">
            <v>EPS012</v>
          </cell>
          <cell r="I375" t="str">
            <v>COMFENALCO VALLE EPS</v>
          </cell>
          <cell r="J375" t="str">
            <v>EPS013</v>
          </cell>
          <cell r="K375" t="str">
            <v>POS</v>
          </cell>
          <cell r="L375">
            <v>45026</v>
          </cell>
          <cell r="M375">
            <v>45352.291666666664</v>
          </cell>
          <cell r="N375">
            <v>100273</v>
          </cell>
          <cell r="O375">
            <v>100273</v>
          </cell>
          <cell r="P375" t="str">
            <v>FACTURA CANCELADA</v>
          </cell>
          <cell r="Q375" t="str">
            <v>Finalizada</v>
          </cell>
          <cell r="S375" t="str">
            <v>FACTURA PENDIENTE EN PROGRAMACION DE PAGO</v>
          </cell>
          <cell r="U375">
            <v>100273</v>
          </cell>
          <cell r="V375">
            <v>0</v>
          </cell>
          <cell r="Y375">
            <v>100273</v>
          </cell>
          <cell r="Z375">
            <v>0</v>
          </cell>
          <cell r="AA375">
            <v>100273</v>
          </cell>
          <cell r="AB375">
            <v>0</v>
          </cell>
          <cell r="AD375">
            <v>100273</v>
          </cell>
          <cell r="AE375">
            <v>2201506745</v>
          </cell>
          <cell r="AF375" t="str">
            <v>29.04.2024</v>
          </cell>
        </row>
        <row r="376">
          <cell r="F376" t="str">
            <v>891301121_FESR362065</v>
          </cell>
          <cell r="H376" t="str">
            <v>EPS012</v>
          </cell>
          <cell r="I376" t="str">
            <v>COMFENALCO VALLE EPS</v>
          </cell>
          <cell r="J376" t="str">
            <v>EPS013</v>
          </cell>
          <cell r="K376" t="str">
            <v>POS</v>
          </cell>
          <cell r="L376">
            <v>45026</v>
          </cell>
          <cell r="M376">
            <v>45352.291666666664</v>
          </cell>
          <cell r="N376">
            <v>143391</v>
          </cell>
          <cell r="O376">
            <v>143391</v>
          </cell>
          <cell r="P376" t="str">
            <v>FACTURA CANCELADA</v>
          </cell>
          <cell r="Q376" t="str">
            <v>Finalizada</v>
          </cell>
          <cell r="S376" t="str">
            <v>FACTURA PENDIENTE EN PROGRAMACION DE PAGO</v>
          </cell>
          <cell r="U376">
            <v>143391</v>
          </cell>
          <cell r="V376">
            <v>0</v>
          </cell>
          <cell r="Y376">
            <v>143391</v>
          </cell>
          <cell r="Z376">
            <v>0</v>
          </cell>
          <cell r="AA376">
            <v>143391</v>
          </cell>
          <cell r="AB376">
            <v>0</v>
          </cell>
          <cell r="AD376">
            <v>143391</v>
          </cell>
          <cell r="AE376">
            <v>2201506745</v>
          </cell>
          <cell r="AF376" t="str">
            <v>29.04.2024</v>
          </cell>
        </row>
        <row r="377">
          <cell r="F377" t="str">
            <v>891301121_FESR362123</v>
          </cell>
          <cell r="H377" t="str">
            <v>EPS012</v>
          </cell>
          <cell r="I377" t="str">
            <v>COMFENALCO VALLE EPS</v>
          </cell>
          <cell r="J377" t="str">
            <v>EPS013</v>
          </cell>
          <cell r="K377" t="str">
            <v>POS</v>
          </cell>
          <cell r="L377">
            <v>45026</v>
          </cell>
          <cell r="M377">
            <v>45352.291666666664</v>
          </cell>
          <cell r="N377">
            <v>90800</v>
          </cell>
          <cell r="O377">
            <v>90800</v>
          </cell>
          <cell r="P377" t="str">
            <v>FACTURA CANCELADA</v>
          </cell>
          <cell r="Q377" t="str">
            <v>Finalizada</v>
          </cell>
          <cell r="S377" t="str">
            <v>FACTURA PENDIENTE EN PROGRAMACION DE PAGO</v>
          </cell>
          <cell r="U377">
            <v>90800</v>
          </cell>
          <cell r="V377">
            <v>0</v>
          </cell>
          <cell r="Y377">
            <v>90800</v>
          </cell>
          <cell r="Z377">
            <v>0</v>
          </cell>
          <cell r="AA377">
            <v>90800</v>
          </cell>
          <cell r="AB377">
            <v>0</v>
          </cell>
          <cell r="AD377">
            <v>90800</v>
          </cell>
          <cell r="AE377">
            <v>2201506745</v>
          </cell>
          <cell r="AF377" t="str">
            <v>29.04.2024</v>
          </cell>
        </row>
        <row r="378">
          <cell r="F378" t="str">
            <v>891301121_FESR362807</v>
          </cell>
          <cell r="H378" t="str">
            <v>EPS012</v>
          </cell>
          <cell r="I378" t="str">
            <v>COMFENALCO VALLE EPS</v>
          </cell>
          <cell r="J378" t="str">
            <v>EPS013</v>
          </cell>
          <cell r="K378" t="str">
            <v>POS</v>
          </cell>
          <cell r="L378">
            <v>45026</v>
          </cell>
          <cell r="M378" t="e">
            <v>#N/A</v>
          </cell>
          <cell r="N378">
            <v>38400</v>
          </cell>
          <cell r="O378">
            <v>38400</v>
          </cell>
          <cell r="P378" t="str">
            <v>FACTURA NO RADICADA</v>
          </cell>
          <cell r="Q378" t="e">
            <v>#N/A</v>
          </cell>
          <cell r="S378" t="str">
            <v>FACTURA NO RADICADA</v>
          </cell>
          <cell r="U378">
            <v>0</v>
          </cell>
          <cell r="V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D378">
            <v>0</v>
          </cell>
        </row>
        <row r="379">
          <cell r="F379" t="str">
            <v>891301121_FESR363176</v>
          </cell>
          <cell r="H379" t="str">
            <v>EPS012</v>
          </cell>
          <cell r="I379" t="str">
            <v>COMFENALCO VALLE EPS</v>
          </cell>
          <cell r="J379" t="str">
            <v>EPS013</v>
          </cell>
          <cell r="K379" t="str">
            <v>POS</v>
          </cell>
          <cell r="L379">
            <v>45026</v>
          </cell>
          <cell r="M379">
            <v>0</v>
          </cell>
          <cell r="N379">
            <v>107251</v>
          </cell>
          <cell r="O379">
            <v>107251</v>
          </cell>
          <cell r="P379" t="str">
            <v>FACTURA NO RADICADA</v>
          </cell>
          <cell r="Q379" t="str">
            <v>Para cargar RIPS o soportes</v>
          </cell>
          <cell r="S379" t="str">
            <v>FACTURA NO RADICADA</v>
          </cell>
          <cell r="U379">
            <v>0</v>
          </cell>
          <cell r="V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D379">
            <v>0</v>
          </cell>
        </row>
        <row r="380">
          <cell r="F380" t="str">
            <v>891301121_FESR363344</v>
          </cell>
          <cell r="H380" t="str">
            <v>EPS012</v>
          </cell>
          <cell r="I380" t="str">
            <v>COMFENALCO VALLE EPS</v>
          </cell>
          <cell r="J380" t="str">
            <v>EPS013</v>
          </cell>
          <cell r="K380" t="str">
            <v>POS</v>
          </cell>
          <cell r="L380">
            <v>45026</v>
          </cell>
          <cell r="M380" t="e">
            <v>#N/A</v>
          </cell>
          <cell r="N380">
            <v>90800</v>
          </cell>
          <cell r="O380">
            <v>90800</v>
          </cell>
          <cell r="P380" t="str">
            <v>FACTURA NO RADICADA</v>
          </cell>
          <cell r="Q380" t="str">
            <v>Para cargar RIPS o soportes</v>
          </cell>
          <cell r="S380" t="str">
            <v>FACTURA NO RADICADA</v>
          </cell>
          <cell r="U380">
            <v>0</v>
          </cell>
          <cell r="V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D380">
            <v>0</v>
          </cell>
        </row>
        <row r="381">
          <cell r="F381" t="str">
            <v>891301121_FESR365004</v>
          </cell>
          <cell r="H381" t="str">
            <v>EPS012</v>
          </cell>
          <cell r="I381" t="str">
            <v>COMFENALCO VALLE EPS</v>
          </cell>
          <cell r="J381" t="str">
            <v>EPS013</v>
          </cell>
          <cell r="K381" t="str">
            <v>POS</v>
          </cell>
          <cell r="L381">
            <v>45026</v>
          </cell>
          <cell r="M381">
            <v>45414.291666666664</v>
          </cell>
          <cell r="N381">
            <v>135836</v>
          </cell>
          <cell r="O381">
            <v>135836</v>
          </cell>
          <cell r="P381" t="str">
            <v>FACTURA PENDIENTE EN PROGRAMACION DE PAGO</v>
          </cell>
          <cell r="Q381" t="str">
            <v>Finalizada</v>
          </cell>
          <cell r="S381" t="e">
            <v>#N/A</v>
          </cell>
          <cell r="U381">
            <v>135836</v>
          </cell>
          <cell r="V381">
            <v>0</v>
          </cell>
          <cell r="Y381">
            <v>135836</v>
          </cell>
          <cell r="Z381">
            <v>0</v>
          </cell>
          <cell r="AA381">
            <v>135836</v>
          </cell>
          <cell r="AB381">
            <v>135836</v>
          </cell>
          <cell r="AC381">
            <v>1222452433</v>
          </cell>
          <cell r="AD381">
            <v>0</v>
          </cell>
        </row>
        <row r="382">
          <cell r="F382" t="str">
            <v>891301121_FESR365651</v>
          </cell>
          <cell r="H382" t="str">
            <v>EPS012</v>
          </cell>
          <cell r="I382" t="str">
            <v>COMFENALCO VALLE EPS</v>
          </cell>
          <cell r="J382" t="str">
            <v>EPS013</v>
          </cell>
          <cell r="K382" t="str">
            <v>POS</v>
          </cell>
          <cell r="L382">
            <v>45026</v>
          </cell>
          <cell r="M382">
            <v>45414.291666666664</v>
          </cell>
          <cell r="N382">
            <v>273011</v>
          </cell>
          <cell r="O382">
            <v>273011</v>
          </cell>
          <cell r="P382" t="str">
            <v>FACTURA PENDIENTE EN PROGRAMACION DE PAGO</v>
          </cell>
          <cell r="Q382" t="str">
            <v>Finalizada</v>
          </cell>
          <cell r="S382" t="e">
            <v>#N/A</v>
          </cell>
          <cell r="U382">
            <v>273011</v>
          </cell>
          <cell r="V382">
            <v>0</v>
          </cell>
          <cell r="Y382">
            <v>273011</v>
          </cell>
          <cell r="Z382">
            <v>0</v>
          </cell>
          <cell r="AA382">
            <v>273011</v>
          </cell>
          <cell r="AB382">
            <v>273011</v>
          </cell>
          <cell r="AC382">
            <v>1222452435</v>
          </cell>
          <cell r="AD382">
            <v>0</v>
          </cell>
        </row>
        <row r="383">
          <cell r="F383" t="str">
            <v>891301121_FESR365683</v>
          </cell>
          <cell r="H383" t="str">
            <v>EPS012</v>
          </cell>
          <cell r="I383" t="str">
            <v>COMFENALCO VALLE EPS</v>
          </cell>
          <cell r="J383" t="str">
            <v>EPS013</v>
          </cell>
          <cell r="K383" t="str">
            <v>POS</v>
          </cell>
          <cell r="L383">
            <v>45026</v>
          </cell>
          <cell r="M383">
            <v>45414.291666666664</v>
          </cell>
          <cell r="N383">
            <v>66868</v>
          </cell>
          <cell r="O383">
            <v>66868</v>
          </cell>
          <cell r="P383" t="str">
            <v>FACTURA PENDIENTE EN PROGRAMACION DE PAGO</v>
          </cell>
          <cell r="Q383" t="str">
            <v>Finalizada</v>
          </cell>
          <cell r="S383" t="e">
            <v>#N/A</v>
          </cell>
          <cell r="U383">
            <v>66868</v>
          </cell>
          <cell r="V383">
            <v>0</v>
          </cell>
          <cell r="Y383">
            <v>66868</v>
          </cell>
          <cell r="Z383">
            <v>0</v>
          </cell>
          <cell r="AA383">
            <v>66868</v>
          </cell>
          <cell r="AB383">
            <v>66868</v>
          </cell>
          <cell r="AC383">
            <v>1222452436</v>
          </cell>
          <cell r="AD383">
            <v>0</v>
          </cell>
        </row>
        <row r="384">
          <cell r="F384" t="str">
            <v>891301121_FESR365771</v>
          </cell>
          <cell r="H384" t="str">
            <v>EPS012</v>
          </cell>
          <cell r="I384" t="str">
            <v>COMFENALCO VALLE EPS</v>
          </cell>
          <cell r="J384" t="str">
            <v>EPS013</v>
          </cell>
          <cell r="K384" t="str">
            <v>POS</v>
          </cell>
          <cell r="L384">
            <v>45026</v>
          </cell>
          <cell r="M384">
            <v>45414.291666666664</v>
          </cell>
          <cell r="N384">
            <v>150886</v>
          </cell>
          <cell r="O384">
            <v>150886</v>
          </cell>
          <cell r="P384" t="str">
            <v>FACTURA PENDIENTE EN PROGRAMACION DE PAGO</v>
          </cell>
          <cell r="Q384" t="str">
            <v>Finalizada</v>
          </cell>
          <cell r="S384" t="e">
            <v>#N/A</v>
          </cell>
          <cell r="U384">
            <v>150886</v>
          </cell>
          <cell r="V384">
            <v>0</v>
          </cell>
          <cell r="Y384">
            <v>150886</v>
          </cell>
          <cell r="Z384">
            <v>0</v>
          </cell>
          <cell r="AA384">
            <v>150886</v>
          </cell>
          <cell r="AB384">
            <v>150886</v>
          </cell>
          <cell r="AC384">
            <v>1222452437</v>
          </cell>
          <cell r="AD384">
            <v>0</v>
          </cell>
        </row>
        <row r="385">
          <cell r="F385" t="str">
            <v>891301121_FESR366015</v>
          </cell>
          <cell r="H385" t="str">
            <v>EPS012</v>
          </cell>
          <cell r="I385" t="str">
            <v>COMFENALCO VALLE EPS</v>
          </cell>
          <cell r="J385" t="str">
            <v>EPS013</v>
          </cell>
          <cell r="K385" t="str">
            <v>POS</v>
          </cell>
          <cell r="L385">
            <v>45026</v>
          </cell>
          <cell r="M385">
            <v>45414.291666666664</v>
          </cell>
          <cell r="N385">
            <v>193632</v>
          </cell>
          <cell r="O385">
            <v>193632</v>
          </cell>
          <cell r="P385" t="str">
            <v>FACTURA PENDIENTE EN PROGRAMACION DE PAGO</v>
          </cell>
          <cell r="Q385" t="str">
            <v>Finalizada</v>
          </cell>
          <cell r="S385" t="e">
            <v>#N/A</v>
          </cell>
          <cell r="U385">
            <v>193632</v>
          </cell>
          <cell r="V385">
            <v>0</v>
          </cell>
          <cell r="Y385">
            <v>193632</v>
          </cell>
          <cell r="Z385">
            <v>0</v>
          </cell>
          <cell r="AA385">
            <v>193632</v>
          </cell>
          <cell r="AB385">
            <v>193632</v>
          </cell>
          <cell r="AC385">
            <v>1222452438</v>
          </cell>
          <cell r="AD385">
            <v>0</v>
          </cell>
        </row>
        <row r="386">
          <cell r="F386" t="str">
            <v>891301121_FESR366097</v>
          </cell>
          <cell r="H386" t="str">
            <v>EPS012</v>
          </cell>
          <cell r="I386" t="str">
            <v>COMFENALCO VALLE EPS</v>
          </cell>
          <cell r="J386" t="str">
            <v>EPS013</v>
          </cell>
          <cell r="K386" t="str">
            <v>POS</v>
          </cell>
          <cell r="L386">
            <v>45026</v>
          </cell>
          <cell r="M386">
            <v>45414.291666666664</v>
          </cell>
          <cell r="N386">
            <v>90800</v>
          </cell>
          <cell r="O386">
            <v>90800</v>
          </cell>
          <cell r="P386" t="str">
            <v>FACTURA PENDIENTE EN PROGRAMACION DE PAGO</v>
          </cell>
          <cell r="Q386" t="str">
            <v>Finalizada</v>
          </cell>
          <cell r="S386" t="e">
            <v>#N/A</v>
          </cell>
          <cell r="U386">
            <v>90800</v>
          </cell>
          <cell r="V386">
            <v>0</v>
          </cell>
          <cell r="Y386">
            <v>90800</v>
          </cell>
          <cell r="Z386">
            <v>0</v>
          </cell>
          <cell r="AA386">
            <v>90800</v>
          </cell>
          <cell r="AB386">
            <v>90800</v>
          </cell>
          <cell r="AC386">
            <v>1222452439</v>
          </cell>
          <cell r="AD386">
            <v>0</v>
          </cell>
        </row>
        <row r="387">
          <cell r="F387" t="str">
            <v>891301121_FESR366800</v>
          </cell>
          <cell r="H387" t="str">
            <v>EPS012</v>
          </cell>
          <cell r="I387" t="str">
            <v>COMFENALCO VALLE EPS</v>
          </cell>
          <cell r="J387" t="str">
            <v>EPS013</v>
          </cell>
          <cell r="K387" t="str">
            <v>POS</v>
          </cell>
          <cell r="L387">
            <v>45026</v>
          </cell>
          <cell r="M387">
            <v>45414.291666666664</v>
          </cell>
          <cell r="N387">
            <v>382011</v>
          </cell>
          <cell r="O387">
            <v>382011</v>
          </cell>
          <cell r="P387" t="str">
            <v>FACTURA PENDIENTE EN PROGRAMACION DE PAGO</v>
          </cell>
          <cell r="Q387" t="str">
            <v>Finalizada</v>
          </cell>
          <cell r="S387" t="e">
            <v>#N/A</v>
          </cell>
          <cell r="U387">
            <v>382011</v>
          </cell>
          <cell r="V387">
            <v>0</v>
          </cell>
          <cell r="Y387">
            <v>382011</v>
          </cell>
          <cell r="Z387">
            <v>0</v>
          </cell>
          <cell r="AA387">
            <v>382011</v>
          </cell>
          <cell r="AB387">
            <v>382011</v>
          </cell>
          <cell r="AC387">
            <v>1222452442</v>
          </cell>
          <cell r="AD387">
            <v>0</v>
          </cell>
        </row>
        <row r="388">
          <cell r="F388" t="str">
            <v>891301121_FESR364776</v>
          </cell>
          <cell r="H388" t="str">
            <v>EPS012</v>
          </cell>
          <cell r="I388" t="str">
            <v>COMFENALCO VALLE EPS</v>
          </cell>
          <cell r="J388" t="str">
            <v>EPS013</v>
          </cell>
          <cell r="K388" t="str">
            <v>POS</v>
          </cell>
          <cell r="L388">
            <v>45026</v>
          </cell>
          <cell r="M388">
            <v>45414.291666666664</v>
          </cell>
          <cell r="N388">
            <v>205145</v>
          </cell>
          <cell r="O388">
            <v>205145</v>
          </cell>
          <cell r="P388" t="str">
            <v>FACTURA CANCELADA</v>
          </cell>
          <cell r="Q388" t="str">
            <v>Finalizada</v>
          </cell>
          <cell r="S388" t="e">
            <v>#N/A</v>
          </cell>
          <cell r="U388">
            <v>205145</v>
          </cell>
          <cell r="V388">
            <v>0</v>
          </cell>
          <cell r="Y388">
            <v>205145</v>
          </cell>
          <cell r="Z388">
            <v>0</v>
          </cell>
          <cell r="AA388">
            <v>205145</v>
          </cell>
          <cell r="AB388">
            <v>0</v>
          </cell>
          <cell r="AD388">
            <v>205145</v>
          </cell>
          <cell r="AE388">
            <v>2201511128</v>
          </cell>
          <cell r="AF388" t="str">
            <v>28.05.2024</v>
          </cell>
        </row>
        <row r="389">
          <cell r="F389" t="str">
            <v>891301121_FESR364952</v>
          </cell>
          <cell r="H389" t="str">
            <v>EPS012</v>
          </cell>
          <cell r="I389" t="str">
            <v>COMFENALCO VALLE EPS</v>
          </cell>
          <cell r="J389" t="str">
            <v>EPS013</v>
          </cell>
          <cell r="K389" t="str">
            <v>POS</v>
          </cell>
          <cell r="L389">
            <v>45026</v>
          </cell>
          <cell r="M389">
            <v>45414.291666666664</v>
          </cell>
          <cell r="N389">
            <v>129697</v>
          </cell>
          <cell r="O389">
            <v>129697</v>
          </cell>
          <cell r="P389" t="str">
            <v>FACTURA CANCELADA</v>
          </cell>
          <cell r="Q389" t="str">
            <v>Finalizada</v>
          </cell>
          <cell r="S389" t="e">
            <v>#N/A</v>
          </cell>
          <cell r="U389">
            <v>129697</v>
          </cell>
          <cell r="V389">
            <v>0</v>
          </cell>
          <cell r="Y389">
            <v>129697</v>
          </cell>
          <cell r="Z389">
            <v>0</v>
          </cell>
          <cell r="AA389">
            <v>129697</v>
          </cell>
          <cell r="AB389">
            <v>0</v>
          </cell>
          <cell r="AD389">
            <v>129697</v>
          </cell>
          <cell r="AE389">
            <v>2201511128</v>
          </cell>
          <cell r="AF389" t="str">
            <v>28.05.2024</v>
          </cell>
        </row>
        <row r="390">
          <cell r="F390" t="str">
            <v>891301121_FESR365217</v>
          </cell>
          <cell r="H390" t="str">
            <v>EPS012</v>
          </cell>
          <cell r="I390" t="str">
            <v>COMFENALCO VALLE EPS</v>
          </cell>
          <cell r="J390" t="str">
            <v>EPS013</v>
          </cell>
          <cell r="K390" t="str">
            <v>POS</v>
          </cell>
          <cell r="L390">
            <v>45026</v>
          </cell>
          <cell r="M390">
            <v>45414.291666666664</v>
          </cell>
          <cell r="N390">
            <v>128543</v>
          </cell>
          <cell r="O390">
            <v>128543</v>
          </cell>
          <cell r="P390" t="str">
            <v>FACTURA CANCELADA</v>
          </cell>
          <cell r="Q390" t="str">
            <v>Finalizada</v>
          </cell>
          <cell r="S390" t="e">
            <v>#N/A</v>
          </cell>
          <cell r="U390">
            <v>128543</v>
          </cell>
          <cell r="V390">
            <v>0</v>
          </cell>
          <cell r="Y390">
            <v>128543</v>
          </cell>
          <cell r="Z390">
            <v>0</v>
          </cell>
          <cell r="AA390">
            <v>128543</v>
          </cell>
          <cell r="AB390">
            <v>0</v>
          </cell>
          <cell r="AD390">
            <v>128543</v>
          </cell>
          <cell r="AE390">
            <v>2201511128</v>
          </cell>
          <cell r="AF390" t="str">
            <v>28.05.2024</v>
          </cell>
        </row>
        <row r="391">
          <cell r="F391" t="str">
            <v>891301121_FESR366455</v>
          </cell>
          <cell r="H391" t="str">
            <v>EPS012</v>
          </cell>
          <cell r="I391" t="str">
            <v>COMFENALCO VALLE EPS</v>
          </cell>
          <cell r="J391" t="str">
            <v>EPS013</v>
          </cell>
          <cell r="K391" t="str">
            <v>POS</v>
          </cell>
          <cell r="L391">
            <v>45026</v>
          </cell>
          <cell r="M391">
            <v>45414.291666666664</v>
          </cell>
          <cell r="N391">
            <v>76515</v>
          </cell>
          <cell r="O391">
            <v>76515</v>
          </cell>
          <cell r="P391" t="str">
            <v>FACTURA CANCELADA</v>
          </cell>
          <cell r="Q391" t="str">
            <v>Finalizada</v>
          </cell>
          <cell r="S391" t="e">
            <v>#N/A</v>
          </cell>
          <cell r="U391">
            <v>76515</v>
          </cell>
          <cell r="V391">
            <v>0</v>
          </cell>
          <cell r="Y391">
            <v>76515</v>
          </cell>
          <cell r="Z391">
            <v>0</v>
          </cell>
          <cell r="AA391">
            <v>76515</v>
          </cell>
          <cell r="AB391">
            <v>0</v>
          </cell>
          <cell r="AD391">
            <v>76515</v>
          </cell>
          <cell r="AE391">
            <v>2201511128</v>
          </cell>
          <cell r="AF391" t="str">
            <v>28.05.2024</v>
          </cell>
        </row>
        <row r="392">
          <cell r="F392" t="str">
            <v>891301121_FESR365004</v>
          </cell>
          <cell r="H392" t="str">
            <v>EPS012</v>
          </cell>
          <cell r="I392" t="str">
            <v>COMFENALCO VALLE EPS</v>
          </cell>
          <cell r="J392" t="str">
            <v>EPS013</v>
          </cell>
          <cell r="K392" t="str">
            <v>POS</v>
          </cell>
          <cell r="L392">
            <v>45026</v>
          </cell>
          <cell r="M392">
            <v>45414.291666666664</v>
          </cell>
          <cell r="N392">
            <v>135836</v>
          </cell>
          <cell r="O392">
            <v>135836</v>
          </cell>
          <cell r="P392" t="str">
            <v>FACTURA PENDIENTE EN PROGRAMACION DE PAGO</v>
          </cell>
          <cell r="Q392" t="str">
            <v>Finalizada</v>
          </cell>
          <cell r="S392" t="e">
            <v>#N/A</v>
          </cell>
          <cell r="U392">
            <v>135836</v>
          </cell>
          <cell r="V392">
            <v>0</v>
          </cell>
          <cell r="Y392">
            <v>135836</v>
          </cell>
          <cell r="Z392">
            <v>0</v>
          </cell>
          <cell r="AA392">
            <v>135836</v>
          </cell>
          <cell r="AB392">
            <v>135836</v>
          </cell>
          <cell r="AC392">
            <v>1222452433</v>
          </cell>
          <cell r="AD392">
            <v>0</v>
          </cell>
        </row>
        <row r="393">
          <cell r="F393" t="str">
            <v>891301121_FESR365651</v>
          </cell>
          <cell r="H393" t="str">
            <v>EPS012</v>
          </cell>
          <cell r="I393" t="str">
            <v>COMFENALCO VALLE EPS</v>
          </cell>
          <cell r="J393" t="str">
            <v>EPS013</v>
          </cell>
          <cell r="K393" t="str">
            <v>POS</v>
          </cell>
          <cell r="L393">
            <v>45026</v>
          </cell>
          <cell r="M393">
            <v>45414.291666666664</v>
          </cell>
          <cell r="N393">
            <v>273011</v>
          </cell>
          <cell r="O393">
            <v>273011</v>
          </cell>
          <cell r="P393" t="str">
            <v>FACTURA PENDIENTE EN PROGRAMACION DE PAGO</v>
          </cell>
          <cell r="Q393" t="str">
            <v>Finalizada</v>
          </cell>
          <cell r="S393" t="e">
            <v>#N/A</v>
          </cell>
          <cell r="U393">
            <v>273011</v>
          </cell>
          <cell r="V393">
            <v>0</v>
          </cell>
          <cell r="Y393">
            <v>273011</v>
          </cell>
          <cell r="Z393">
            <v>0</v>
          </cell>
          <cell r="AA393">
            <v>273011</v>
          </cell>
          <cell r="AB393">
            <v>273011</v>
          </cell>
          <cell r="AC393">
            <v>1222452435</v>
          </cell>
          <cell r="AD393">
            <v>0</v>
          </cell>
        </row>
        <row r="394">
          <cell r="F394" t="str">
            <v>891301121_FESR365683</v>
          </cell>
          <cell r="H394" t="str">
            <v>EPS012</v>
          </cell>
          <cell r="I394" t="str">
            <v>COMFENALCO VALLE EPS</v>
          </cell>
          <cell r="J394" t="str">
            <v>EPS013</v>
          </cell>
          <cell r="K394" t="str">
            <v>POS</v>
          </cell>
          <cell r="L394">
            <v>45026</v>
          </cell>
          <cell r="M394">
            <v>45414.291666666664</v>
          </cell>
          <cell r="N394">
            <v>66868</v>
          </cell>
          <cell r="O394">
            <v>66868</v>
          </cell>
          <cell r="P394" t="str">
            <v>FACTURA PENDIENTE EN PROGRAMACION DE PAGO</v>
          </cell>
          <cell r="Q394" t="str">
            <v>Finalizada</v>
          </cell>
          <cell r="S394" t="e">
            <v>#N/A</v>
          </cell>
          <cell r="U394">
            <v>66868</v>
          </cell>
          <cell r="V394">
            <v>0</v>
          </cell>
          <cell r="Y394">
            <v>66868</v>
          </cell>
          <cell r="Z394">
            <v>0</v>
          </cell>
          <cell r="AA394">
            <v>66868</v>
          </cell>
          <cell r="AB394">
            <v>66868</v>
          </cell>
          <cell r="AC394">
            <v>1222452436</v>
          </cell>
          <cell r="AD394">
            <v>0</v>
          </cell>
        </row>
        <row r="395">
          <cell r="F395" t="str">
            <v>891301121_FESR365771</v>
          </cell>
          <cell r="H395" t="str">
            <v>EPS012</v>
          </cell>
          <cell r="I395" t="str">
            <v>COMFENALCO VALLE EPS</v>
          </cell>
          <cell r="J395" t="str">
            <v>EPS013</v>
          </cell>
          <cell r="K395" t="str">
            <v>POS</v>
          </cell>
          <cell r="L395">
            <v>45026</v>
          </cell>
          <cell r="M395">
            <v>45414.291666666664</v>
          </cell>
          <cell r="N395">
            <v>150886</v>
          </cell>
          <cell r="O395">
            <v>150886</v>
          </cell>
          <cell r="P395" t="str">
            <v>FACTURA PENDIENTE EN PROGRAMACION DE PAGO</v>
          </cell>
          <cell r="Q395" t="str">
            <v>Finalizada</v>
          </cell>
          <cell r="S395" t="e">
            <v>#N/A</v>
          </cell>
          <cell r="U395">
            <v>150886</v>
          </cell>
          <cell r="V395">
            <v>0</v>
          </cell>
          <cell r="Y395">
            <v>150886</v>
          </cell>
          <cell r="Z395">
            <v>0</v>
          </cell>
          <cell r="AA395">
            <v>150886</v>
          </cell>
          <cell r="AB395">
            <v>150886</v>
          </cell>
          <cell r="AC395">
            <v>1222452437</v>
          </cell>
          <cell r="AD395">
            <v>0</v>
          </cell>
        </row>
        <row r="396">
          <cell r="F396" t="str">
            <v>891301121_FESR366015</v>
          </cell>
          <cell r="H396" t="str">
            <v>EPS012</v>
          </cell>
          <cell r="I396" t="str">
            <v>COMFENALCO VALLE EPS</v>
          </cell>
          <cell r="J396" t="str">
            <v>EPS013</v>
          </cell>
          <cell r="K396" t="str">
            <v>POS</v>
          </cell>
          <cell r="L396">
            <v>45026</v>
          </cell>
          <cell r="M396">
            <v>45414.291666666664</v>
          </cell>
          <cell r="N396">
            <v>193632</v>
          </cell>
          <cell r="O396">
            <v>193632</v>
          </cell>
          <cell r="P396" t="str">
            <v>FACTURA PENDIENTE EN PROGRAMACION DE PAGO</v>
          </cell>
          <cell r="Q396" t="str">
            <v>Finalizada</v>
          </cell>
          <cell r="S396" t="e">
            <v>#N/A</v>
          </cell>
          <cell r="U396">
            <v>193632</v>
          </cell>
          <cell r="V396">
            <v>0</v>
          </cell>
          <cell r="Y396">
            <v>193632</v>
          </cell>
          <cell r="Z396">
            <v>0</v>
          </cell>
          <cell r="AA396">
            <v>193632</v>
          </cell>
          <cell r="AB396">
            <v>193632</v>
          </cell>
          <cell r="AC396">
            <v>1222452438</v>
          </cell>
          <cell r="AD396">
            <v>0</v>
          </cell>
        </row>
        <row r="397">
          <cell r="F397" t="str">
            <v>891301121_FESR366097</v>
          </cell>
          <cell r="H397" t="str">
            <v>EPS012</v>
          </cell>
          <cell r="I397" t="str">
            <v>COMFENALCO VALLE EPS</v>
          </cell>
          <cell r="J397" t="str">
            <v>EPS013</v>
          </cell>
          <cell r="K397" t="str">
            <v>POS</v>
          </cell>
          <cell r="L397">
            <v>45026</v>
          </cell>
          <cell r="M397">
            <v>45414.291666666664</v>
          </cell>
          <cell r="N397">
            <v>90800</v>
          </cell>
          <cell r="O397">
            <v>90800</v>
          </cell>
          <cell r="P397" t="str">
            <v>FACTURA PENDIENTE EN PROGRAMACION DE PAGO</v>
          </cell>
          <cell r="Q397" t="str">
            <v>Finalizada</v>
          </cell>
          <cell r="S397" t="e">
            <v>#N/A</v>
          </cell>
          <cell r="U397">
            <v>90800</v>
          </cell>
          <cell r="V397">
            <v>0</v>
          </cell>
          <cell r="Y397">
            <v>90800</v>
          </cell>
          <cell r="Z397">
            <v>0</v>
          </cell>
          <cell r="AA397">
            <v>90800</v>
          </cell>
          <cell r="AB397">
            <v>90800</v>
          </cell>
          <cell r="AC397">
            <v>1222452439</v>
          </cell>
          <cell r="AD397">
            <v>0</v>
          </cell>
        </row>
        <row r="398">
          <cell r="F398" t="str">
            <v>891301121_FESR366800</v>
          </cell>
          <cell r="H398" t="str">
            <v>EPS012</v>
          </cell>
          <cell r="I398" t="str">
            <v>COMFENALCO VALLE EPS</v>
          </cell>
          <cell r="J398" t="str">
            <v>EPS013</v>
          </cell>
          <cell r="K398" t="str">
            <v>POS</v>
          </cell>
          <cell r="L398">
            <v>45026</v>
          </cell>
          <cell r="M398">
            <v>45414.291666666664</v>
          </cell>
          <cell r="N398">
            <v>382011</v>
          </cell>
          <cell r="O398">
            <v>382011</v>
          </cell>
          <cell r="P398" t="str">
            <v>FACTURA PENDIENTE EN PROGRAMACION DE PAGO</v>
          </cell>
          <cell r="Q398" t="str">
            <v>Finalizada</v>
          </cell>
          <cell r="S398" t="e">
            <v>#N/A</v>
          </cell>
          <cell r="U398">
            <v>382011</v>
          </cell>
          <cell r="V398">
            <v>0</v>
          </cell>
          <cell r="Y398">
            <v>382011</v>
          </cell>
          <cell r="Z398">
            <v>0</v>
          </cell>
          <cell r="AA398">
            <v>382011</v>
          </cell>
          <cell r="AB398">
            <v>382011</v>
          </cell>
          <cell r="AC398">
            <v>1222452442</v>
          </cell>
          <cell r="AD398">
            <v>0</v>
          </cell>
        </row>
      </sheetData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0.454487847222" createdVersion="5" refreshedVersion="5" minRefreshableVersion="3" recordCount="432">
  <cacheSource type="worksheet">
    <worksheetSource ref="A2:AF434" sheet="ESTADO DE CADA FACTURA"/>
  </cacheSource>
  <cacheFields count="32">
    <cacheField name="NIT" numFmtId="0">
      <sharedItems containsSemiMixedTypes="0" containsString="0" containsNumber="1" containsInteger="1" minValue="891301121" maxValue="891301121"/>
    </cacheField>
    <cacheField name="PREFIJO" numFmtId="0">
      <sharedItems/>
    </cacheField>
    <cacheField name="FACTURA" numFmtId="0">
      <sharedItems containsSemiMixedTypes="0" containsString="0" containsNumber="1" containsInteger="1" minValue="166138" maxValue="369491"/>
    </cacheField>
    <cacheField name="Alf+Fac" numFmtId="0">
      <sharedItems/>
    </cacheField>
    <cacheField name="Llave" numFmtId="0">
      <sharedItems/>
    </cacheField>
    <cacheField name="FECHA" numFmtId="0">
      <sharedItems containsNonDate="0" containsString="0" containsBlank="1"/>
    </cacheField>
    <cacheField name="CONTRATO" numFmtId="0">
      <sharedItems/>
    </cacheField>
    <cacheField name="EP`S" numFmtId="165">
      <sharedItems/>
    </cacheField>
    <cacheField name="SERVICIO" numFmtId="0">
      <sharedItems containsBlank="1"/>
    </cacheField>
    <cacheField name="REGIMEN" numFmtId="0">
      <sharedItems/>
    </cacheField>
    <cacheField name="FECHA DE RADICADO IPS" numFmtId="14">
      <sharedItems containsSemiMixedTypes="0" containsNonDate="0" containsDate="1" containsString="0" minDate="2023-02-10T00:00:00" maxDate="2024-04-29T00:00:00"/>
    </cacheField>
    <cacheField name="Fecha de radicacion EPS " numFmtId="14">
      <sharedItems containsNonDate="0" containsDate="1" containsString="0" containsBlank="1" minDate="2023-02-18T00:00:00" maxDate="2024-05-02T07:00:00"/>
    </cacheField>
    <cacheField name="VALOR FACTURA IPS" numFmtId="165">
      <sharedItems containsSemiMixedTypes="0" containsString="0" containsNumber="1" containsInteger="1" minValue="3340" maxValue="790393"/>
    </cacheField>
    <cacheField name="SALDO IPS" numFmtId="165">
      <sharedItems containsSemiMixedTypes="0" containsString="0" containsNumber="1" containsInteger="1" minValue="3340" maxValue="790393"/>
    </cacheField>
    <cacheField name="Estado de Factura EPS Agosto 26 " numFmtId="0">
      <sharedItems count="5">
        <s v="FACTURA NO RADICADA"/>
        <s v="FACTURA ACEPTADA POR LA IPS"/>
        <s v="FACTURA CANCELADA"/>
        <s v="FACTURA PENDIENTE EN PROGRAMACION DE PAGO - GLOSA ACEPTADA POR LA IPS"/>
        <s v="FACTURA PENDIENTE EN PROGRAMACION DE PAGO" u="1"/>
      </sharedItems>
    </cacheField>
    <cacheField name="Boxalud" numFmtId="0">
      <sharedItems/>
    </cacheField>
    <cacheField name="Estado de Factura EPS Mayo 31" numFmtId="0">
      <sharedItems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Total Bruto" numFmtId="165">
      <sharedItems containsSemiMixedTypes="0" containsString="0" containsNumber="1" containsInteger="1" minValue="0" maxValue="448986"/>
    </cacheField>
    <cacheField name="Valor Devolucion" numFmtId="165">
      <sharedItems containsSemiMixedTypes="0" containsString="0" containsNumber="1" containsInteger="1" minValue="0" maxValue="139606"/>
    </cacheField>
    <cacheField name="Observacion Objeccion " numFmtId="165">
      <sharedItems containsNonDate="0" containsString="0" containsBlank="1"/>
    </cacheField>
    <cacheField name="Tipificación objección" numFmtId="165">
      <sharedItems containsNonDate="0" containsString="0" containsBlank="1"/>
    </cacheField>
    <cacheField name="Valor Radicado" numFmtId="165">
      <sharedItems containsSemiMixedTypes="0" containsString="0" containsNumber="1" containsInteger="1" minValue="0" maxValue="448986"/>
    </cacheField>
    <cacheField name="Valor Glosa Aceptada" numFmtId="165">
      <sharedItems containsSemiMixedTypes="0" containsString="0" containsNumber="1" containsInteger="1" minValue="0" maxValue="139606"/>
    </cacheField>
    <cacheField name="Valor Nota Credito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448986"/>
    </cacheField>
    <cacheField name="Valor compensacion SAP" numFmtId="165">
      <sharedItems containsSemiMixedTypes="0" containsString="0" containsNumber="1" containsInteger="1" minValue="0" maxValue="448986"/>
    </cacheField>
    <cacheField name="Doc compensación" numFmtId="0">
      <sharedItems containsString="0" containsBlank="1" containsNumber="1" containsInteger="1" minValue="2201365959" maxValue="4800064076"/>
    </cacheField>
    <cacheField name="Valor TF " numFmtId="0">
      <sharedItems containsString="0" containsBlank="1" containsNumber="1" containsInteger="1" minValue="539900" maxValue="3856943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2">
  <r>
    <n v="891301121"/>
    <s v="FESR"/>
    <n v="166138"/>
    <s v="FESR166138"/>
    <s v="891301121_FESR166138"/>
    <m/>
    <s v="EPS012"/>
    <s v="COMFENALCO VALLE EPS"/>
    <s v="POS"/>
    <s v="CONTRIBUTIVO"/>
    <d v="2023-02-10T00:00:00"/>
    <m/>
    <n v="37900"/>
    <n v="379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66831"/>
    <s v="FESR166831"/>
    <s v="891301121_FESR166831"/>
    <m/>
    <s v="EPS012"/>
    <s v="COMFENALCO VALLE EPS"/>
    <s v="POS"/>
    <s v="CONTRIBUTIVO"/>
    <d v="2023-02-10T00:00:00"/>
    <m/>
    <n v="3340"/>
    <n v="334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66989"/>
    <s v="FESR166989"/>
    <s v="891301121_FESR166989"/>
    <m/>
    <s v="EPS012"/>
    <s v="COMFENALCO VALLE EPS"/>
    <s v="POS"/>
    <s v="CONTRIBUTIVO"/>
    <d v="2023-02-10T00:00:00"/>
    <m/>
    <n v="71961"/>
    <n v="7196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68033"/>
    <s v="FESR168033"/>
    <s v="891301121_FESR168033"/>
    <m/>
    <s v="EPS012"/>
    <s v="COMFENALCO VALLE EPS"/>
    <s v="POS"/>
    <s v="CONTRIBUTIVO"/>
    <d v="2023-02-10T00:00:00"/>
    <m/>
    <n v="19200"/>
    <n v="192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68624"/>
    <s v="FESR168624"/>
    <s v="891301121_FESR168624"/>
    <m/>
    <s v="EPS012"/>
    <s v="COMFENALCO VALLE EPS"/>
    <s v="POS"/>
    <s v="CONTRIBUTIVO"/>
    <d v="2023-02-10T00:00:00"/>
    <m/>
    <n v="111762"/>
    <n v="11176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0375"/>
    <s v="FESR170375"/>
    <s v="891301121_FESR170375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0535"/>
    <s v="FESR170535"/>
    <s v="891301121_FESR170535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0993"/>
    <s v="FESR170993"/>
    <s v="891301121_FESR170993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2677"/>
    <s v="FESR172677"/>
    <s v="891301121_FESR172677"/>
    <m/>
    <s v="EPS012"/>
    <s v="COMFENALCO VALLE EPS"/>
    <s v="POS"/>
    <s v="CONTRIBUTIVO"/>
    <d v="2023-02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5699"/>
    <s v="FESR175699"/>
    <s v="891301121_FESR175699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5905"/>
    <s v="FESR175905"/>
    <s v="891301121_FESR175905"/>
    <m/>
    <s v="EPS012"/>
    <s v="COMFENALCO VALLE EPS"/>
    <s v="POS"/>
    <s v="CONTRIBUTIVO"/>
    <d v="2023-02-10T00:00:00"/>
    <m/>
    <n v="103930"/>
    <n v="10393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5963"/>
    <s v="FESR175963"/>
    <s v="891301121_FESR175963"/>
    <m/>
    <s v="EPS012"/>
    <s v="COMFENALCO VALLE EPS"/>
    <s v="POS"/>
    <s v="CONTRIBUTIVO"/>
    <d v="2023-02-10T00:00:00"/>
    <m/>
    <n v="99423"/>
    <n v="99423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6015"/>
    <s v="FESR176015"/>
    <s v="891301121_FESR176015"/>
    <m/>
    <s v="EPS012"/>
    <s v="COMFENALCO VALLE EPS"/>
    <s v="POS"/>
    <s v="CONTRIBUTIVO"/>
    <d v="2023-02-10T00:00:00"/>
    <m/>
    <n v="99423"/>
    <n v="99423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7292"/>
    <s v="FESR177292"/>
    <s v="891301121_FESR177292"/>
    <m/>
    <s v="EPS012"/>
    <s v="COMFENALCO VALLE EPS"/>
    <s v="POS"/>
    <s v="CONTRIBUTIVO"/>
    <d v="2023-02-10T00:00:00"/>
    <m/>
    <n v="4200"/>
    <n v="42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7957"/>
    <s v="FESR177957"/>
    <s v="891301121_FESR177957"/>
    <m/>
    <s v="EPS012"/>
    <s v="COMFENALCO VALLE EPS"/>
    <s v="POS"/>
    <s v="CONTRIBUTIVO"/>
    <d v="2023-02-10T00:00:00"/>
    <m/>
    <n v="132400"/>
    <n v="132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78813"/>
    <s v="FESR178813"/>
    <s v="891301121_FESR178813"/>
    <m/>
    <s v="EPS012"/>
    <s v="COMFENALCO VALLE EPS"/>
    <s v="POS"/>
    <s v="CONTRIBUTIVO"/>
    <d v="2023-02-10T00:00:00"/>
    <m/>
    <n v="101170"/>
    <n v="10117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84584"/>
    <s v="FESR184584"/>
    <s v="891301121_FESR184584"/>
    <m/>
    <s v="EPS012"/>
    <s v="COMFENALCO VALLE EPS"/>
    <s v="POS"/>
    <s v="CONTRIBUTIVO"/>
    <d v="2023-02-10T00:00:00"/>
    <m/>
    <n v="126714"/>
    <n v="12671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84621"/>
    <s v="FESR184621"/>
    <s v="891301121_FESR184621"/>
    <m/>
    <s v="EPS012"/>
    <s v="COMFENALCO VALLE EPS"/>
    <s v="POS"/>
    <s v="CONTRIBUTIVO"/>
    <d v="2023-02-10T00:00:00"/>
    <m/>
    <n v="94724"/>
    <n v="9472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88516"/>
    <s v="FESR188516"/>
    <s v="891301121_FESR188516"/>
    <m/>
    <s v="EPS012"/>
    <s v="COMFENALCO VALLE EPS"/>
    <s v="POS"/>
    <s v="CONTRIBUTIVO"/>
    <d v="2023-02-10T00:00:00"/>
    <m/>
    <n v="59700"/>
    <n v="59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1699"/>
    <s v="FESR191699"/>
    <s v="891301121_FESR191699"/>
    <m/>
    <s v="EPS012"/>
    <s v="COMFENALCO VALLE EPS"/>
    <s v="POS"/>
    <s v="CONTRIBUTIVO"/>
    <d v="2023-02-10T00:00:00"/>
    <m/>
    <n v="63067"/>
    <n v="6306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2741"/>
    <s v="FESR192741"/>
    <s v="891301121_FESR192741"/>
    <m/>
    <s v="EPS012"/>
    <s v="COMFENALCO VALLE EPS"/>
    <s v="POS"/>
    <s v="CONTRIBUTIVO"/>
    <d v="2023-02-10T00:00:00"/>
    <m/>
    <n v="89030"/>
    <n v="8903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3551"/>
    <s v="FESR193551"/>
    <s v="891301121_FESR193551"/>
    <m/>
    <s v="EPS012"/>
    <s v="COMFENALCO VALLE EPS"/>
    <s v="POS"/>
    <s v="CONTRIBUTIVO"/>
    <d v="2023-02-10T00:00:00"/>
    <m/>
    <n v="37900"/>
    <n v="379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4323"/>
    <s v="FESR194323"/>
    <s v="891301121_FESR194323"/>
    <m/>
    <s v="EPS012"/>
    <s v="COMFENALCO VALLE EPS"/>
    <s v="POS"/>
    <s v="CONTRIBUTIVO"/>
    <d v="2023-02-10T00:00:00"/>
    <m/>
    <n v="62114"/>
    <n v="6211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4389"/>
    <s v="FESR194389"/>
    <s v="891301121_FESR194389"/>
    <m/>
    <s v="EPS012"/>
    <s v="COMFENALCO VALLE EPS"/>
    <s v="POS"/>
    <s v="CONTRIBUTIVO"/>
    <d v="2023-02-10T00:00:00"/>
    <m/>
    <n v="111814"/>
    <n v="11181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6843"/>
    <s v="FESR196843"/>
    <s v="891301121_FESR196843"/>
    <m/>
    <s v="EPS012"/>
    <s v="COMFENALCO VALLE EPS"/>
    <s v="POS"/>
    <s v="POS - S"/>
    <d v="2023-02-10T00:00:00"/>
    <m/>
    <n v="62788"/>
    <n v="62788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7469"/>
    <s v="FESR197469"/>
    <s v="891301121_FESR197469"/>
    <m/>
    <s v="EPS012"/>
    <s v="COMFENALCO VALLE EPS"/>
    <s v="POS"/>
    <s v="POS - S"/>
    <d v="2023-02-10T00:00:00"/>
    <m/>
    <n v="87000"/>
    <n v="870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7470"/>
    <s v="FESR197470"/>
    <s v="891301121_FESR197470"/>
    <m/>
    <s v="EPS012"/>
    <s v="COMFENALCO VALLE EPS"/>
    <s v="POS"/>
    <s v="POS - S"/>
    <d v="2023-02-10T00:00:00"/>
    <m/>
    <n v="141231"/>
    <n v="14123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7483"/>
    <s v="FESR197483"/>
    <s v="891301121_FESR197483"/>
    <m/>
    <s v="EPS012"/>
    <s v="COMFENALCO VALLE EPS"/>
    <s v="POS"/>
    <s v="POS - S"/>
    <d v="2023-02-10T00:00:00"/>
    <m/>
    <n v="63016"/>
    <n v="6301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8754"/>
    <s v="FESR198754"/>
    <s v="891301121_FESR198754"/>
    <m/>
    <s v="EPS012"/>
    <s v="COMFENALCO VALLE EPS"/>
    <s v="POS"/>
    <s v="POS - S"/>
    <d v="2023-02-10T00:00:00"/>
    <m/>
    <n v="78019"/>
    <n v="7801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199794"/>
    <s v="FESR199794"/>
    <s v="891301121_FESR199794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00576"/>
    <s v="FESR200576"/>
    <s v="891301121_FESR200576"/>
    <m/>
    <s v="EPS012"/>
    <s v="COMFENALCO VALLE EPS"/>
    <s v="POS"/>
    <s v="CONTRIBUTIVO"/>
    <d v="2023-02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04964"/>
    <s v="FESR204964"/>
    <s v="891301121_FESR204964"/>
    <m/>
    <s v="EPS012"/>
    <s v="COMFENALCO VALLE EPS"/>
    <s v="POS"/>
    <s v="CONTRIBUTIVO"/>
    <d v="2023-02-10T00:00:00"/>
    <m/>
    <n v="128496"/>
    <n v="12849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05595"/>
    <s v="FESR205595"/>
    <s v="891301121_FESR205595"/>
    <m/>
    <s v="EPS012"/>
    <s v="COMFENALCO VALLE EPS"/>
    <s v="POS"/>
    <s v="CONTRIBUTIVO"/>
    <d v="2023-02-10T00:00:00"/>
    <m/>
    <n v="19200"/>
    <n v="192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05691"/>
    <s v="FESR205691"/>
    <s v="891301121_FESR205691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05696"/>
    <s v="FESR205696"/>
    <s v="891301121_FESR205696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05721"/>
    <s v="FESR205721"/>
    <s v="891301121_FESR205721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07754"/>
    <s v="FESR207754"/>
    <s v="891301121_FESR207754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08843"/>
    <s v="FESR208843"/>
    <s v="891301121_FESR208843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09874"/>
    <s v="FESR209874"/>
    <s v="891301121_FESR209874"/>
    <m/>
    <s v="EPS012"/>
    <s v="COMFENALCO VALLE EPS"/>
    <s v="POS"/>
    <s v="CONTRIBUTIVO"/>
    <d v="2023-02-10T00:00:00"/>
    <m/>
    <n v="65700"/>
    <n v="6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11674"/>
    <s v="FESR211674"/>
    <s v="891301121_FESR211674"/>
    <m/>
    <s v="EPS012"/>
    <s v="COMFENALCO VALLE EPS"/>
    <s v="POS"/>
    <s v="CONTRIBUTIVO"/>
    <d v="2023-02-10T00:00:00"/>
    <m/>
    <n v="67906"/>
    <n v="6790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16705"/>
    <s v="FESR216705"/>
    <s v="891301121_FESR216705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16776"/>
    <s v="FESR216776"/>
    <s v="891301121_FESR216776"/>
    <m/>
    <s v="EPS012"/>
    <s v="COMFENALCO VALLE EPS"/>
    <s v="POS"/>
    <s v="CONTRIBUTIVO"/>
    <d v="2023-02-10T00:00:00"/>
    <m/>
    <n v="223199"/>
    <n v="22319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16782"/>
    <s v="FESR216782"/>
    <s v="891301121_FESR216782"/>
    <m/>
    <s v="EPS012"/>
    <s v="COMFENALCO VALLE EPS"/>
    <s v="POS"/>
    <s v="CONTRIBUTIVO"/>
    <d v="2023-02-10T00:00:00"/>
    <m/>
    <n v="66705"/>
    <n v="6670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18531"/>
    <s v="FESR218531"/>
    <s v="891301121_FESR218531"/>
    <m/>
    <s v="EPS012"/>
    <s v="COMFENALCO VALLE EPS"/>
    <s v="POS"/>
    <s v="CONTRIBUTIVO"/>
    <d v="2023-02-10T00:00:00"/>
    <m/>
    <n v="91960"/>
    <n v="9196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19389"/>
    <s v="FESR219389"/>
    <s v="891301121_FESR219389"/>
    <m/>
    <s v="EPS012"/>
    <s v="COMFENALCO VALLE EPS"/>
    <s v="POS"/>
    <s v="CONTRIBUTIVO"/>
    <d v="2023-02-10T00:00:00"/>
    <m/>
    <n v="89227"/>
    <n v="8922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19538"/>
    <s v="FESR219538"/>
    <s v="891301121_FESR219538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0458"/>
    <s v="FESR220458"/>
    <s v="891301121_FESR220458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3179"/>
    <s v="FESR223179"/>
    <s v="891301121_FESR223179"/>
    <m/>
    <s v="EPS012"/>
    <s v="COMFENALCO VALLE EPS"/>
    <s v="POS"/>
    <s v="CONTRIBUTIVO"/>
    <d v="2023-02-10T00:00:00"/>
    <m/>
    <n v="82999"/>
    <n v="8299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3991"/>
    <s v="FESR223991"/>
    <s v="891301121_FESR223991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5159"/>
    <s v="FESR225159"/>
    <s v="891301121_FESR225159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5612"/>
    <s v="FESR225612"/>
    <s v="891301121_FESR225612"/>
    <m/>
    <s v="EPS012"/>
    <s v="COMFENALCO VALLE EPS"/>
    <s v="POS"/>
    <s v="CONTRIBUTIVO"/>
    <d v="2023-02-10T00:00:00"/>
    <m/>
    <n v="87895"/>
    <n v="8789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8459"/>
    <s v="FESR228459"/>
    <s v="891301121_FESR228459"/>
    <m/>
    <s v="EPS012"/>
    <s v="COMFENALCO VALLE EPS"/>
    <s v="POS"/>
    <s v="CONTRIBUTIVO"/>
    <d v="2023-02-10T00:00:00"/>
    <m/>
    <n v="200210"/>
    <n v="20021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9016"/>
    <s v="FESR229016"/>
    <s v="891301121_FESR229016"/>
    <m/>
    <s v="EPS012"/>
    <s v="COMFENALCO VALLE EPS"/>
    <s v="POS"/>
    <s v="CONTRIBUTIVO"/>
    <d v="2023-02-10T00:00:00"/>
    <m/>
    <n v="463569"/>
    <n v="46356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9017"/>
    <s v="FESR229017"/>
    <s v="891301121_FESR229017"/>
    <m/>
    <s v="EPS012"/>
    <s v="COMFENALCO VALLE EPS"/>
    <s v="POS"/>
    <s v="CONTRIBUTIVO"/>
    <d v="2023-02-10T00:00:00"/>
    <m/>
    <n v="88129"/>
    <n v="8812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9581"/>
    <s v="FESR229581"/>
    <s v="891301121_FESR229581"/>
    <m/>
    <s v="EPS012"/>
    <s v="COMFENALCO VALLE EPS"/>
    <s v="POS"/>
    <s v="CONTRIBUTIVO"/>
    <d v="2023-02-10T00:00:00"/>
    <m/>
    <n v="66581"/>
    <n v="6658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29658"/>
    <s v="FESR229658"/>
    <s v="891301121_FESR229658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0411"/>
    <s v="FESR230411"/>
    <s v="891301121_FESR230411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0715"/>
    <s v="FESR230715"/>
    <s v="891301121_FESR230715"/>
    <m/>
    <s v="EPS012"/>
    <s v="COMFENALCO VALLE EPS"/>
    <s v="POS"/>
    <s v="CONTRIBUTIVO"/>
    <d v="2023-02-10T00:00:00"/>
    <m/>
    <n v="72934"/>
    <n v="7293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1407"/>
    <s v="FESR231407"/>
    <s v="891301121_FESR231407"/>
    <m/>
    <s v="EPS012"/>
    <s v="COMFENALCO VALLE EPS"/>
    <s v="POS"/>
    <s v="CONTRIBUTIVO"/>
    <d v="2023-02-10T00:00:00"/>
    <m/>
    <n v="71431"/>
    <n v="7143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2002"/>
    <s v="FESR232002"/>
    <s v="891301121_FESR232002"/>
    <m/>
    <s v="EPS012"/>
    <s v="COMFENALCO VALLE EPS"/>
    <s v="POS"/>
    <s v="CONTRIBUTIVO"/>
    <d v="2023-02-10T00:00:00"/>
    <m/>
    <n v="76894"/>
    <n v="7689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2506"/>
    <s v="FESR232506"/>
    <s v="891301121_FESR232506"/>
    <m/>
    <s v="EPS012"/>
    <s v="COMFENALCO VALLE EPS"/>
    <s v="POS"/>
    <s v="CONTRIBUTIVO"/>
    <d v="2023-02-10T00:00:00"/>
    <m/>
    <n v="113611"/>
    <n v="11361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2752"/>
    <s v="FESR232752"/>
    <s v="891301121_FESR232752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3039"/>
    <s v="FESR233039"/>
    <s v="891301121_FESR233039"/>
    <m/>
    <s v="EPS012"/>
    <s v="COMFENALCO VALLE EPS"/>
    <s v="POS"/>
    <s v="CONTRIBUTIVO"/>
    <d v="2023-02-10T00:00:00"/>
    <m/>
    <n v="71535"/>
    <n v="7153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3049"/>
    <s v="FESR233049"/>
    <s v="891301121_FESR233049"/>
    <m/>
    <s v="EPS012"/>
    <s v="COMFENALCO VALLE EPS"/>
    <s v="POS"/>
    <s v="CONTRIBUTIVO"/>
    <d v="2023-02-10T00:00:00"/>
    <m/>
    <n v="70573"/>
    <n v="70573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4798"/>
    <s v="FESR234798"/>
    <s v="891301121_FESR234798"/>
    <m/>
    <s v="EPS012"/>
    <s v="COMFENALCO VALLE EPS"/>
    <s v="POS"/>
    <s v="CONTRIBUTIVO"/>
    <d v="2023-02-10T00:00:00"/>
    <m/>
    <n v="123620"/>
    <n v="12362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5948"/>
    <s v="FESR235948"/>
    <s v="891301121_FESR235948"/>
    <m/>
    <s v="EPS012"/>
    <s v="COMFENALCO VALLE EPS"/>
    <s v="POS"/>
    <s v="CONTRIBUTIVO"/>
    <d v="2023-02-10T00:00:00"/>
    <m/>
    <n v="232760"/>
    <n v="23276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5969"/>
    <s v="FESR235969"/>
    <s v="891301121_FESR235969"/>
    <m/>
    <s v="EPS012"/>
    <s v="COMFENALCO VALLE EPS"/>
    <s v="POS"/>
    <s v="CONTRIBUTIVO"/>
    <d v="2023-02-10T00:00:00"/>
    <m/>
    <n v="125700"/>
    <n v="12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6525"/>
    <s v="FESR236525"/>
    <s v="891301121_FESR236525"/>
    <m/>
    <s v="EPS012"/>
    <s v="COMFENALCO VALLE EPS"/>
    <s v="POS"/>
    <s v="CONTRIBUTIVO"/>
    <d v="2023-02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6822"/>
    <s v="FESR236822"/>
    <s v="891301121_FESR236822"/>
    <m/>
    <s v="EPS012"/>
    <s v="COMFENALCO VALLE EPS"/>
    <s v="POS"/>
    <s v="CONTRIBUTIVO"/>
    <d v="2023-02-10T00:00:00"/>
    <m/>
    <n v="69225"/>
    <n v="6922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8433"/>
    <s v="FESR238433"/>
    <s v="891301121_FESR238433"/>
    <m/>
    <s v="EPS012"/>
    <s v="COMFENALCO VALLE EPS"/>
    <s v="POS"/>
    <s v="CONTRIBUTIVO"/>
    <d v="2023-02-10T00:00:00"/>
    <m/>
    <n v="151343"/>
    <n v="151343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9058"/>
    <s v="FESR239058"/>
    <s v="891301121_FESR239058"/>
    <m/>
    <s v="EPS012"/>
    <s v="COMFENALCO VALLE EPS"/>
    <s v="POS"/>
    <s v="POS - S"/>
    <d v="2023-02-10T00:00:00"/>
    <m/>
    <n v="243475"/>
    <n v="24347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9061"/>
    <s v="FESR239061"/>
    <s v="891301121_FESR239061"/>
    <m/>
    <s v="EPS012"/>
    <s v="COMFENALCO VALLE EPS"/>
    <s v="POS"/>
    <s v="POS - S"/>
    <d v="2023-02-10T00:00:00"/>
    <m/>
    <n v="96034"/>
    <n v="9603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39520"/>
    <s v="FESR239520"/>
    <s v="891301121_FESR239520"/>
    <m/>
    <s v="EPS012"/>
    <s v="COMFENALCO VALLE EPS"/>
    <s v="POS"/>
    <s v="POS - S"/>
    <d v="2023-02-10T00:00:00"/>
    <m/>
    <n v="150382"/>
    <n v="15038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0622"/>
    <s v="FESR240622"/>
    <s v="891301121_FESR240622"/>
    <m/>
    <s v="EPS012"/>
    <s v="COMFENALCO VALLE EPS"/>
    <s v="POS"/>
    <s v="POS - S"/>
    <d v="2023-02-10T00:00:00"/>
    <m/>
    <n v="85248"/>
    <n v="85248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0907"/>
    <s v="FESR240907"/>
    <s v="891301121_FESR240907"/>
    <m/>
    <s v="EPS012"/>
    <s v="COMFENALCO VALLE EPS"/>
    <s v="POS"/>
    <s v="CONTRIBUTIVO"/>
    <d v="2023-03-10T00:00:00"/>
    <m/>
    <n v="68657"/>
    <n v="6865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1666"/>
    <s v="FESR241666"/>
    <s v="891301121_FESR241666"/>
    <m/>
    <s v="EPS012"/>
    <s v="COMFENALCO VALLE EPS"/>
    <s v="POS"/>
    <s v="CONTRIBUTIVO"/>
    <d v="2023-03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1698"/>
    <s v="FESR241698"/>
    <s v="891301121_FESR241698"/>
    <m/>
    <s v="EPS012"/>
    <s v="COMFENALCO VALLE EPS"/>
    <s v="POS"/>
    <s v="CONTRIBUTIVO"/>
    <d v="2023-03-10T00:00:00"/>
    <m/>
    <n v="88241"/>
    <n v="8824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1907"/>
    <s v="FESR241907"/>
    <s v="891301121_FESR241907"/>
    <m/>
    <s v="EPS012"/>
    <s v="COMFENALCO VALLE EPS"/>
    <s v="POS"/>
    <s v="CONTRIBUTIVO"/>
    <d v="2023-03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3445"/>
    <s v="FESR243445"/>
    <s v="891301121_FESR243445"/>
    <m/>
    <s v="EPS012"/>
    <s v="COMFENALCO VALLE EPS"/>
    <s v="POS"/>
    <s v="POS - S"/>
    <d v="2023-03-10T00:00:00"/>
    <m/>
    <n v="82571"/>
    <n v="8257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4957"/>
    <s v="FESR244957"/>
    <s v="891301121_FESR244957"/>
    <m/>
    <s v="EPS012"/>
    <s v="COMFENALCO VALLE EPS"/>
    <s v="POS"/>
    <s v="POS - S"/>
    <d v="2023-03-10T00:00:00"/>
    <m/>
    <n v="119262"/>
    <n v="11926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4993"/>
    <s v="FESR244993"/>
    <s v="891301121_FESR244993"/>
    <m/>
    <s v="EPS012"/>
    <s v="COMFENALCO VALLE EPS"/>
    <s v="POS"/>
    <s v="POS - S"/>
    <d v="2023-03-10T00:00:00"/>
    <m/>
    <n v="120520"/>
    <n v="12052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6081"/>
    <s v="FESR246081"/>
    <s v="891301121_FESR246081"/>
    <m/>
    <s v="EPS012"/>
    <s v="COMFENALCO VALLE EPS"/>
    <s v="POS"/>
    <s v="POS - S"/>
    <d v="2023-03-10T00:00:00"/>
    <m/>
    <n v="238007"/>
    <n v="23800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6513"/>
    <s v="FESR246513"/>
    <s v="891301121_FESR246513"/>
    <m/>
    <s v="EPS012"/>
    <s v="COMFENALCO VALLE EPS"/>
    <s v="POS"/>
    <s v="POS - S"/>
    <d v="2023-03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6901"/>
    <s v="FESR246901"/>
    <s v="891301121_FESR246901"/>
    <m/>
    <s v="EPS012"/>
    <s v="COMFENALCO VALLE EPS"/>
    <s v="POS"/>
    <s v="POS - S"/>
    <d v="2023-03-10T00:00:00"/>
    <m/>
    <n v="88616"/>
    <n v="8861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7100"/>
    <s v="FESR247100"/>
    <s v="891301121_FESR247100"/>
    <m/>
    <s v="EPS012"/>
    <s v="COMFENALCO VALLE EPS"/>
    <s v="POS"/>
    <s v="POS - S"/>
    <d v="2023-03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8611"/>
    <s v="FESR248611"/>
    <s v="891301121_FESR248611"/>
    <m/>
    <s v="EPS012"/>
    <s v="COMFENALCO VALLE EPS"/>
    <s v="POS"/>
    <s v="POS - S"/>
    <d v="2023-03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8776"/>
    <s v="FESR248776"/>
    <s v="891301121_FESR248776"/>
    <m/>
    <s v="EPS012"/>
    <s v="COMFENALCO VALLE EPS"/>
    <s v="POS"/>
    <s v="POS - S"/>
    <d v="2023-03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9950"/>
    <s v="FESR249950"/>
    <s v="891301121_FESR249950"/>
    <m/>
    <s v="EPS012"/>
    <s v="COMFENALCO VALLE EPS"/>
    <s v="POS"/>
    <s v="POS - S"/>
    <d v="2023-03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49995"/>
    <s v="FESR249995"/>
    <s v="891301121_FESR249995"/>
    <m/>
    <s v="EPS012"/>
    <s v="COMFENALCO VALLE EPS"/>
    <s v="POS"/>
    <s v="POS - S"/>
    <d v="2023-03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1658"/>
    <s v="FESR251658"/>
    <s v="891301121_FESR251658"/>
    <m/>
    <s v="EPS012"/>
    <s v="COMFENALCO VALLE EPS"/>
    <s v="POS"/>
    <s v="POS - S"/>
    <d v="2023-03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2144"/>
    <s v="FESR252144"/>
    <s v="891301121_FESR252144"/>
    <m/>
    <s v="EPS012"/>
    <s v="COMFENALCO VALLE EPS"/>
    <s v="POS"/>
    <s v="POS - S"/>
    <d v="2023-03-10T00:00:00"/>
    <m/>
    <n v="82019"/>
    <n v="8201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2625"/>
    <s v="FESR252625"/>
    <s v="891301121_FESR252625"/>
    <m/>
    <s v="EPS012"/>
    <s v="COMFENALCO VALLE EPS"/>
    <s v="POS"/>
    <s v="POS - S"/>
    <d v="2023-03-10T00:00:00"/>
    <m/>
    <n v="270444"/>
    <n v="27044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2655"/>
    <s v="FESR252655"/>
    <s v="891301121_FESR252655"/>
    <m/>
    <s v="EPS012"/>
    <s v="COMFENALCO VALLE EPS"/>
    <s v="POS"/>
    <s v="POS - S"/>
    <d v="2023-03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4082"/>
    <s v="FESR254082"/>
    <s v="891301121_FESR254082"/>
    <m/>
    <s v="EPS012"/>
    <s v="COMFENALCO VALLE EPS"/>
    <s v="POS"/>
    <s v="POS - S"/>
    <d v="2023-03-10T00:00:00"/>
    <m/>
    <n v="80700"/>
    <n v="80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5046"/>
    <s v="FESR255046"/>
    <s v="891301121_FESR255046"/>
    <m/>
    <s v="EPS012"/>
    <s v="COMFENALCO VALLE EPS"/>
    <s v="POS"/>
    <s v="CONTRIBUTIVO"/>
    <d v="2023-04-10T00:00:00"/>
    <m/>
    <n v="122914"/>
    <n v="12291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6134"/>
    <s v="FESR256134"/>
    <s v="891301121_FESR256134"/>
    <m/>
    <s v="EPS012"/>
    <s v="COMFENALCO VALLE EPS"/>
    <s v="POS"/>
    <s v="CONTRIBUTIVO"/>
    <d v="2023-04-10T00:00:00"/>
    <m/>
    <n v="67749"/>
    <n v="6774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6884"/>
    <s v="FESR256884"/>
    <s v="891301121_FESR256884"/>
    <m/>
    <s v="EPS012"/>
    <s v="COMFENALCO VALLE EPS"/>
    <s v="POS"/>
    <s v="CONTRIBUTIVO"/>
    <d v="2023-04-10T00:00:00"/>
    <m/>
    <n v="133856"/>
    <n v="13385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7941"/>
    <s v="FESR257941"/>
    <s v="891301121_FESR257941"/>
    <m/>
    <s v="EPS012"/>
    <s v="COMFENALCO VALLE EPS"/>
    <s v="POS"/>
    <s v="CONTRIBUTIVO"/>
    <d v="2023-04-10T00:00:00"/>
    <m/>
    <n v="84989"/>
    <n v="8498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7946"/>
    <s v="FESR257946"/>
    <s v="891301121_FESR257946"/>
    <m/>
    <s v="EPS012"/>
    <s v="COMFENALCO VALLE EPS"/>
    <s v="POS"/>
    <s v="CONTRIBUTIVO"/>
    <d v="2023-04-10T00:00:00"/>
    <m/>
    <n v="83285"/>
    <n v="8328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9297"/>
    <s v="FESR259297"/>
    <s v="891301121_FESR259297"/>
    <m/>
    <s v="EPS012"/>
    <s v="COMFENALCO VALLE EPS"/>
    <s v="POS"/>
    <s v="CONTRIBUTIVO"/>
    <d v="2023-04-10T00:00:00"/>
    <m/>
    <n v="78100"/>
    <n v="781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59556"/>
    <s v="FESR259556"/>
    <s v="891301121_FESR259556"/>
    <m/>
    <s v="EPS012"/>
    <s v="COMFENALCO VALLE EPS"/>
    <s v="POS"/>
    <s v="CONTRIBUTIVO"/>
    <d v="2023-04-10T00:00:00"/>
    <m/>
    <n v="130623"/>
    <n v="130623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1050"/>
    <s v="FESR261050"/>
    <s v="891301121_FESR261050"/>
    <m/>
    <s v="EPS012"/>
    <s v="COMFENALCO VALLE EPS"/>
    <s v="POS"/>
    <s v="CONTRIBUTIVO"/>
    <d v="2023-04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1194"/>
    <s v="FESR261194"/>
    <s v="891301121_FESR261194"/>
    <m/>
    <s v="EPS012"/>
    <s v="COMFENALCO VALLE EPS"/>
    <m/>
    <s v="POS"/>
    <d v="2023-04-10T00:00:00"/>
    <m/>
    <n v="69225"/>
    <n v="6922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1891"/>
    <s v="FESR261891"/>
    <s v="891301121_FESR261891"/>
    <m/>
    <s v="EPS012"/>
    <s v="COMFENALCO VALLE EPS"/>
    <m/>
    <s v="POS"/>
    <d v="2023-04-10T00:00:00"/>
    <m/>
    <n v="99400"/>
    <n v="99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3215"/>
    <s v="FESR263215"/>
    <s v="891301121_FESR263215"/>
    <m/>
    <s v="EPS012"/>
    <s v="COMFENALCO VALLE EPS"/>
    <m/>
    <s v="POS"/>
    <d v="2023-04-10T00:00:00"/>
    <m/>
    <n v="69225"/>
    <n v="6922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3268"/>
    <s v="FESR263268"/>
    <s v="891301121_FESR263268"/>
    <m/>
    <s v="EPS012"/>
    <s v="COMFENALCO VALLE EPS"/>
    <m/>
    <s v="POS"/>
    <d v="2023-04-10T00:00:00"/>
    <m/>
    <n v="70165"/>
    <n v="7016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3561"/>
    <s v="FESR263561"/>
    <s v="891301121_FESR263561"/>
    <m/>
    <s v="EPS012"/>
    <s v="COMFENALCO VALLE EPS"/>
    <m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3626"/>
    <s v="FESR263626"/>
    <s v="891301121_FESR263626"/>
    <m/>
    <s v="EPS012"/>
    <s v="COMFENALCO VALLE EPS"/>
    <m/>
    <s v="POS"/>
    <d v="2023-04-10T00:00:00"/>
    <m/>
    <n v="66705"/>
    <n v="6670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3955"/>
    <s v="FESR263955"/>
    <s v="891301121_FESR263955"/>
    <m/>
    <s v="EPS012"/>
    <s v="COMFENALCO VALLE EPS"/>
    <m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4225"/>
    <s v="FESR264225"/>
    <s v="891301121_FESR264225"/>
    <m/>
    <s v="EPS012"/>
    <s v="COMFENALCO VALLE EPS"/>
    <m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4663"/>
    <s v="FESR264663"/>
    <s v="891301121_FESR264663"/>
    <m/>
    <s v="EPS012"/>
    <s v="COMFENALCO VALLE EPS"/>
    <m/>
    <s v="POS"/>
    <d v="2023-04-10T00:00:00"/>
    <m/>
    <n v="119262"/>
    <n v="11926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4739"/>
    <s v="FESR264739"/>
    <s v="891301121_FESR264739"/>
    <m/>
    <s v="EPS012"/>
    <s v="COMFENALCO VALLE EPS"/>
    <m/>
    <s v="POS"/>
    <d v="2023-04-10T00:00:00"/>
    <m/>
    <n v="67181"/>
    <n v="6718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4915"/>
    <s v="FESR264915"/>
    <s v="891301121_FESR264915"/>
    <m/>
    <s v="EPS012"/>
    <s v="COMFENALCO VALLE EPS"/>
    <m/>
    <s v="POS"/>
    <d v="2023-04-10T00:00:00"/>
    <m/>
    <n v="147000"/>
    <n v="1470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5096"/>
    <s v="FESR265096"/>
    <s v="891301121_FESR265096"/>
    <m/>
    <s v="EPS012"/>
    <s v="COMFENALCO VALLE EPS"/>
    <m/>
    <s v="POS"/>
    <d v="2023-04-10T00:00:00"/>
    <m/>
    <n v="138560"/>
    <n v="13856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5419"/>
    <s v="FESR265419"/>
    <s v="891301121_FESR265419"/>
    <m/>
    <s v="EPS012"/>
    <s v="COMFENALCO VALLE EPS"/>
    <m/>
    <s v="POS"/>
    <d v="2023-04-10T00:00:00"/>
    <m/>
    <n v="233975"/>
    <n v="23397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5672"/>
    <s v="FESR265672"/>
    <s v="891301121_FESR265672"/>
    <m/>
    <s v="EPS012"/>
    <s v="COMFENALCO VALLE EPS"/>
    <m/>
    <s v="POS"/>
    <d v="2023-04-10T00:00:00"/>
    <m/>
    <n v="37900"/>
    <n v="379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6024"/>
    <s v="FESR266024"/>
    <s v="891301121_FESR266024"/>
    <m/>
    <s v="EPS012"/>
    <s v="COMFENALCO VALLE EPS"/>
    <m/>
    <s v="POS"/>
    <d v="2023-04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6560"/>
    <s v="FESR266560"/>
    <s v="891301121_FESR266560"/>
    <m/>
    <s v="EPS012"/>
    <s v="COMFENALCO VALLE EPS"/>
    <m/>
    <s v="POS"/>
    <d v="2023-04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67081"/>
    <s v="FESR267081"/>
    <s v="891301121_FESR267081"/>
    <m/>
    <s v="EPS012"/>
    <s v="COMFENALCO VALLE EPS"/>
    <m/>
    <s v="POS"/>
    <d v="2023-04-10T00:00:00"/>
    <d v="2023-02-18T00:00:00"/>
    <n v="9600"/>
    <n v="9600"/>
    <x v="1"/>
    <s v="Devuelta CA"/>
    <s v="FACTURA DEVUELTA"/>
    <m/>
    <m/>
    <n v="9600"/>
    <n v="0"/>
    <m/>
    <m/>
    <n v="9600"/>
    <n v="9600"/>
    <n v="0"/>
    <n v="0"/>
    <n v="0"/>
    <m/>
    <m/>
    <m/>
    <d v="2024-07-31T00:00:00"/>
  </r>
  <r>
    <n v="891301121"/>
    <s v="FESR"/>
    <n v="267750"/>
    <s v="FESR267750"/>
    <s v="891301121_FESR267750"/>
    <m/>
    <s v="EPS012"/>
    <s v="COMFENALCO VALLE EPS"/>
    <m/>
    <s v="POS"/>
    <d v="2023-04-10T00:00:00"/>
    <d v="2023-02-18T00:00:00"/>
    <n v="117814"/>
    <n v="117814"/>
    <x v="2"/>
    <s v="Finalizada"/>
    <s v="FACTURA CANCELADA"/>
    <m/>
    <m/>
    <n v="117814"/>
    <n v="0"/>
    <m/>
    <m/>
    <n v="117814"/>
    <n v="0"/>
    <n v="0"/>
    <n v="117814"/>
    <n v="117814"/>
    <n v="2201365959"/>
    <n v="2031414"/>
    <s v="22.03.2023"/>
    <d v="2024-07-31T00:00:00"/>
  </r>
  <r>
    <n v="891301121"/>
    <s v="FESR"/>
    <n v="268717"/>
    <s v="FESR268717"/>
    <s v="891301121_FESR268717"/>
    <m/>
    <s v="EPS012"/>
    <s v="COMFENALCO VALLE EPS"/>
    <m/>
    <s v="POS"/>
    <d v="2023-04-10T00:00:00"/>
    <d v="2023-02-18T00:00:00"/>
    <n v="38400"/>
    <n v="38400"/>
    <x v="2"/>
    <s v="Finalizada"/>
    <s v="FACTURA CANCELADA"/>
    <m/>
    <m/>
    <n v="38400"/>
    <n v="0"/>
    <m/>
    <m/>
    <n v="38400"/>
    <n v="0"/>
    <n v="0"/>
    <n v="38400"/>
    <n v="38400"/>
    <n v="2201365959"/>
    <n v="2031414"/>
    <s v="22.03.2023"/>
    <d v="2024-07-31T00:00:00"/>
  </r>
  <r>
    <n v="891301121"/>
    <s v="FESR"/>
    <n v="269301"/>
    <s v="FESR269301"/>
    <s v="891301121_FESR269301"/>
    <m/>
    <s v="EPS012"/>
    <s v="COMFENALCO VALLE EPS"/>
    <m/>
    <s v="POS"/>
    <d v="2023-04-10T00:00:00"/>
    <d v="2023-02-18T00:00:00"/>
    <n v="138034"/>
    <n v="138034"/>
    <x v="2"/>
    <s v="Finalizada"/>
    <s v="FACTURA CANCELADA"/>
    <m/>
    <m/>
    <n v="138034"/>
    <n v="0"/>
    <m/>
    <m/>
    <n v="138034"/>
    <n v="0"/>
    <n v="0"/>
    <n v="138034"/>
    <n v="138034"/>
    <n v="2201365959"/>
    <n v="2031414"/>
    <s v="22.03.2023"/>
    <d v="2024-07-31T00:00:00"/>
  </r>
  <r>
    <n v="891301121"/>
    <s v="FESR"/>
    <n v="269917"/>
    <s v="FESR269917"/>
    <s v="891301121_FESR269917"/>
    <m/>
    <s v="EPS012"/>
    <s v="COMFENALCO VALLE EPS"/>
    <m/>
    <s v="POS"/>
    <d v="2023-04-10T00:00:00"/>
    <d v="2023-02-18T00:00:00"/>
    <n v="9600"/>
    <n v="9600"/>
    <x v="1"/>
    <s v="Devuelta CA"/>
    <s v="FACTURA DEVUELTA"/>
    <m/>
    <m/>
    <n v="9600"/>
    <n v="0"/>
    <m/>
    <m/>
    <n v="9600"/>
    <n v="9600"/>
    <n v="0"/>
    <n v="0"/>
    <n v="0"/>
    <m/>
    <m/>
    <m/>
    <d v="2024-07-31T00:00:00"/>
  </r>
  <r>
    <n v="891301121"/>
    <s v="FESR"/>
    <n v="270437"/>
    <s v="FESR270437"/>
    <s v="891301121_FESR270437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70503"/>
    <s v="FESR270503"/>
    <s v="891301121_FESR270503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70543"/>
    <s v="FESR270543"/>
    <s v="891301121_FESR270543"/>
    <m/>
    <s v="EPS012"/>
    <s v="COMFENALCO VALLE EPS"/>
    <m/>
    <s v="POS"/>
    <d v="2023-04-10T00:00:00"/>
    <d v="2023-02-18T00:00:00"/>
    <n v="9600"/>
    <n v="9600"/>
    <x v="1"/>
    <s v="Devuelta CA"/>
    <s v="FACTURA DEVUELTA"/>
    <m/>
    <m/>
    <n v="9600"/>
    <n v="0"/>
    <m/>
    <m/>
    <n v="9600"/>
    <n v="9600"/>
    <n v="0"/>
    <n v="0"/>
    <n v="0"/>
    <m/>
    <m/>
    <m/>
    <d v="2024-07-31T00:00:00"/>
  </r>
  <r>
    <n v="891301121"/>
    <s v="FESR"/>
    <n v="271182"/>
    <s v="FESR271182"/>
    <s v="891301121_FESR271182"/>
    <m/>
    <s v="EPS012"/>
    <s v="COMFENALCO VALLE EPS"/>
    <m/>
    <s v="POS"/>
    <d v="2023-04-10T00:00:00"/>
    <d v="2023-02-18T00:00:00"/>
    <n v="139606"/>
    <n v="139606"/>
    <x v="1"/>
    <s v="Devuelta CA"/>
    <s v="FACTURA DEVUELTA"/>
    <m/>
    <m/>
    <n v="139606"/>
    <n v="139606"/>
    <m/>
    <m/>
    <n v="139606"/>
    <n v="139606"/>
    <n v="0"/>
    <n v="0"/>
    <n v="0"/>
    <m/>
    <m/>
    <m/>
    <d v="2024-07-31T00:00:00"/>
  </r>
  <r>
    <n v="891301121"/>
    <s v="FESR"/>
    <n v="271489"/>
    <s v="FESR271489"/>
    <s v="891301121_FESR271489"/>
    <m/>
    <s v="EPS012"/>
    <s v="COMFENALCO VALLE EPS"/>
    <m/>
    <s v="POS"/>
    <d v="2023-04-10T00:00:00"/>
    <d v="2023-02-18T00:00:00"/>
    <n v="37900"/>
    <n v="37900"/>
    <x v="2"/>
    <s v="Finalizada"/>
    <s v="FACTURA CANCELADA"/>
    <m/>
    <m/>
    <n v="37900"/>
    <n v="0"/>
    <m/>
    <m/>
    <n v="37900"/>
    <n v="0"/>
    <n v="0"/>
    <n v="37900"/>
    <n v="37900"/>
    <n v="2201365959"/>
    <n v="2031414"/>
    <s v="22.03.2023"/>
    <d v="2024-07-31T00:00:00"/>
  </r>
  <r>
    <n v="891301121"/>
    <s v="FESR"/>
    <n v="271952"/>
    <s v="FESR271952"/>
    <s v="891301121_FESR271952"/>
    <m/>
    <s v="EPS012"/>
    <s v="COMFENALCO VALLE EPS"/>
    <m/>
    <s v="POS"/>
    <d v="2023-04-10T00:00:00"/>
    <m/>
    <n v="118951"/>
    <n v="11895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73795"/>
    <s v="FESR273795"/>
    <s v="891301121_FESR273795"/>
    <m/>
    <s v="EPS012"/>
    <s v="COMFENALCO VALLE EPS"/>
    <m/>
    <s v="POS"/>
    <d v="2023-04-10T00:00:00"/>
    <m/>
    <n v="93009"/>
    <n v="9300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74264"/>
    <s v="FESR274264"/>
    <s v="891301121_FESR274264"/>
    <m/>
    <s v="EPS012"/>
    <s v="COMFENALCO VALLE EPS"/>
    <m/>
    <s v="POS"/>
    <d v="2023-04-10T00:00:00"/>
    <m/>
    <n v="65700"/>
    <n v="6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74402"/>
    <s v="FESR274402"/>
    <s v="891301121_FESR274402"/>
    <m/>
    <s v="EPS012"/>
    <s v="COMFENALCO VALLE EPS"/>
    <m/>
    <s v="POS"/>
    <d v="2023-04-10T00:00:00"/>
    <d v="2023-02-18T00:00:00"/>
    <n v="37900"/>
    <n v="37900"/>
    <x v="3"/>
    <s v="Finalizada"/>
    <s v="FACTURA CANCELADA PARCIALMENTE - GLOSA CERRADA POR EXTEMPORANEIDAD"/>
    <m/>
    <m/>
    <n v="37900"/>
    <n v="0"/>
    <m/>
    <m/>
    <n v="37900"/>
    <n v="9100"/>
    <n v="0"/>
    <n v="28800"/>
    <n v="0"/>
    <m/>
    <m/>
    <m/>
    <d v="2024-07-31T00:00:00"/>
  </r>
  <r>
    <n v="891301121"/>
    <s v="FESR"/>
    <n v="274535"/>
    <s v="FESR274535"/>
    <s v="891301121_FESR274535"/>
    <m/>
    <s v="EPS012"/>
    <s v="COMFENALCO VALLE EPS"/>
    <m/>
    <s v="POS"/>
    <d v="2023-04-10T00:00:00"/>
    <d v="2023-02-18T00:00:00"/>
    <n v="28800"/>
    <n v="28800"/>
    <x v="2"/>
    <s v="Finalizada"/>
    <s v="FACTURA CANCELADA"/>
    <m/>
    <m/>
    <n v="28800"/>
    <n v="0"/>
    <m/>
    <m/>
    <n v="28800"/>
    <n v="0"/>
    <n v="0"/>
    <n v="28800"/>
    <n v="28800"/>
    <n v="2201365959"/>
    <n v="2031414"/>
    <s v="22.03.2023"/>
    <d v="2024-07-31T00:00:00"/>
  </r>
  <r>
    <n v="891301121"/>
    <s v="FESR"/>
    <n v="274807"/>
    <s v="FESR274807"/>
    <s v="891301121_FESR274807"/>
    <m/>
    <s v="EPS012"/>
    <s v="COMFENALCO VALLE EPS"/>
    <m/>
    <s v="POS"/>
    <d v="2023-04-10T00:00:00"/>
    <m/>
    <n v="96749"/>
    <n v="9674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75938"/>
    <s v="FESR275938"/>
    <s v="891301121_FESR275938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76430"/>
    <s v="FESR276430"/>
    <s v="891301121_FESR276430"/>
    <m/>
    <s v="EPS012"/>
    <s v="COMFENALCO VALLE EPS"/>
    <m/>
    <s v="POS"/>
    <d v="2023-04-10T00:00:00"/>
    <m/>
    <n v="80206"/>
    <n v="8020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76680"/>
    <s v="FESR276680"/>
    <s v="891301121_FESR276680"/>
    <m/>
    <s v="EPS012"/>
    <s v="COMFENALCO VALLE EPS"/>
    <m/>
    <s v="POS"/>
    <d v="2023-04-10T00:00:00"/>
    <m/>
    <n v="65700"/>
    <n v="6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77193"/>
    <s v="FESR277193"/>
    <s v="891301121_FESR277193"/>
    <m/>
    <s v="EPS012"/>
    <s v="COMFENALCO VALLE EPS"/>
    <m/>
    <s v="POS"/>
    <d v="2023-04-10T00:00:00"/>
    <m/>
    <n v="198300"/>
    <n v="1983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77238"/>
    <s v="FESR277238"/>
    <s v="891301121_FESR277238"/>
    <m/>
    <s v="EPS012"/>
    <s v="COMFENALCO VALLE EPS"/>
    <m/>
    <s v="POS"/>
    <d v="2023-04-10T00:00:00"/>
    <m/>
    <n v="68341"/>
    <n v="6834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77536"/>
    <s v="FESR277536"/>
    <s v="891301121_FESR277536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77573"/>
    <s v="FESR277573"/>
    <s v="891301121_FESR277573"/>
    <m/>
    <s v="EPS012"/>
    <s v="COMFENALCO VALLE EPS"/>
    <m/>
    <s v="POS"/>
    <d v="2023-04-10T00:00:00"/>
    <d v="2023-02-18T00:00:00"/>
    <n v="139884"/>
    <n v="139884"/>
    <x v="2"/>
    <s v="Finalizada"/>
    <s v="FACTURA CANCELADA"/>
    <m/>
    <m/>
    <n v="139884"/>
    <n v="0"/>
    <m/>
    <m/>
    <n v="139884"/>
    <n v="0"/>
    <n v="0"/>
    <n v="139884"/>
    <n v="139884"/>
    <n v="2201365959"/>
    <n v="2031414"/>
    <s v="22.03.2023"/>
    <d v="2024-07-31T00:00:00"/>
  </r>
  <r>
    <n v="891301121"/>
    <s v="FESR"/>
    <n v="277621"/>
    <s v="FESR277621"/>
    <s v="891301121_FESR277621"/>
    <m/>
    <s v="EPS012"/>
    <s v="COMFENALCO VALLE EPS"/>
    <m/>
    <s v="POS"/>
    <d v="2023-04-10T00:00:00"/>
    <m/>
    <n v="136800"/>
    <n v="1368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78304"/>
    <s v="FESR278304"/>
    <s v="891301121_FESR278304"/>
    <m/>
    <s v="EPS012"/>
    <s v="COMFENALCO VALLE EPS"/>
    <m/>
    <s v="POS"/>
    <d v="2023-04-10T00:00:00"/>
    <m/>
    <n v="9600"/>
    <n v="9600"/>
    <x v="1"/>
    <s v="Devuelta CA"/>
    <s v="FACTURA ACEPTADA POR LA IPS"/>
    <m/>
    <m/>
    <n v="9600"/>
    <n v="0"/>
    <m/>
    <m/>
    <n v="9600"/>
    <n v="9600"/>
    <n v="0"/>
    <n v="0"/>
    <n v="0"/>
    <m/>
    <m/>
    <m/>
    <d v="2024-07-31T00:00:00"/>
  </r>
  <r>
    <n v="891301121"/>
    <s v="FESR"/>
    <n v="278451"/>
    <s v="FESR278451"/>
    <s v="891301121_FESR278451"/>
    <m/>
    <s v="EPS012"/>
    <s v="COMFENALCO VALLE EPS"/>
    <m/>
    <s v="POS"/>
    <d v="2023-04-10T00:00:00"/>
    <d v="2023-02-18T00:00:00"/>
    <n v="444803"/>
    <n v="444803"/>
    <x v="2"/>
    <s v="Finalizada"/>
    <s v="FACTURA CANCELADA"/>
    <m/>
    <m/>
    <n v="444803"/>
    <n v="0"/>
    <m/>
    <m/>
    <n v="444803"/>
    <n v="0"/>
    <n v="0"/>
    <n v="444803"/>
    <n v="444803"/>
    <n v="4800059487"/>
    <n v="1884682"/>
    <s v="18.04.2023"/>
    <d v="2024-07-31T00:00:00"/>
  </r>
  <r>
    <n v="891301121"/>
    <s v="FESR"/>
    <n v="278944"/>
    <s v="FESR278944"/>
    <s v="891301121_FESR278944"/>
    <m/>
    <s v="EPS012"/>
    <s v="COMFENALCO VALLE EPS"/>
    <m/>
    <s v="POS"/>
    <d v="2023-04-10T00:00:00"/>
    <m/>
    <n v="77878"/>
    <n v="77878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81316"/>
    <s v="FESR281316"/>
    <s v="891301121_FESR281316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81752"/>
    <s v="FESR281752"/>
    <s v="891301121_FESR281752"/>
    <m/>
    <s v="EPS012"/>
    <s v="COMFENALCO VALLE EPS"/>
    <m/>
    <s v="POS"/>
    <d v="2023-04-10T00:00:00"/>
    <d v="2023-02-18T00:00:00"/>
    <n v="38400"/>
    <n v="38400"/>
    <x v="3"/>
    <s v="Finalizada"/>
    <s v="FACTURA CANCELADA PARCIALMENTE - GLOSA CERRADA POR EXTEMPORANEIDAD"/>
    <m/>
    <m/>
    <n v="38400"/>
    <n v="0"/>
    <m/>
    <m/>
    <n v="38400"/>
    <n v="19200"/>
    <n v="0"/>
    <n v="19200"/>
    <n v="0"/>
    <m/>
    <m/>
    <m/>
    <d v="2024-07-31T00:00:00"/>
  </r>
  <r>
    <n v="891301121"/>
    <s v="FESR"/>
    <n v="282839"/>
    <s v="FESR282839"/>
    <s v="891301121_FESR282839"/>
    <m/>
    <s v="EPS012"/>
    <s v="COMFENALCO VALLE EPS"/>
    <m/>
    <s v="POS"/>
    <d v="2023-04-10T00:00:00"/>
    <m/>
    <n v="120531"/>
    <n v="12053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82845"/>
    <s v="FESR282845"/>
    <s v="891301121_FESR282845"/>
    <m/>
    <s v="EPS012"/>
    <s v="COMFENALCO VALLE EPS"/>
    <m/>
    <s v="POS"/>
    <d v="2023-04-10T00:00:00"/>
    <m/>
    <n v="79704"/>
    <n v="7970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83148"/>
    <s v="FESR283148"/>
    <s v="891301121_FESR283148"/>
    <m/>
    <s v="EPS012"/>
    <s v="COMFENALCO VALLE EPS"/>
    <m/>
    <s v="POS"/>
    <d v="2023-04-10T00:00:00"/>
    <d v="2023-02-18T00:00:00"/>
    <n v="9600"/>
    <n v="9600"/>
    <x v="1"/>
    <s v="Devuelta CA"/>
    <s v="FACTURA DEVUELTA"/>
    <m/>
    <m/>
    <n v="9600"/>
    <n v="0"/>
    <m/>
    <m/>
    <n v="9600"/>
    <n v="9600"/>
    <n v="0"/>
    <n v="0"/>
    <n v="0"/>
    <m/>
    <m/>
    <m/>
    <d v="2024-07-31T00:00:00"/>
  </r>
  <r>
    <n v="891301121"/>
    <s v="FESR"/>
    <n v="283372"/>
    <s v="FESR283372"/>
    <s v="891301121_FESR283372"/>
    <m/>
    <s v="EPS012"/>
    <s v="COMFENALCO VALLE EPS"/>
    <m/>
    <s v="POS"/>
    <d v="2023-04-10T00:00:00"/>
    <m/>
    <n v="140431"/>
    <n v="14043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83729"/>
    <s v="FESR283729"/>
    <s v="891301121_FESR283729"/>
    <m/>
    <s v="EPS012"/>
    <s v="COMFENALCO VALLE EPS"/>
    <m/>
    <s v="POS"/>
    <d v="2023-04-10T00:00:00"/>
    <d v="2023-02-18T00:00:00"/>
    <n v="19200"/>
    <n v="19200"/>
    <x v="2"/>
    <s v="Finalizada"/>
    <s v="FACTURA CANCELADA"/>
    <m/>
    <m/>
    <n v="19200"/>
    <n v="0"/>
    <m/>
    <m/>
    <n v="19200"/>
    <n v="0"/>
    <n v="0"/>
    <n v="19200"/>
    <n v="19200"/>
    <n v="2201365959"/>
    <n v="2031414"/>
    <s v="22.03.2023"/>
    <d v="2024-07-31T00:00:00"/>
  </r>
  <r>
    <n v="891301121"/>
    <s v="FESR"/>
    <n v="284183"/>
    <s v="FESR284183"/>
    <s v="891301121_FESR284183"/>
    <m/>
    <s v="EPS012"/>
    <s v="COMFENALCO VALLE EPS"/>
    <m/>
    <s v="POS"/>
    <d v="2023-04-10T00:00:00"/>
    <d v="2023-02-18T00:00:00"/>
    <n v="9600"/>
    <n v="9600"/>
    <x v="1"/>
    <s v="Devuelta CA"/>
    <s v="FACTURA DEVUELTA"/>
    <m/>
    <m/>
    <n v="9600"/>
    <n v="0"/>
    <m/>
    <m/>
    <n v="9600"/>
    <n v="9600"/>
    <n v="0"/>
    <n v="0"/>
    <n v="0"/>
    <m/>
    <m/>
    <m/>
    <d v="2024-07-31T00:00:00"/>
  </r>
  <r>
    <n v="891301121"/>
    <s v="FESR"/>
    <n v="284548"/>
    <s v="FESR284548"/>
    <s v="891301121_FESR284548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84666"/>
    <s v="FESR284666"/>
    <s v="891301121_FESR284666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85292"/>
    <s v="FESR285292"/>
    <s v="891301121_FESR285292"/>
    <m/>
    <s v="EPS012"/>
    <s v="COMFENALCO VALLE EPS"/>
    <m/>
    <s v="POS"/>
    <d v="2023-04-10T00:00:00"/>
    <m/>
    <n v="112417"/>
    <n v="11241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85293"/>
    <s v="FESR285293"/>
    <s v="891301121_FESR285293"/>
    <m/>
    <s v="EPS012"/>
    <s v="COMFENALCO VALLE EPS"/>
    <m/>
    <s v="POS"/>
    <d v="2023-04-10T00:00:00"/>
    <m/>
    <n v="65700"/>
    <n v="6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86071"/>
    <s v="FESR286071"/>
    <s v="891301121_FESR286071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86106"/>
    <s v="FESR286106"/>
    <s v="891301121_FESR286106"/>
    <m/>
    <s v="EPS012"/>
    <s v="COMFENALCO VALLE EPS"/>
    <m/>
    <s v="POS"/>
    <d v="2023-04-10T00:00:00"/>
    <d v="2023-02-18T00:00:00"/>
    <n v="37900"/>
    <n v="37900"/>
    <x v="2"/>
    <s v="Finalizada"/>
    <s v="FACTURA CANCELADA"/>
    <m/>
    <m/>
    <n v="37900"/>
    <n v="0"/>
    <m/>
    <m/>
    <n v="37900"/>
    <n v="0"/>
    <n v="0"/>
    <n v="37900"/>
    <n v="37900"/>
    <n v="2201365959"/>
    <n v="2031414"/>
    <s v="22.03.2023"/>
    <d v="2024-07-31T00:00:00"/>
  </r>
  <r>
    <n v="891301121"/>
    <s v="FESR"/>
    <n v="286477"/>
    <s v="FESR286477"/>
    <s v="891301121_FESR286477"/>
    <m/>
    <s v="EPS012"/>
    <s v="COMFENALCO VALLE EPS"/>
    <m/>
    <s v="POS"/>
    <d v="2023-04-10T00:00:00"/>
    <d v="2023-02-18T00:00:00"/>
    <n v="9600"/>
    <n v="9600"/>
    <x v="1"/>
    <s v="Devuelta CA"/>
    <s v="FACTURA DEVUELTA"/>
    <m/>
    <m/>
    <n v="9600"/>
    <n v="0"/>
    <m/>
    <m/>
    <n v="9600"/>
    <n v="9600"/>
    <n v="0"/>
    <n v="0"/>
    <n v="0"/>
    <m/>
    <m/>
    <m/>
    <d v="2024-07-31T00:00:00"/>
  </r>
  <r>
    <n v="891301121"/>
    <s v="FESR"/>
    <n v="286741"/>
    <s v="FESR286741"/>
    <s v="891301121_FESR286741"/>
    <m/>
    <s v="EPS012"/>
    <s v="COMFENALCO VALLE EPS"/>
    <m/>
    <s v="POS"/>
    <d v="2023-04-10T00:00:00"/>
    <d v="2023-02-18T00:00:00"/>
    <n v="138543"/>
    <n v="138543"/>
    <x v="2"/>
    <s v="Finalizada"/>
    <s v="FACTURA CANCELADA"/>
    <m/>
    <m/>
    <n v="138543"/>
    <n v="0"/>
    <m/>
    <m/>
    <n v="138543"/>
    <n v="0"/>
    <n v="0"/>
    <n v="138543"/>
    <n v="138543"/>
    <n v="4800059487"/>
    <n v="1884682"/>
    <s v="18.04.2023"/>
    <d v="2024-07-31T00:00:00"/>
  </r>
  <r>
    <n v="891301121"/>
    <s v="FESR"/>
    <n v="286848"/>
    <s v="FESR286848"/>
    <s v="891301121_FESR286848"/>
    <m/>
    <s v="EPS012"/>
    <s v="COMFENALCO VALLE EPS"/>
    <m/>
    <s v="POS"/>
    <d v="2023-04-10T00:00:00"/>
    <d v="2023-02-18T00:00:00"/>
    <n v="28800"/>
    <n v="28800"/>
    <x v="2"/>
    <s v="Finalizada"/>
    <s v="FACTURA CANCELADA"/>
    <m/>
    <m/>
    <n v="28800"/>
    <n v="0"/>
    <m/>
    <m/>
    <n v="28800"/>
    <n v="0"/>
    <n v="0"/>
    <n v="28800"/>
    <n v="28800"/>
    <n v="2201365959"/>
    <n v="2031414"/>
    <s v="22.03.2023"/>
    <d v="2024-07-31T00:00:00"/>
  </r>
  <r>
    <n v="891301121"/>
    <s v="FESR"/>
    <n v="287200"/>
    <s v="FESR287200"/>
    <s v="891301121_FESR287200"/>
    <m/>
    <s v="EPS012"/>
    <s v="COMFENALCO VALLE EPS"/>
    <m/>
    <s v="POS"/>
    <d v="2023-04-10T00:00:00"/>
    <d v="2023-02-18T00:00:00"/>
    <n v="9600"/>
    <n v="9600"/>
    <x v="1"/>
    <s v="Devuelta CA"/>
    <s v="FACTURA DEVUELTA"/>
    <m/>
    <m/>
    <n v="9600"/>
    <n v="0"/>
    <m/>
    <m/>
    <n v="9600"/>
    <n v="9600"/>
    <n v="0"/>
    <n v="0"/>
    <n v="0"/>
    <m/>
    <m/>
    <m/>
    <d v="2024-07-31T00:00:00"/>
  </r>
  <r>
    <n v="891301121"/>
    <s v="FESR"/>
    <n v="287992"/>
    <s v="FESR287992"/>
    <s v="891301121_FESR287992"/>
    <m/>
    <s v="EPS012"/>
    <s v="COMFENALCO VALLE EPS"/>
    <m/>
    <s v="POS"/>
    <d v="2023-04-10T00:00:00"/>
    <m/>
    <n v="65700"/>
    <n v="6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88185"/>
    <s v="FESR288185"/>
    <s v="891301121_FESR288185"/>
    <m/>
    <s v="EPS012"/>
    <s v="COMFENALCO VALLE EPS"/>
    <m/>
    <s v="POS"/>
    <d v="2023-04-10T00:00:00"/>
    <d v="2023-02-18T00:00:00"/>
    <n v="448986"/>
    <n v="448986"/>
    <x v="2"/>
    <s v="Finalizada"/>
    <s v="FACTURA CANCELADA"/>
    <m/>
    <m/>
    <n v="448986"/>
    <n v="0"/>
    <m/>
    <m/>
    <n v="448986"/>
    <n v="0"/>
    <n v="0"/>
    <n v="448986"/>
    <n v="448986"/>
    <n v="4800059487"/>
    <n v="1884682"/>
    <s v="18.04.2023"/>
    <d v="2024-07-31T00:00:00"/>
  </r>
  <r>
    <n v="891301121"/>
    <s v="FESR"/>
    <n v="291840"/>
    <s v="FESR291840"/>
    <s v="891301121_FESR291840"/>
    <m/>
    <s v="EPS012"/>
    <s v="COMFENALCO VALLE EPS"/>
    <m/>
    <s v="POS"/>
    <d v="2023-04-10T00:00:00"/>
    <d v="2023-02-18T00:00:00"/>
    <n v="90222"/>
    <n v="90222"/>
    <x v="2"/>
    <s v="Finalizada"/>
    <s v="FACTURA CANCELADA"/>
    <m/>
    <m/>
    <n v="90222"/>
    <n v="0"/>
    <m/>
    <m/>
    <n v="90222"/>
    <n v="0"/>
    <n v="0"/>
    <n v="90222"/>
    <n v="90222"/>
    <n v="4800059487"/>
    <n v="1884682"/>
    <s v="18.04.2023"/>
    <d v="2024-07-31T00:00:00"/>
  </r>
  <r>
    <n v="891301121"/>
    <s v="FESR"/>
    <n v="292151"/>
    <s v="FESR292151"/>
    <s v="891301121_FESR292151"/>
    <m/>
    <s v="EPS012"/>
    <s v="COMFENALCO VALLE EPS"/>
    <m/>
    <s v="POS"/>
    <d v="2023-04-10T00:00:00"/>
    <d v="2023-02-18T00:00:00"/>
    <n v="66705"/>
    <n v="66705"/>
    <x v="2"/>
    <s v="Finalizada"/>
    <s v="FACTURA CANCELADA"/>
    <m/>
    <m/>
    <n v="66705"/>
    <n v="0"/>
    <m/>
    <m/>
    <n v="66705"/>
    <n v="0"/>
    <n v="0"/>
    <n v="66705"/>
    <n v="66705"/>
    <n v="2201365959"/>
    <n v="2031414"/>
    <s v="22.03.2023"/>
    <d v="2024-07-31T00:00:00"/>
  </r>
  <r>
    <n v="891301121"/>
    <s v="FESR"/>
    <n v="294457"/>
    <s v="FESR294457"/>
    <s v="891301121_FESR294457"/>
    <m/>
    <s v="EPS012"/>
    <s v="COMFENALCO VALLE EPS"/>
    <m/>
    <s v="POS"/>
    <d v="2023-04-10T00:00:00"/>
    <d v="2023-02-18T00:00:00"/>
    <n v="120400"/>
    <n v="120400"/>
    <x v="2"/>
    <s v="Finalizada"/>
    <s v="FACTURA CANCELADA"/>
    <m/>
    <m/>
    <n v="120400"/>
    <n v="0"/>
    <m/>
    <m/>
    <n v="120400"/>
    <n v="0"/>
    <n v="0"/>
    <n v="120400"/>
    <n v="120400"/>
    <n v="2201365959"/>
    <n v="2031414"/>
    <s v="22.03.2023"/>
    <d v="2024-07-31T00:00:00"/>
  </r>
  <r>
    <n v="891301121"/>
    <s v="FESR"/>
    <n v="296806"/>
    <s v="FESR296806"/>
    <s v="891301121_FESR296806"/>
    <m/>
    <s v="EPS012"/>
    <s v="COMFENALCO VALLE EPS"/>
    <m/>
    <s v="POS"/>
    <d v="2023-04-10T00:00:00"/>
    <d v="2023-02-18T00:00:00"/>
    <n v="65700"/>
    <n v="65700"/>
    <x v="2"/>
    <s v="Finalizada"/>
    <s v="FACTURA CANCELADA"/>
    <m/>
    <m/>
    <n v="65700"/>
    <n v="0"/>
    <m/>
    <m/>
    <n v="65700"/>
    <n v="0"/>
    <n v="0"/>
    <n v="65700"/>
    <n v="65700"/>
    <n v="4800059487"/>
    <n v="1884682"/>
    <s v="18.04.2023"/>
    <d v="2024-07-31T00:00:00"/>
  </r>
  <r>
    <n v="891301121"/>
    <s v="FESR"/>
    <n v="296852"/>
    <s v="FESR296852"/>
    <s v="891301121_FESR296852"/>
    <m/>
    <s v="EPS012"/>
    <s v="COMFENALCO VALLE EPS"/>
    <m/>
    <s v="POS"/>
    <d v="2023-04-10T00:00:00"/>
    <d v="2023-02-18T00:00:00"/>
    <n v="168503"/>
    <n v="168503"/>
    <x v="2"/>
    <s v="Finalizada"/>
    <s v="FACTURA CANCELADA"/>
    <m/>
    <m/>
    <n v="168503"/>
    <n v="0"/>
    <m/>
    <m/>
    <n v="168503"/>
    <n v="0"/>
    <n v="0"/>
    <n v="168503"/>
    <n v="168503"/>
    <n v="2201365959"/>
    <n v="2031414"/>
    <s v="22.03.2023"/>
    <d v="2024-07-31T00:00:00"/>
  </r>
  <r>
    <n v="891301121"/>
    <s v="FESR"/>
    <n v="297724"/>
    <s v="FESR297724"/>
    <s v="891301121_FESR297724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98150"/>
    <s v="FESR298150"/>
    <s v="891301121_FESR298150"/>
    <m/>
    <s v="EPS012"/>
    <s v="COMFENALCO VALLE EPS"/>
    <m/>
    <s v="POS"/>
    <d v="2023-04-10T00:00:00"/>
    <d v="2023-02-18T00:00:00"/>
    <n v="68075"/>
    <n v="68075"/>
    <x v="2"/>
    <s v="Finalizada"/>
    <s v="FACTURA CANCELADA"/>
    <m/>
    <m/>
    <n v="68075"/>
    <n v="0"/>
    <m/>
    <m/>
    <n v="68075"/>
    <n v="0"/>
    <n v="0"/>
    <n v="68075"/>
    <n v="68075"/>
    <n v="2201365959"/>
    <n v="2031414"/>
    <s v="22.03.2023"/>
    <d v="2024-07-31T00:00:00"/>
  </r>
  <r>
    <n v="891301121"/>
    <s v="FESR"/>
    <n v="298595"/>
    <s v="FESR298595"/>
    <s v="891301121_FESR298595"/>
    <m/>
    <s v="EPS012"/>
    <s v="COMFENALCO VALLE EPS"/>
    <m/>
    <s v="POS"/>
    <d v="2023-04-10T00:00:00"/>
    <m/>
    <n v="67078"/>
    <n v="67078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99658"/>
    <s v="FESR299658"/>
    <s v="891301121_FESR299658"/>
    <m/>
    <s v="EPS012"/>
    <s v="COMFENALCO VALLE EPS"/>
    <m/>
    <s v="POS"/>
    <d v="2023-04-10T00:00:00"/>
    <m/>
    <n v="140577"/>
    <n v="14057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00329"/>
    <s v="FESR300329"/>
    <s v="891301121_FESR300329"/>
    <m/>
    <s v="EPS012"/>
    <s v="COMFENALCO VALLE EPS"/>
    <m/>
    <s v="POS"/>
    <d v="2023-04-10T00:00:00"/>
    <d v="2023-02-18T00:00:00"/>
    <n v="90785"/>
    <n v="90785"/>
    <x v="2"/>
    <s v="Finalizada"/>
    <s v="FACTURA CANCELADA"/>
    <m/>
    <m/>
    <n v="90785"/>
    <n v="0"/>
    <m/>
    <m/>
    <n v="90785"/>
    <n v="0"/>
    <n v="0"/>
    <n v="90785"/>
    <n v="90785"/>
    <n v="2201365959"/>
    <n v="2031414"/>
    <s v="22.03.2023"/>
    <d v="2024-07-31T00:00:00"/>
  </r>
  <r>
    <n v="891301121"/>
    <s v="FESR"/>
    <n v="300561"/>
    <s v="FESR300561"/>
    <s v="891301121_FESR300561"/>
    <m/>
    <s v="EPS012"/>
    <s v="COMFENALCO VALLE EPS"/>
    <m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300635"/>
    <s v="FESR300635"/>
    <s v="891301121_FESR300635"/>
    <m/>
    <s v="EPS012"/>
    <s v="COMFENALCO VALLE EPS"/>
    <s v="EPS012"/>
    <s v="POS"/>
    <d v="2023-04-10T00:00:00"/>
    <d v="2023-02-18T00:00:00"/>
    <n v="181722"/>
    <n v="181722"/>
    <x v="2"/>
    <s v="Finalizada"/>
    <s v="FACTURA CANCELADA"/>
    <m/>
    <m/>
    <n v="181722"/>
    <n v="0"/>
    <m/>
    <m/>
    <n v="181722"/>
    <n v="0"/>
    <n v="0"/>
    <n v="181722"/>
    <n v="181722"/>
    <n v="2201365959"/>
    <n v="2031414"/>
    <s v="22.03.2023"/>
    <d v="2024-07-31T00:00:00"/>
  </r>
  <r>
    <n v="891301121"/>
    <s v="FESR"/>
    <n v="300719"/>
    <s v="FESR300719"/>
    <s v="891301121_FESR300719"/>
    <m/>
    <s v="EPS012"/>
    <s v="COMFENALCO VALLE EPS"/>
    <s v="EPS012"/>
    <s v="POS"/>
    <d v="2023-04-10T00:00:00"/>
    <d v="2023-02-18T00:00:00"/>
    <n v="65700"/>
    <n v="65700"/>
    <x v="2"/>
    <s v="Finalizada"/>
    <s v="FACTURA CANCELADA"/>
    <m/>
    <m/>
    <n v="65700"/>
    <n v="0"/>
    <m/>
    <m/>
    <n v="65700"/>
    <n v="0"/>
    <n v="0"/>
    <n v="65700"/>
    <n v="65700"/>
    <n v="2201365959"/>
    <n v="2031414"/>
    <s v="22.03.2023"/>
    <d v="2024-07-31T00:00:00"/>
  </r>
  <r>
    <n v="891301121"/>
    <s v="FESR"/>
    <n v="300766"/>
    <s v="FESR300766"/>
    <s v="891301121_FESR300766"/>
    <m/>
    <s v="EPS012"/>
    <s v="COMFENALCO VALLE EPS"/>
    <s v="EPS012"/>
    <s v="POS"/>
    <d v="2023-04-10T00:00:00"/>
    <d v="2023-02-18T00:00:00"/>
    <n v="69197"/>
    <n v="69197"/>
    <x v="2"/>
    <s v="Finalizada"/>
    <s v="FACTURA CANCELADA"/>
    <m/>
    <m/>
    <n v="69197"/>
    <n v="0"/>
    <m/>
    <m/>
    <n v="69197"/>
    <n v="0"/>
    <n v="0"/>
    <n v="69197"/>
    <n v="69197"/>
    <n v="4800059487"/>
    <n v="1884682"/>
    <s v="18.04.2023"/>
    <d v="2024-07-31T00:00:00"/>
  </r>
  <r>
    <n v="891301121"/>
    <s v="FESR"/>
    <n v="302422"/>
    <s v="FESR302422"/>
    <s v="891301121_FESR302422"/>
    <m/>
    <s v="EPS012"/>
    <s v="COMFENALCO VALLE EPS"/>
    <s v="EPS013"/>
    <s v="POS"/>
    <d v="2023-04-10T00:00:00"/>
    <d v="2023-02-18T00:00:00"/>
    <n v="152513"/>
    <n v="152513"/>
    <x v="2"/>
    <s v="Finalizada"/>
    <s v="FACTURA CANCELADA"/>
    <m/>
    <m/>
    <n v="152513"/>
    <n v="0"/>
    <m/>
    <m/>
    <n v="152513"/>
    <n v="0"/>
    <n v="0"/>
    <n v="152513"/>
    <n v="152513"/>
    <n v="2201365959"/>
    <n v="2031414"/>
    <s v="22.03.2023"/>
    <d v="2024-07-31T00:00:00"/>
  </r>
  <r>
    <n v="891301121"/>
    <s v="FESR"/>
    <n v="303288"/>
    <s v="FESR303288"/>
    <s v="891301121_FESR303288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03593"/>
    <s v="FESR303593"/>
    <s v="891301121_FESR303593"/>
    <m/>
    <s v="EPS012"/>
    <s v="COMFENALCO VALLE EPS"/>
    <s v="EPS013"/>
    <s v="POS"/>
    <d v="2023-04-10T00:00:00"/>
    <d v="2023-02-18T00:00:00"/>
    <n v="138620"/>
    <n v="138620"/>
    <x v="2"/>
    <s v="Finalizada"/>
    <s v="FACTURA CANCELADA"/>
    <m/>
    <m/>
    <n v="138620"/>
    <n v="0"/>
    <m/>
    <m/>
    <n v="138620"/>
    <n v="0"/>
    <n v="0"/>
    <n v="138620"/>
    <n v="138620"/>
    <n v="4800059487"/>
    <n v="1884682"/>
    <s v="18.04.2023"/>
    <d v="2024-07-31T00:00:00"/>
  </r>
  <r>
    <n v="891301121"/>
    <s v="FESR"/>
    <n v="303857"/>
    <s v="FESR303857"/>
    <s v="891301121_FESR303857"/>
    <m/>
    <s v="EPS012"/>
    <s v="COMFENALCO VALLE EPS"/>
    <s v="EPS013"/>
    <s v="POS"/>
    <d v="2023-04-10T00:00:00"/>
    <m/>
    <n v="65700"/>
    <n v="6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96806"/>
    <s v="FESR296806"/>
    <s v="891301121_FESR296806"/>
    <m/>
    <s v="EPS012"/>
    <s v="COMFENALCO VALLE EPS"/>
    <s v="EPS013"/>
    <s v="POS"/>
    <d v="2023-04-10T00:00:00"/>
    <d v="2023-02-18T00:00:00"/>
    <n v="65700"/>
    <n v="65700"/>
    <x v="2"/>
    <s v="Finalizada"/>
    <s v="FACTURA CANCELADA"/>
    <m/>
    <m/>
    <n v="65700"/>
    <n v="0"/>
    <m/>
    <m/>
    <n v="65700"/>
    <n v="0"/>
    <n v="0"/>
    <n v="65700"/>
    <n v="65700"/>
    <n v="4800059487"/>
    <n v="1884682"/>
    <s v="18.04.2023"/>
    <d v="2024-07-31T00:00:00"/>
  </r>
  <r>
    <n v="891301121"/>
    <s v="FESR"/>
    <n v="296852"/>
    <s v="FESR296852"/>
    <s v="891301121_FESR296852"/>
    <m/>
    <s v="EPS012"/>
    <s v="COMFENALCO VALLE EPS"/>
    <s v="EPS013"/>
    <s v="POS"/>
    <d v="2023-04-10T00:00:00"/>
    <d v="2023-02-18T00:00:00"/>
    <n v="168503"/>
    <n v="168503"/>
    <x v="2"/>
    <s v="Finalizada"/>
    <s v="FACTURA CANCELADA"/>
    <m/>
    <m/>
    <n v="168503"/>
    <n v="0"/>
    <m/>
    <m/>
    <n v="168503"/>
    <n v="0"/>
    <n v="0"/>
    <n v="168503"/>
    <n v="168503"/>
    <n v="2201365959"/>
    <n v="2031414"/>
    <s v="22.03.2023"/>
    <d v="2024-07-31T00:00:00"/>
  </r>
  <r>
    <n v="891301121"/>
    <s v="FESR"/>
    <n v="297724"/>
    <s v="FESR297724"/>
    <s v="891301121_FESR297724"/>
    <m/>
    <s v="EPS012"/>
    <s v="COMFENALCO VALLE EPS"/>
    <s v="EPS013"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298150"/>
    <s v="FESR298150"/>
    <s v="891301121_FESR298150"/>
    <m/>
    <s v="EPS012"/>
    <s v="COMFENALCO VALLE EPS"/>
    <s v="EPS013"/>
    <s v="POS"/>
    <d v="2023-04-10T00:00:00"/>
    <d v="2023-02-18T00:00:00"/>
    <n v="68075"/>
    <n v="68075"/>
    <x v="2"/>
    <s v="Finalizada"/>
    <s v="FACTURA CANCELADA"/>
    <m/>
    <m/>
    <n v="68075"/>
    <n v="0"/>
    <m/>
    <m/>
    <n v="68075"/>
    <n v="0"/>
    <n v="0"/>
    <n v="68075"/>
    <n v="68075"/>
    <n v="2201365959"/>
    <n v="2031414"/>
    <s v="22.03.2023"/>
    <d v="2024-07-31T00:00:00"/>
  </r>
  <r>
    <n v="891301121"/>
    <s v="FESR"/>
    <n v="298595"/>
    <s v="FESR298595"/>
    <s v="891301121_FESR298595"/>
    <m/>
    <s v="EPS012"/>
    <s v="COMFENALCO VALLE EPS"/>
    <s v="EPS013"/>
    <s v="POS"/>
    <d v="2023-04-10T00:00:00"/>
    <m/>
    <n v="67078"/>
    <n v="67078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299658"/>
    <s v="FESR299658"/>
    <s v="891301121_FESR299658"/>
    <m/>
    <s v="EPS012"/>
    <s v="COMFENALCO VALLE EPS"/>
    <s v="EPS013"/>
    <s v="POS"/>
    <d v="2023-04-10T00:00:00"/>
    <m/>
    <n v="140577"/>
    <n v="14057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00329"/>
    <s v="FESR300329"/>
    <s v="891301121_FESR300329"/>
    <m/>
    <s v="EPS012"/>
    <s v="COMFENALCO VALLE EPS"/>
    <s v="EPS013"/>
    <s v="POS"/>
    <d v="2023-04-10T00:00:00"/>
    <d v="2023-02-18T00:00:00"/>
    <n v="90785"/>
    <n v="90785"/>
    <x v="2"/>
    <s v="Finalizada"/>
    <s v="FACTURA CANCELADA"/>
    <m/>
    <m/>
    <n v="90785"/>
    <n v="0"/>
    <m/>
    <m/>
    <n v="90785"/>
    <n v="0"/>
    <n v="0"/>
    <n v="90785"/>
    <n v="90785"/>
    <n v="2201365959"/>
    <n v="2031414"/>
    <s v="22.03.2023"/>
    <d v="2024-07-31T00:00:00"/>
  </r>
  <r>
    <n v="891301121"/>
    <s v="FESR"/>
    <n v="300561"/>
    <s v="FESR300561"/>
    <s v="891301121_FESR300561"/>
    <m/>
    <s v="EPS012"/>
    <s v="COMFENALCO VALLE EPS"/>
    <s v="EPS013"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300635"/>
    <s v="FESR300635"/>
    <s v="891301121_FESR300635"/>
    <m/>
    <s v="EPS012"/>
    <s v="COMFENALCO VALLE EPS"/>
    <s v="EPS013"/>
    <s v="POS"/>
    <d v="2023-04-10T00:00:00"/>
    <d v="2023-02-18T00:00:00"/>
    <n v="181722"/>
    <n v="181722"/>
    <x v="2"/>
    <s v="Finalizada"/>
    <s v="FACTURA CANCELADA"/>
    <m/>
    <m/>
    <n v="181722"/>
    <n v="0"/>
    <m/>
    <m/>
    <n v="181722"/>
    <n v="0"/>
    <n v="0"/>
    <n v="181722"/>
    <n v="181722"/>
    <n v="2201365959"/>
    <n v="2031414"/>
    <s v="22.03.2023"/>
    <d v="2024-07-31T00:00:00"/>
  </r>
  <r>
    <n v="891301121"/>
    <s v="FESR"/>
    <n v="300719"/>
    <s v="FESR300719"/>
    <s v="891301121_FESR300719"/>
    <m/>
    <s v="EPS012"/>
    <s v="COMFENALCO VALLE EPS"/>
    <s v="EPS013"/>
    <s v="POS"/>
    <d v="2023-04-10T00:00:00"/>
    <d v="2023-02-18T00:00:00"/>
    <n v="65700"/>
    <n v="65700"/>
    <x v="2"/>
    <s v="Finalizada"/>
    <s v="FACTURA CANCELADA"/>
    <m/>
    <m/>
    <n v="65700"/>
    <n v="0"/>
    <m/>
    <m/>
    <n v="65700"/>
    <n v="0"/>
    <n v="0"/>
    <n v="65700"/>
    <n v="65700"/>
    <n v="2201365959"/>
    <n v="2031414"/>
    <s v="22.03.2023"/>
    <d v="2024-07-31T00:00:00"/>
  </r>
  <r>
    <n v="891301121"/>
    <s v="FESR"/>
    <n v="300766"/>
    <s v="FESR300766"/>
    <s v="891301121_FESR300766"/>
    <m/>
    <s v="EPS012"/>
    <s v="COMFENALCO VALLE EPS"/>
    <s v="EPS013"/>
    <s v="POS"/>
    <d v="2023-04-10T00:00:00"/>
    <d v="2023-02-18T00:00:00"/>
    <n v="69197"/>
    <n v="69197"/>
    <x v="2"/>
    <s v="Finalizada"/>
    <s v="FACTURA CANCELADA"/>
    <m/>
    <m/>
    <n v="69197"/>
    <n v="0"/>
    <m/>
    <m/>
    <n v="69197"/>
    <n v="0"/>
    <n v="0"/>
    <n v="69197"/>
    <n v="69197"/>
    <n v="4800059487"/>
    <n v="1884682"/>
    <s v="18.04.2023"/>
    <d v="2024-07-31T00:00:00"/>
  </r>
  <r>
    <n v="891301121"/>
    <s v="FESR"/>
    <n v="302422"/>
    <s v="FESR302422"/>
    <s v="891301121_FESR302422"/>
    <m/>
    <s v="EPS012"/>
    <s v="COMFENALCO VALLE EPS"/>
    <s v="EPS013"/>
    <s v="POS"/>
    <d v="2023-04-10T00:00:00"/>
    <d v="2023-02-18T00:00:00"/>
    <n v="152513"/>
    <n v="152513"/>
    <x v="2"/>
    <s v="Finalizada"/>
    <s v="FACTURA CANCELADA"/>
    <m/>
    <m/>
    <n v="152513"/>
    <n v="0"/>
    <m/>
    <m/>
    <n v="152513"/>
    <n v="0"/>
    <n v="0"/>
    <n v="152513"/>
    <n v="152513"/>
    <n v="2201365959"/>
    <n v="2031414"/>
    <s v="22.03.2023"/>
    <d v="2024-07-31T00:00:00"/>
  </r>
  <r>
    <n v="891301121"/>
    <s v="FESR"/>
    <n v="303288"/>
    <s v="FESR303288"/>
    <s v="891301121_FESR303288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03593"/>
    <s v="FESR303593"/>
    <s v="891301121_FESR303593"/>
    <m/>
    <s v="EPS012"/>
    <s v="COMFENALCO VALLE EPS"/>
    <s v="EPS013"/>
    <s v="POS"/>
    <d v="2023-04-10T00:00:00"/>
    <d v="2023-02-18T00:00:00"/>
    <n v="138620"/>
    <n v="138620"/>
    <x v="2"/>
    <s v="Finalizada"/>
    <s v="FACTURA CANCELADA"/>
    <m/>
    <m/>
    <n v="138620"/>
    <n v="0"/>
    <m/>
    <m/>
    <n v="138620"/>
    <n v="0"/>
    <n v="0"/>
    <n v="138620"/>
    <n v="138620"/>
    <n v="4800059487"/>
    <n v="1884682"/>
    <s v="18.04.2023"/>
    <d v="2024-07-31T00:00:00"/>
  </r>
  <r>
    <n v="891301121"/>
    <s v="FESR"/>
    <n v="303857"/>
    <s v="FESR303857"/>
    <s v="891301121_FESR303857"/>
    <m/>
    <s v="EPS012"/>
    <s v="COMFENALCO VALLE EPS"/>
    <s v="EPS013"/>
    <s v="POS"/>
    <d v="2023-04-10T00:00:00"/>
    <m/>
    <n v="65700"/>
    <n v="6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03970"/>
    <s v="FESR303970"/>
    <s v="891301121_FESR303970"/>
    <m/>
    <s v="EPS012"/>
    <s v="COMFENALCO VALLE EPS"/>
    <s v="EPS013"/>
    <s v="POS"/>
    <d v="2023-04-10T00:00:00"/>
    <d v="2023-02-18T00:00:00"/>
    <n v="154077"/>
    <n v="154077"/>
    <x v="2"/>
    <s v="Finalizada"/>
    <s v="FACTURA CANCELADA"/>
    <m/>
    <m/>
    <n v="154077"/>
    <n v="0"/>
    <m/>
    <m/>
    <n v="154077"/>
    <n v="0"/>
    <n v="0"/>
    <n v="154077"/>
    <n v="154077"/>
    <n v="4800059487"/>
    <n v="1884682"/>
    <s v="18.04.2023"/>
    <d v="2024-07-31T00:00:00"/>
  </r>
  <r>
    <n v="891301121"/>
    <s v="FESR"/>
    <n v="304222"/>
    <s v="FESR304222"/>
    <s v="891301121_FESR304222"/>
    <m/>
    <s v="EPS012"/>
    <s v="COMFENALCO VALLE EPS"/>
    <s v="EPS013"/>
    <s v="POS"/>
    <d v="2023-04-10T00:00:00"/>
    <d v="2023-02-18T00:00:00"/>
    <n v="68011"/>
    <n v="68011"/>
    <x v="2"/>
    <s v="Finalizada"/>
    <s v="FACTURA CANCELADA"/>
    <m/>
    <m/>
    <n v="68011"/>
    <n v="0"/>
    <m/>
    <m/>
    <n v="68011"/>
    <n v="0"/>
    <n v="0"/>
    <n v="68011"/>
    <n v="68011"/>
    <n v="4800059487"/>
    <n v="1884682"/>
    <s v="18.04.2023"/>
    <d v="2024-07-31T00:00:00"/>
  </r>
  <r>
    <n v="891301121"/>
    <s v="FESR"/>
    <n v="304639"/>
    <s v="FESR304639"/>
    <s v="891301121_FESR304639"/>
    <m/>
    <s v="EPS012"/>
    <s v="COMFENALCO VALLE EPS"/>
    <s v="EPS013"/>
    <s v="POS"/>
    <d v="2023-04-10T00:00:00"/>
    <d v="2023-02-18T00:00:00"/>
    <n v="125739"/>
    <n v="125739"/>
    <x v="2"/>
    <s v="Finalizada"/>
    <s v="FACTURA CANCELADA"/>
    <m/>
    <m/>
    <n v="125739"/>
    <n v="0"/>
    <m/>
    <m/>
    <n v="125739"/>
    <n v="0"/>
    <n v="0"/>
    <n v="125739"/>
    <n v="125739"/>
    <n v="4800059487"/>
    <n v="1884682"/>
    <s v="18.04.2023"/>
    <d v="2024-07-31T00:00:00"/>
  </r>
  <r>
    <n v="891301121"/>
    <s v="FESR"/>
    <n v="305057"/>
    <s v="FESR305057"/>
    <s v="891301121_FESR305057"/>
    <m/>
    <s v="EPS012"/>
    <s v="COMFENALCO VALLE EPS"/>
    <s v="EPS013"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305493"/>
    <s v="FESR305493"/>
    <s v="891301121_FESR305493"/>
    <m/>
    <s v="EPS012"/>
    <s v="COMFENALCO VALLE EPS"/>
    <s v="EPS013"/>
    <s v="POS"/>
    <d v="2023-04-10T00:00:00"/>
    <d v="2023-02-18T00:00:00"/>
    <n v="19200"/>
    <n v="19200"/>
    <x v="2"/>
    <s v="Finalizada"/>
    <s v="FACTURA CANCELADA"/>
    <m/>
    <m/>
    <n v="19200"/>
    <n v="0"/>
    <m/>
    <m/>
    <n v="19200"/>
    <n v="0"/>
    <n v="0"/>
    <n v="19200"/>
    <n v="19200"/>
    <n v="2201365959"/>
    <n v="2031414"/>
    <s v="22.03.2023"/>
    <d v="2024-07-31T00:00:00"/>
  </r>
  <r>
    <n v="891301121"/>
    <s v="FESR"/>
    <n v="305494"/>
    <s v="FESR305494"/>
    <s v="891301121_FESR305494"/>
    <m/>
    <s v="EPS012"/>
    <s v="COMFENALCO VALLE EPS"/>
    <s v="EPS013"/>
    <s v="POS"/>
    <d v="2023-04-10T00:00:00"/>
    <d v="2023-02-18T00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365959"/>
    <n v="2031414"/>
    <s v="22.03.2023"/>
    <d v="2024-07-31T00:00:00"/>
  </r>
  <r>
    <n v="891301121"/>
    <s v="FESR"/>
    <n v="306188"/>
    <s v="FESR306188"/>
    <s v="891301121_FESR306188"/>
    <m/>
    <s v="EPS012"/>
    <s v="COMFENALCO VALLE EPS"/>
    <s v="EPS013"/>
    <s v="POS"/>
    <d v="2023-04-10T00:00:00"/>
    <d v="2023-02-18T00:00:00"/>
    <n v="68441"/>
    <n v="68441"/>
    <x v="2"/>
    <s v="Finalizada"/>
    <s v="FACTURA CANCELADA"/>
    <m/>
    <m/>
    <n v="68441"/>
    <n v="0"/>
    <m/>
    <m/>
    <n v="68441"/>
    <n v="0"/>
    <n v="0"/>
    <n v="68441"/>
    <n v="68441"/>
    <n v="2201365959"/>
    <n v="2031414"/>
    <s v="22.03.2023"/>
    <d v="2024-07-31T00:00:00"/>
  </r>
  <r>
    <n v="891301121"/>
    <s v="FESR"/>
    <n v="306467"/>
    <s v="FESR306467"/>
    <s v="891301121_FESR306467"/>
    <m/>
    <s v="EPS012"/>
    <s v="COMFENALCO VALLE EPS"/>
    <s v="EPS013"/>
    <s v="POS"/>
    <d v="2023-04-10T00:00:00"/>
    <d v="2023-02-18T00:00:00"/>
    <n v="71182"/>
    <n v="71182"/>
    <x v="2"/>
    <s v="Finalizada"/>
    <s v="FACTURA CANCELADA"/>
    <m/>
    <m/>
    <n v="71182"/>
    <n v="0"/>
    <m/>
    <m/>
    <n v="71182"/>
    <n v="0"/>
    <n v="0"/>
    <n v="71182"/>
    <n v="71182"/>
    <n v="2201365959"/>
    <n v="2031414"/>
    <s v="22.03.2023"/>
    <d v="2024-07-31T00:00:00"/>
  </r>
  <r>
    <n v="891301121"/>
    <s v="FESR"/>
    <n v="308267"/>
    <s v="FESR308267"/>
    <s v="891301121_FESR308267"/>
    <m/>
    <s v="EPS012"/>
    <s v="COMFENALCO VALLE EPS"/>
    <s v="EPS013"/>
    <s v="POS"/>
    <d v="2023-04-10T00:00:00"/>
    <m/>
    <n v="68891"/>
    <n v="6889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09317"/>
    <s v="FESR309317"/>
    <s v="891301121_FESR309317"/>
    <m/>
    <s v="EPS012"/>
    <s v="COMFENALCO VALLE EPS"/>
    <s v="EPS013"/>
    <s v="POS"/>
    <d v="2023-04-10T00:00:00"/>
    <m/>
    <n v="65700"/>
    <n v="6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10405"/>
    <s v="FESR310405"/>
    <s v="891301121_FESR310405"/>
    <m/>
    <s v="EPS012"/>
    <s v="COMFENALCO VALLE EPS"/>
    <s v="EPS013"/>
    <s v="POS"/>
    <d v="2023-04-10T00:00:00"/>
    <m/>
    <n v="80098"/>
    <n v="80098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11547"/>
    <s v="FESR311547"/>
    <s v="891301121_FESR311547"/>
    <m/>
    <s v="EPS012"/>
    <s v="COMFENALCO VALLE EPS"/>
    <s v="EPS013"/>
    <s v="POS"/>
    <d v="2023-04-10T00:00:00"/>
    <d v="2023-02-18T00:00:00"/>
    <n v="70940"/>
    <n v="70940"/>
    <x v="2"/>
    <s v="Finalizada"/>
    <s v="FACTURA CANCELADA"/>
    <m/>
    <m/>
    <n v="70940"/>
    <n v="0"/>
    <m/>
    <m/>
    <n v="70940"/>
    <n v="0"/>
    <n v="0"/>
    <n v="70940"/>
    <n v="70940"/>
    <n v="2201365959"/>
    <n v="2031414"/>
    <s v="22.03.2023"/>
    <d v="2024-07-31T00:00:00"/>
  </r>
  <r>
    <n v="891301121"/>
    <s v="FESR"/>
    <n v="311997"/>
    <s v="FESR311997"/>
    <s v="891301121_FESR311997"/>
    <m/>
    <s v="EPS012"/>
    <s v="COMFENALCO VALLE EPS"/>
    <s v="EPS013"/>
    <s v="POS"/>
    <d v="2023-04-10T00:00:00"/>
    <d v="2023-02-18T00:00:00"/>
    <n v="137316"/>
    <n v="137316"/>
    <x v="2"/>
    <s v="Finalizada"/>
    <s v="FACTURA CANCELADA"/>
    <m/>
    <m/>
    <n v="137316"/>
    <n v="0"/>
    <m/>
    <m/>
    <n v="137316"/>
    <n v="0"/>
    <n v="0"/>
    <n v="137316"/>
    <n v="137316"/>
    <n v="2201365959"/>
    <n v="2031414"/>
    <s v="22.03.2023"/>
    <d v="2024-07-31T00:00:00"/>
  </r>
  <r>
    <n v="891301121"/>
    <s v="FESR"/>
    <n v="312001"/>
    <s v="FESR312001"/>
    <s v="891301121_FESR312001"/>
    <m/>
    <s v="EPS012"/>
    <s v="COMFENALCO VALLE EPS"/>
    <s v="EPS013"/>
    <s v="POS"/>
    <d v="2023-04-10T00:00:00"/>
    <d v="2023-02-18T00:00:00"/>
    <n v="19200"/>
    <n v="19200"/>
    <x v="1"/>
    <s v="Devuelta CA"/>
    <s v="FACTURA DEVUELTA"/>
    <m/>
    <m/>
    <n v="19200"/>
    <n v="0"/>
    <m/>
    <m/>
    <n v="19200"/>
    <n v="19200"/>
    <n v="0"/>
    <n v="0"/>
    <n v="0"/>
    <m/>
    <m/>
    <m/>
    <d v="2024-07-31T00:00:00"/>
  </r>
  <r>
    <n v="891301121"/>
    <s v="FESR"/>
    <n v="312049"/>
    <s v="FESR312049"/>
    <s v="891301121_FESR312049"/>
    <m/>
    <s v="EPS012"/>
    <s v="COMFENALCO VALLE EPS"/>
    <s v="EPS013"/>
    <s v="POS"/>
    <d v="2023-04-10T00:00:00"/>
    <d v="2023-02-18T00:00:00"/>
    <n v="83184"/>
    <n v="83184"/>
    <x v="2"/>
    <s v="Finalizada"/>
    <s v="FACTURA CANCELADA"/>
    <m/>
    <m/>
    <n v="83184"/>
    <n v="0"/>
    <m/>
    <m/>
    <n v="83184"/>
    <n v="0"/>
    <n v="0"/>
    <n v="83184"/>
    <n v="83184"/>
    <n v="4800059487"/>
    <n v="1884682"/>
    <s v="18.04.2023"/>
    <d v="2024-07-31T00:00:00"/>
  </r>
  <r>
    <n v="891301121"/>
    <s v="FESR"/>
    <n v="314371"/>
    <s v="FESR314371"/>
    <s v="891301121_FESR314371"/>
    <m/>
    <s v="EPS012"/>
    <s v="COMFENALCO VALLE EPS"/>
    <s v="EPS013"/>
    <s v="POS"/>
    <d v="2023-04-10T00:00:00"/>
    <d v="2023-02-18T00:00:00"/>
    <n v="37900"/>
    <n v="37900"/>
    <x v="1"/>
    <s v="Devuelta CA"/>
    <s v="FACTURA DEVUELTA"/>
    <m/>
    <m/>
    <n v="37900"/>
    <n v="0"/>
    <m/>
    <m/>
    <n v="37900"/>
    <n v="37900"/>
    <n v="0"/>
    <n v="0"/>
    <n v="0"/>
    <m/>
    <m/>
    <m/>
    <d v="2024-07-31T00:00:00"/>
  </r>
  <r>
    <n v="891301121"/>
    <s v="FESR"/>
    <n v="314372"/>
    <s v="FESR314372"/>
    <s v="891301121_FESR314372"/>
    <m/>
    <s v="EPS012"/>
    <s v="COMFENALCO VALLE EPS"/>
    <s v="EPS013"/>
    <s v="POS"/>
    <d v="2023-04-10T00:00:00"/>
    <d v="2023-02-18T00:00:00"/>
    <n v="9600"/>
    <n v="9600"/>
    <x v="1"/>
    <s v="Devuelta CA"/>
    <s v="FACTURA DEVUELTA"/>
    <m/>
    <m/>
    <n v="9600"/>
    <n v="0"/>
    <m/>
    <m/>
    <n v="9600"/>
    <n v="9600"/>
    <n v="0"/>
    <n v="0"/>
    <n v="0"/>
    <m/>
    <m/>
    <m/>
    <d v="2024-07-31T00:00:00"/>
  </r>
  <r>
    <n v="891301121"/>
    <s v="FESR"/>
    <n v="314767"/>
    <s v="FESR314767"/>
    <s v="891301121_FESR314767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15993"/>
    <s v="FESR315993"/>
    <s v="891301121_FESR315993"/>
    <m/>
    <s v="EPS012"/>
    <s v="COMFENALCO VALLE EPS"/>
    <s v="EPS013"/>
    <s v="POS"/>
    <d v="2023-04-10T00:00:00"/>
    <m/>
    <n v="132994"/>
    <n v="13299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16500"/>
    <s v="FESR316500"/>
    <s v="891301121_FESR316500"/>
    <m/>
    <s v="EPS012"/>
    <s v="COMFENALCO VALLE EPS"/>
    <s v="EPS013"/>
    <s v="POS"/>
    <d v="2023-04-10T00:00:00"/>
    <m/>
    <n v="702099"/>
    <n v="70209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18147"/>
    <s v="FESR318147"/>
    <s v="891301121_FESR318147"/>
    <m/>
    <s v="EPS012"/>
    <s v="COMFENALCO VALLE EPS"/>
    <s v="EPS013"/>
    <s v="POS"/>
    <d v="2023-04-10T00:00:00"/>
    <m/>
    <n v="19200"/>
    <n v="192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18529"/>
    <s v="FESR318529"/>
    <s v="891301121_FESR318529"/>
    <m/>
    <s v="EPS012"/>
    <s v="COMFENALCO VALLE EPS"/>
    <s v="EPS013"/>
    <s v="POS"/>
    <d v="2023-04-10T00:00:00"/>
    <m/>
    <n v="101287"/>
    <n v="10128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18531"/>
    <s v="FESR318531"/>
    <s v="891301121_FESR318531"/>
    <m/>
    <s v="EPS012"/>
    <s v="COMFENALCO VALLE EPS"/>
    <s v="EPS013"/>
    <s v="POS"/>
    <d v="2023-04-10T00:00:00"/>
    <m/>
    <n v="65700"/>
    <n v="657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19380"/>
    <s v="FESR319380"/>
    <s v="891301121_FESR319380"/>
    <m/>
    <s v="EPS012"/>
    <s v="COMFENALCO VALLE EPS"/>
    <s v="EPS013"/>
    <s v="POS"/>
    <d v="2023-04-10T00:00:00"/>
    <m/>
    <n v="207721"/>
    <n v="20772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0729"/>
    <s v="FESR320729"/>
    <s v="891301121_FESR320729"/>
    <m/>
    <s v="EPS012"/>
    <s v="COMFENALCO VALLE EPS"/>
    <s v="EPS013"/>
    <s v="POS"/>
    <d v="2023-04-10T00:00:00"/>
    <m/>
    <n v="136800"/>
    <n v="1368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1198"/>
    <s v="FESR321198"/>
    <s v="891301121_FESR321198"/>
    <m/>
    <s v="EPS012"/>
    <s v="COMFENALCO VALLE EPS"/>
    <s v="EPS013"/>
    <s v="POS"/>
    <d v="2023-04-10T00:00:00"/>
    <m/>
    <n v="79154"/>
    <n v="7915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1725"/>
    <s v="FESR321725"/>
    <s v="891301121_FESR321725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1739"/>
    <s v="FESR321739"/>
    <s v="891301121_FESR321739"/>
    <m/>
    <s v="EPS012"/>
    <s v="COMFENALCO VALLE EPS"/>
    <s v="EPS013"/>
    <s v="POS"/>
    <d v="2023-04-10T00:00:00"/>
    <m/>
    <n v="28800"/>
    <n v="288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1938"/>
    <s v="FESR321938"/>
    <s v="891301121_FESR321938"/>
    <m/>
    <s v="EPS012"/>
    <s v="COMFENALCO VALLE EPS"/>
    <s v="EPS013"/>
    <s v="POS"/>
    <d v="2023-04-10T00:00:00"/>
    <m/>
    <n v="70963"/>
    <n v="70963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2415"/>
    <s v="FESR322415"/>
    <s v="891301121_FESR322415"/>
    <m/>
    <s v="EPS012"/>
    <s v="COMFENALCO VALLE EPS"/>
    <s v="EPS013"/>
    <s v="POS"/>
    <d v="2023-04-10T00:00:00"/>
    <m/>
    <n v="68736"/>
    <n v="6873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3289"/>
    <s v="FESR323289"/>
    <s v="891301121_FESR323289"/>
    <m/>
    <s v="EPS012"/>
    <s v="COMFENALCO VALLE EPS"/>
    <s v="EPS013"/>
    <s v="POS"/>
    <d v="2023-04-10T00:00:00"/>
    <m/>
    <n v="128159"/>
    <n v="12815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5241"/>
    <s v="FESR325241"/>
    <s v="891301121_FESR325241"/>
    <m/>
    <s v="EPS012"/>
    <s v="COMFENALCO VALLE EPS"/>
    <s v="EPS013"/>
    <s v="POS"/>
    <d v="2023-04-10T00:00:00"/>
    <m/>
    <n v="70222"/>
    <n v="7022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5306"/>
    <s v="FESR325306"/>
    <s v="891301121_FESR325306"/>
    <m/>
    <s v="EPS012"/>
    <s v="COMFENALCO VALLE EPS"/>
    <s v="EPS013"/>
    <s v="POS"/>
    <d v="2023-04-10T00:00:00"/>
    <m/>
    <n v="183228"/>
    <n v="183228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5312"/>
    <s v="FESR325312"/>
    <s v="891301121_FESR325312"/>
    <m/>
    <s v="EPS012"/>
    <s v="COMFENALCO VALLE EPS"/>
    <s v="EPS013"/>
    <s v="POS"/>
    <d v="2023-04-10T00:00:00"/>
    <m/>
    <n v="470971"/>
    <n v="47097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5443"/>
    <s v="FESR325443"/>
    <s v="891301121_FESR325443"/>
    <m/>
    <s v="EPS012"/>
    <s v="COMFENALCO VALLE EPS"/>
    <s v="EPS013"/>
    <s v="POS"/>
    <d v="2023-04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5588"/>
    <s v="FESR325588"/>
    <s v="891301121_FESR325588"/>
    <m/>
    <s v="EPS012"/>
    <s v="COMFENALCO VALLE EPS"/>
    <s v="EPS013"/>
    <s v="POS"/>
    <d v="2023-04-10T00:00:00"/>
    <m/>
    <n v="68891"/>
    <n v="6889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5671"/>
    <s v="FESR325671"/>
    <s v="891301121_FESR325671"/>
    <m/>
    <s v="EPS012"/>
    <s v="COMFENALCO VALLE EPS"/>
    <s v="EPS013"/>
    <s v="POS"/>
    <d v="2023-04-10T00:00:00"/>
    <m/>
    <n v="120400"/>
    <n v="120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5790"/>
    <s v="FESR325790"/>
    <s v="891301121_FESR325790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6266"/>
    <s v="FESR326266"/>
    <s v="891301121_FESR326266"/>
    <m/>
    <s v="EPS012"/>
    <s v="COMFENALCO VALLE EPS"/>
    <s v="EPS013"/>
    <s v="POS"/>
    <d v="2023-04-10T00:00:00"/>
    <m/>
    <n v="70391"/>
    <n v="7039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6532"/>
    <s v="FESR326532"/>
    <s v="891301121_FESR326532"/>
    <m/>
    <s v="EPS012"/>
    <s v="COMFENALCO VALLE EPS"/>
    <s v="EPS013"/>
    <s v="POS"/>
    <d v="2023-04-10T00:00:00"/>
    <m/>
    <n v="178255"/>
    <n v="17825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6700"/>
    <s v="FESR326700"/>
    <s v="891301121_FESR326700"/>
    <m/>
    <s v="EPS012"/>
    <s v="COMFENALCO VALLE EPS"/>
    <s v="EPS013"/>
    <s v="POS"/>
    <d v="2023-04-10T00:00:00"/>
    <m/>
    <n v="78644"/>
    <n v="7864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6849"/>
    <s v="FESR326849"/>
    <s v="891301121_FESR326849"/>
    <m/>
    <s v="EPS012"/>
    <s v="COMFENALCO VALLE EPS"/>
    <s v="EPS013"/>
    <s v="POS"/>
    <d v="2023-04-10T00:00:00"/>
    <m/>
    <n v="69225"/>
    <n v="6922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6962"/>
    <s v="FESR326962"/>
    <s v="891301121_FESR326962"/>
    <m/>
    <s v="EPS012"/>
    <s v="COMFENALCO VALLE EPS"/>
    <s v="EPS013"/>
    <s v="POS"/>
    <d v="2023-04-10T00:00:00"/>
    <m/>
    <n v="66607"/>
    <n v="6660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7136"/>
    <s v="FESR327136"/>
    <s v="891301121_FESR327136"/>
    <m/>
    <s v="EPS012"/>
    <s v="COMFENALCO VALLE EPS"/>
    <s v="EPS013"/>
    <s v="POS"/>
    <d v="2023-04-10T00:00:00"/>
    <m/>
    <n v="130176"/>
    <n v="13017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7137"/>
    <s v="FESR327137"/>
    <s v="891301121_FESR327137"/>
    <m/>
    <s v="EPS012"/>
    <s v="COMFENALCO VALLE EPS"/>
    <s v="EPS013"/>
    <s v="POS"/>
    <d v="2023-04-10T00:00:00"/>
    <m/>
    <n v="71997"/>
    <n v="7199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7514"/>
    <s v="FESR327514"/>
    <s v="891301121_FESR327514"/>
    <m/>
    <s v="EPS012"/>
    <s v="COMFENALCO VALLE EPS"/>
    <s v="EPS013"/>
    <s v="POS"/>
    <d v="2023-04-10T00:00:00"/>
    <m/>
    <n v="105949"/>
    <n v="10594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7515"/>
    <s v="FESR327515"/>
    <s v="891301121_FESR327515"/>
    <m/>
    <s v="EPS012"/>
    <s v="COMFENALCO VALLE EPS"/>
    <s v="EPS013"/>
    <s v="POS"/>
    <d v="2023-04-10T00:00:00"/>
    <m/>
    <n v="89782"/>
    <n v="8978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7972"/>
    <s v="FESR327972"/>
    <s v="891301121_FESR327972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8314"/>
    <s v="FESR328314"/>
    <s v="891301121_FESR328314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8369"/>
    <s v="FESR328369"/>
    <s v="891301121_FESR328369"/>
    <m/>
    <s v="EPS012"/>
    <s v="COMFENALCO VALLE EPS"/>
    <s v="EPS013"/>
    <s v="POS"/>
    <d v="2023-04-10T00:00:00"/>
    <m/>
    <n v="121539"/>
    <n v="12153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8599"/>
    <s v="FESR328599"/>
    <s v="891301121_FESR328599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8655"/>
    <s v="FESR328655"/>
    <s v="891301121_FESR328655"/>
    <m/>
    <s v="EPS012"/>
    <s v="COMFENALCO VALLE EPS"/>
    <s v="EPS013"/>
    <s v="POS"/>
    <d v="2023-04-10T00:00:00"/>
    <m/>
    <n v="169968"/>
    <n v="169968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8657"/>
    <s v="FESR328657"/>
    <s v="891301121_FESR328657"/>
    <m/>
    <s v="EPS012"/>
    <s v="COMFENALCO VALLE EPS"/>
    <s v="EPS013"/>
    <s v="POS"/>
    <d v="2023-04-10T00:00:00"/>
    <m/>
    <n v="70230"/>
    <n v="7023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8785"/>
    <s v="FESR328785"/>
    <s v="891301121_FESR328785"/>
    <m/>
    <s v="EPS012"/>
    <s v="COMFENALCO VALLE EPS"/>
    <s v="EPS013"/>
    <s v="POS"/>
    <d v="2023-04-10T00:00:00"/>
    <m/>
    <n v="70120"/>
    <n v="7012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8791"/>
    <s v="FESR328791"/>
    <s v="891301121_FESR328791"/>
    <m/>
    <s v="EPS012"/>
    <s v="COMFENALCO VALLE EPS"/>
    <s v="EPS013"/>
    <s v="POS"/>
    <d v="2023-04-10T00:00:00"/>
    <m/>
    <n v="71709"/>
    <n v="7170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9701"/>
    <s v="FESR329701"/>
    <s v="891301121_FESR329701"/>
    <m/>
    <s v="EPS012"/>
    <s v="COMFENALCO VALLE EPS"/>
    <s v="EPS013"/>
    <s v="POS"/>
    <d v="2023-04-10T00:00:00"/>
    <m/>
    <n v="91190"/>
    <n v="9119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29821"/>
    <s v="FESR329821"/>
    <s v="891301121_FESR329821"/>
    <m/>
    <s v="EPS012"/>
    <s v="COMFENALCO VALLE EPS"/>
    <s v="EPS013"/>
    <s v="POS"/>
    <d v="2023-04-10T00:00:00"/>
    <m/>
    <n v="37900"/>
    <n v="379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0055"/>
    <s v="FESR330055"/>
    <s v="891301121_FESR330055"/>
    <m/>
    <s v="EPS012"/>
    <s v="COMFENALCO VALLE EPS"/>
    <s v="EPS013"/>
    <s v="POS"/>
    <d v="2023-04-10T00:00:00"/>
    <m/>
    <n v="120400"/>
    <n v="120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1003"/>
    <s v="FESR331003"/>
    <s v="891301121_FESR331003"/>
    <m/>
    <s v="EPS012"/>
    <s v="COMFENALCO VALLE EPS"/>
    <s v="EPS013"/>
    <s v="POS"/>
    <d v="2023-04-10T00:00:00"/>
    <m/>
    <n v="89400"/>
    <n v="89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1127"/>
    <s v="FESR331127"/>
    <s v="891301121_FESR331127"/>
    <m/>
    <s v="EPS012"/>
    <s v="COMFENALCO VALLE EPS"/>
    <s v="EPS013"/>
    <s v="POS"/>
    <d v="2023-04-10T00:00:00"/>
    <m/>
    <n v="333589"/>
    <n v="33358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1498"/>
    <s v="FESR331498"/>
    <s v="891301121_FESR331498"/>
    <m/>
    <s v="EPS012"/>
    <s v="COMFENALCO VALLE EPS"/>
    <s v="EPS013"/>
    <s v="POS"/>
    <d v="2023-04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1520"/>
    <s v="FESR331520"/>
    <s v="891301121_FESR331520"/>
    <m/>
    <s v="EPS012"/>
    <s v="COMFENALCO VALLE EPS"/>
    <s v="EPS013"/>
    <s v="POS"/>
    <d v="2023-04-10T00:00:00"/>
    <m/>
    <n v="37900"/>
    <n v="379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1764"/>
    <s v="FESR331764"/>
    <s v="891301121_FESR331764"/>
    <m/>
    <s v="EPS012"/>
    <s v="COMFENALCO VALLE EPS"/>
    <s v="EPS013"/>
    <s v="POS"/>
    <d v="2023-04-10T00:00:00"/>
    <m/>
    <n v="120400"/>
    <n v="120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2523"/>
    <s v="FESR332523"/>
    <s v="891301121_FESR332523"/>
    <m/>
    <s v="EPS012"/>
    <s v="COMFENALCO VALLE EPS"/>
    <s v="EPS013"/>
    <s v="POS"/>
    <d v="2023-04-10T00:00:00"/>
    <m/>
    <n v="134676"/>
    <n v="13467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2802"/>
    <s v="FESR332802"/>
    <s v="891301121_FESR332802"/>
    <m/>
    <s v="EPS012"/>
    <s v="COMFENALCO VALLE EPS"/>
    <s v="EPS013"/>
    <s v="POS"/>
    <d v="2023-04-10T00:00:00"/>
    <m/>
    <n v="69621"/>
    <n v="6962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2964"/>
    <s v="FESR332964"/>
    <s v="891301121_FESR332964"/>
    <m/>
    <s v="EPS012"/>
    <s v="COMFENALCO VALLE EPS"/>
    <s v="EPS013"/>
    <s v="POS"/>
    <d v="2023-04-10T00:00:00"/>
    <m/>
    <n v="70230"/>
    <n v="7023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3559"/>
    <s v="FESR333559"/>
    <s v="891301121_FESR333559"/>
    <m/>
    <s v="EPS012"/>
    <s v="COMFENALCO VALLE EPS"/>
    <s v="EPS013"/>
    <s v="POS"/>
    <d v="2023-04-10T00:00:00"/>
    <m/>
    <n v="82571"/>
    <n v="8257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3683"/>
    <s v="FESR333683"/>
    <s v="891301121_FESR333683"/>
    <m/>
    <s v="EPS012"/>
    <s v="COMFENALCO VALLE EPS"/>
    <s v="EPS013"/>
    <s v="POS"/>
    <d v="2023-04-10T00:00:00"/>
    <m/>
    <n v="68754"/>
    <n v="6875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3813"/>
    <s v="FESR333813"/>
    <s v="891301121_FESR333813"/>
    <m/>
    <s v="EPS012"/>
    <s v="COMFENALCO VALLE EPS"/>
    <s v="EPS013"/>
    <s v="POS"/>
    <d v="2023-04-10T00:00:00"/>
    <m/>
    <n v="85974"/>
    <n v="8597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4012"/>
    <s v="FESR334012"/>
    <s v="891301121_FESR334012"/>
    <m/>
    <s v="EPS012"/>
    <s v="COMFENALCO VALLE EPS"/>
    <s v="EPS013"/>
    <s v="POS"/>
    <d v="2023-04-10T00:00:00"/>
    <m/>
    <n v="67980"/>
    <n v="6798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4065"/>
    <s v="FESR334065"/>
    <s v="891301121_FESR334065"/>
    <m/>
    <s v="EPS012"/>
    <s v="COMFENALCO VALLE EPS"/>
    <s v="EPS013"/>
    <s v="POS"/>
    <d v="2023-04-10T00:00:00"/>
    <m/>
    <n v="68261"/>
    <n v="6826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5381"/>
    <s v="FESR335381"/>
    <s v="891301121_FESR335381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6041"/>
    <s v="FESR336041"/>
    <s v="891301121_FESR336041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6444"/>
    <s v="FESR336444"/>
    <s v="891301121_FESR336444"/>
    <m/>
    <s v="EPS012"/>
    <s v="COMFENALCO VALLE EPS"/>
    <s v="EPS013"/>
    <s v="POS"/>
    <d v="2023-04-10T00:00:00"/>
    <m/>
    <n v="160622"/>
    <n v="16062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6524"/>
    <s v="FESR336524"/>
    <s v="891301121_FESR336524"/>
    <m/>
    <s v="EPS012"/>
    <s v="COMFENALCO VALLE EPS"/>
    <s v="EPS013"/>
    <s v="POS"/>
    <d v="2023-04-10T00:00:00"/>
    <m/>
    <n v="138931"/>
    <n v="13893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6670"/>
    <s v="FESR336670"/>
    <s v="891301121_FESR336670"/>
    <m/>
    <s v="EPS012"/>
    <s v="COMFENALCO VALLE EPS"/>
    <s v="EPS013"/>
    <s v="POS"/>
    <d v="2023-04-10T00:00:00"/>
    <m/>
    <n v="170616"/>
    <n v="17061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6832"/>
    <s v="FESR336832"/>
    <s v="891301121_FESR336832"/>
    <m/>
    <s v="EPS012"/>
    <s v="COMFENALCO VALLE EPS"/>
    <s v="EPS013"/>
    <s v="POS"/>
    <d v="2023-04-10T00:00:00"/>
    <m/>
    <n v="323241"/>
    <n v="32324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7052"/>
    <s v="FESR337052"/>
    <s v="891301121_FESR337052"/>
    <m/>
    <s v="EPS012"/>
    <s v="COMFENALCO VALLE EPS"/>
    <s v="EPS013"/>
    <s v="POS"/>
    <d v="2023-04-10T00:00:00"/>
    <m/>
    <n v="130529"/>
    <n v="13052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7282"/>
    <s v="FESR337282"/>
    <s v="891301121_FESR337282"/>
    <m/>
    <s v="EPS012"/>
    <s v="COMFENALCO VALLE EPS"/>
    <s v="EPS013"/>
    <s v="POS"/>
    <d v="2023-04-10T00:00:00"/>
    <m/>
    <n v="244243"/>
    <n v="244243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7632"/>
    <s v="FESR337632"/>
    <s v="891301121_FESR337632"/>
    <m/>
    <s v="EPS012"/>
    <s v="COMFENALCO VALLE EPS"/>
    <s v="EPS013"/>
    <s v="POS"/>
    <d v="2023-04-10T00:00:00"/>
    <m/>
    <n v="47500"/>
    <n v="475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7959"/>
    <s v="FESR337959"/>
    <s v="891301121_FESR337959"/>
    <m/>
    <s v="EPS012"/>
    <s v="COMFENALCO VALLE EPS"/>
    <s v="EPS013"/>
    <s v="POS"/>
    <d v="2023-04-10T00:00:00"/>
    <m/>
    <n v="83366"/>
    <n v="8336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8030"/>
    <s v="FESR338030"/>
    <s v="891301121_FESR338030"/>
    <m/>
    <s v="EPS012"/>
    <s v="COMFENALCO VALLE EPS"/>
    <s v="EPS013"/>
    <s v="POS"/>
    <d v="2023-04-10T00:00:00"/>
    <m/>
    <n v="127541"/>
    <n v="12754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8137"/>
    <s v="FESR338137"/>
    <s v="891301121_FESR338137"/>
    <m/>
    <s v="EPS012"/>
    <s v="COMFENALCO VALLE EPS"/>
    <s v="EPS013"/>
    <s v="POS"/>
    <d v="2023-04-10T00:00:00"/>
    <m/>
    <n v="142001"/>
    <n v="14200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8171"/>
    <s v="FESR338171"/>
    <s v="891301121_FESR338171"/>
    <m/>
    <s v="EPS012"/>
    <s v="COMFENALCO VALLE EPS"/>
    <s v="EPS013"/>
    <s v="POS"/>
    <d v="2023-04-10T00:00:00"/>
    <m/>
    <n v="136800"/>
    <n v="1368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9411"/>
    <s v="FESR339411"/>
    <s v="891301121_FESR339411"/>
    <m/>
    <s v="EPS012"/>
    <s v="COMFENALCO VALLE EPS"/>
    <s v="EPS013"/>
    <s v="POS"/>
    <d v="2023-04-10T00:00:00"/>
    <m/>
    <n v="9600"/>
    <n v="9600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9512"/>
    <s v="FESR339512"/>
    <s v="891301121_FESR339512"/>
    <m/>
    <s v="EPS012"/>
    <s v="COMFENALCO VALLE EPS"/>
    <s v="EPS013"/>
    <s v="POS"/>
    <d v="2023-04-10T00:00:00"/>
    <m/>
    <n v="9600"/>
    <n v="9600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9513"/>
    <s v="FESR339513"/>
    <s v="891301121_FESR339513"/>
    <m/>
    <s v="EPS012"/>
    <s v="COMFENALCO VALLE EPS"/>
    <s v="EPS013"/>
    <s v="POS"/>
    <d v="2023-04-10T00:00:00"/>
    <m/>
    <n v="9600"/>
    <n v="9600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9674"/>
    <s v="FESR339674"/>
    <s v="891301121_FESR339674"/>
    <m/>
    <s v="EPS012"/>
    <s v="COMFENALCO VALLE EPS"/>
    <s v="EPS013"/>
    <s v="POS"/>
    <d v="2023-04-10T00:00:00"/>
    <m/>
    <n v="74994"/>
    <n v="7499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9818"/>
    <s v="FESR339818"/>
    <s v="891301121_FESR339818"/>
    <m/>
    <s v="EPS012"/>
    <s v="COMFENALCO VALLE EPS"/>
    <s v="EPS013"/>
    <s v="POS"/>
    <d v="2023-04-10T00:00:00"/>
    <m/>
    <n v="47500"/>
    <n v="475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9826"/>
    <s v="FESR339826"/>
    <s v="891301121_FESR339826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39937"/>
    <s v="FESR339937"/>
    <s v="891301121_FESR339937"/>
    <m/>
    <s v="EPS012"/>
    <s v="COMFENALCO VALLE EPS"/>
    <s v="EPS013"/>
    <s v="POS"/>
    <d v="2023-04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40008"/>
    <s v="FESR340008"/>
    <s v="891301121_FESR340008"/>
    <m/>
    <s v="EPS012"/>
    <s v="COMFENALCO VALLE EPS"/>
    <s v="EPS013"/>
    <s v="POS"/>
    <d v="2023-04-10T00:00:00"/>
    <m/>
    <n v="140229"/>
    <n v="14022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40113"/>
    <s v="FESR340113"/>
    <s v="891301121_FESR340113"/>
    <m/>
    <s v="EPS012"/>
    <s v="COMFENALCO VALLE EPS"/>
    <s v="EPS013"/>
    <s v="POS"/>
    <d v="2023-04-10T00:00:00"/>
    <m/>
    <n v="82977"/>
    <n v="8297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40172"/>
    <s v="FESR340172"/>
    <s v="891301121_FESR340172"/>
    <m/>
    <s v="EPS012"/>
    <s v="COMFENALCO VALLE EPS"/>
    <s v="EPS013"/>
    <s v="POS"/>
    <d v="2023-04-10T00:00:00"/>
    <m/>
    <n v="9600"/>
    <n v="96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40631"/>
    <s v="FESR340631"/>
    <s v="891301121_FESR340631"/>
    <m/>
    <s v="EPS012"/>
    <s v="COMFENALCO VALLE EPS"/>
    <s v="EPS013"/>
    <s v="POS"/>
    <d v="2023-04-10T00:00:00"/>
    <m/>
    <n v="136800"/>
    <n v="1368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42007"/>
    <s v="FESR342007"/>
    <s v="891301121_FESR342007"/>
    <m/>
    <s v="EPS012"/>
    <s v="COMFENALCO VALLE EPS"/>
    <s v="EPS013"/>
    <s v="POS"/>
    <d v="2023-04-10T00:00:00"/>
    <d v="2024-01-09T07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506745"/>
    <n v="3856943"/>
    <s v="29.04.2024"/>
    <d v="2024-07-31T00:00:00"/>
  </r>
  <r>
    <n v="891301121"/>
    <s v="FESR"/>
    <n v="342051"/>
    <s v="FESR342051"/>
    <s v="891301121_FESR342051"/>
    <m/>
    <s v="EPS012"/>
    <s v="COMFENALCO VALLE EPS"/>
    <s v="EPS013"/>
    <s v="POS"/>
    <d v="2023-04-10T00:00:00"/>
    <d v="2024-01-09T07:00:00"/>
    <n v="127742"/>
    <n v="127742"/>
    <x v="2"/>
    <s v="Finalizada"/>
    <s v="FACTURA CANCELADA"/>
    <m/>
    <m/>
    <n v="127742"/>
    <n v="0"/>
    <m/>
    <m/>
    <n v="127742"/>
    <n v="0"/>
    <n v="0"/>
    <n v="127742"/>
    <n v="127742"/>
    <n v="2201506745"/>
    <n v="3856943"/>
    <s v="29.04.2024"/>
    <d v="2024-07-31T00:00:00"/>
  </r>
  <r>
    <n v="891301121"/>
    <s v="FESR"/>
    <n v="342052"/>
    <s v="FESR342052"/>
    <s v="891301121_FESR342052"/>
    <m/>
    <s v="EPS012"/>
    <s v="COMFENALCO VALLE EPS"/>
    <s v="EPS013"/>
    <s v="POS"/>
    <d v="2023-04-10T00:00:00"/>
    <d v="2024-01-09T07:00:00"/>
    <n v="156250"/>
    <n v="156250"/>
    <x v="2"/>
    <s v="Finalizada"/>
    <s v="FACTURA CANCELADA"/>
    <m/>
    <m/>
    <n v="156250"/>
    <n v="0"/>
    <m/>
    <m/>
    <n v="156250"/>
    <n v="0"/>
    <n v="0"/>
    <n v="156250"/>
    <n v="156250"/>
    <n v="2201506745"/>
    <n v="3856943"/>
    <s v="29.04.2024"/>
    <d v="2024-07-31T00:00:00"/>
  </r>
  <r>
    <n v="891301121"/>
    <s v="FESR"/>
    <n v="342055"/>
    <s v="FESR342055"/>
    <s v="891301121_FESR342055"/>
    <m/>
    <s v="EPS012"/>
    <s v="COMFENALCO VALLE EPS"/>
    <s v="EPS013"/>
    <s v="POS"/>
    <d v="2023-04-10T00:00:00"/>
    <d v="2024-01-09T07:00:00"/>
    <n v="120747"/>
    <n v="120747"/>
    <x v="2"/>
    <s v="Finalizada"/>
    <s v="FACTURA CANCELADA"/>
    <m/>
    <m/>
    <n v="120747"/>
    <n v="0"/>
    <m/>
    <m/>
    <n v="120747"/>
    <n v="0"/>
    <n v="0"/>
    <n v="120747"/>
    <n v="120747"/>
    <n v="2201506745"/>
    <n v="3856943"/>
    <s v="29.04.2024"/>
    <d v="2024-07-31T00:00:00"/>
  </r>
  <r>
    <n v="891301121"/>
    <s v="FESR"/>
    <n v="342421"/>
    <s v="FESR342421"/>
    <s v="891301121_FESR342421"/>
    <m/>
    <s v="EPS012"/>
    <s v="COMFENALCO VALLE EPS"/>
    <s v="EPS013"/>
    <s v="POS"/>
    <d v="2023-04-10T00:00:00"/>
    <d v="2024-01-09T07:00:00"/>
    <n v="68975"/>
    <n v="68975"/>
    <x v="2"/>
    <s v="Finalizada"/>
    <s v="FACTURA CANCELADA"/>
    <m/>
    <m/>
    <n v="68975"/>
    <n v="0"/>
    <m/>
    <m/>
    <n v="68975"/>
    <n v="0"/>
    <n v="0"/>
    <n v="68975"/>
    <n v="68975"/>
    <n v="2201481853"/>
    <n v="2263080"/>
    <s v="19.02.2024"/>
    <d v="2024-07-31T00:00:00"/>
  </r>
  <r>
    <n v="891301121"/>
    <s v="FESR"/>
    <n v="342677"/>
    <s v="FESR342677"/>
    <s v="891301121_FESR342677"/>
    <m/>
    <s v="EPS012"/>
    <s v="COMFENALCO VALLE EPS"/>
    <s v="EPS013"/>
    <s v="POS"/>
    <d v="2023-04-10T00:00:00"/>
    <d v="2024-01-09T07:00:00"/>
    <n v="118768"/>
    <n v="118768"/>
    <x v="2"/>
    <s v="Finalizada"/>
    <s v="FACTURA CANCELADA"/>
    <m/>
    <m/>
    <n v="118768"/>
    <n v="0"/>
    <m/>
    <m/>
    <n v="118768"/>
    <n v="0"/>
    <n v="0"/>
    <n v="118768"/>
    <n v="118768"/>
    <n v="2201481853"/>
    <n v="2263080"/>
    <s v="19.02.2024"/>
    <d v="2024-07-31T00:00:00"/>
  </r>
  <r>
    <n v="891301121"/>
    <s v="FESR"/>
    <n v="344741"/>
    <s v="FESR344741"/>
    <s v="891301121_FESR344741"/>
    <m/>
    <s v="EPS012"/>
    <s v="COMFENALCO VALLE EPS"/>
    <s v="EPS013"/>
    <s v="POS"/>
    <d v="2023-04-10T00:00:00"/>
    <d v="2024-01-09T07:00:00"/>
    <n v="82307"/>
    <n v="82307"/>
    <x v="2"/>
    <s v="Finalizada"/>
    <s v="FACTURA CANCELADA"/>
    <m/>
    <m/>
    <n v="82307"/>
    <n v="0"/>
    <m/>
    <m/>
    <n v="82307"/>
    <n v="0"/>
    <n v="0"/>
    <n v="82307"/>
    <n v="82307"/>
    <n v="2201506745"/>
    <n v="3856943"/>
    <s v="29.04.2024"/>
    <d v="2024-07-31T00:00:00"/>
  </r>
  <r>
    <n v="891301121"/>
    <s v="FESR"/>
    <n v="344779"/>
    <s v="FESR344779"/>
    <s v="891301121_FESR344779"/>
    <m/>
    <s v="EPS012"/>
    <s v="COMFENALCO VALLE EPS"/>
    <s v="EPS013"/>
    <s v="POS"/>
    <d v="2023-04-10T00:00:00"/>
    <d v="2024-01-09T07:00:00"/>
    <n v="72761"/>
    <n v="72761"/>
    <x v="2"/>
    <s v="Finalizada"/>
    <s v="FACTURA CANCELADA"/>
    <m/>
    <m/>
    <n v="72761"/>
    <n v="0"/>
    <m/>
    <m/>
    <n v="72761"/>
    <n v="0"/>
    <n v="0"/>
    <n v="72761"/>
    <n v="72761"/>
    <n v="2201506745"/>
    <n v="3856943"/>
    <s v="29.04.2024"/>
    <d v="2024-07-31T00:00:00"/>
  </r>
  <r>
    <n v="891301121"/>
    <s v="FESR"/>
    <n v="344802"/>
    <s v="FESR344802"/>
    <s v="891301121_FESR344802"/>
    <m/>
    <s v="EPS012"/>
    <s v="COMFENALCO VALLE EPS"/>
    <s v="EPS013"/>
    <s v="POS"/>
    <d v="2023-04-10T00:00:00"/>
    <d v="2024-01-09T07:00:00"/>
    <n v="71422"/>
    <n v="71422"/>
    <x v="2"/>
    <s v="Finalizada"/>
    <s v="FACTURA CANCELADA"/>
    <m/>
    <m/>
    <n v="71422"/>
    <n v="0"/>
    <m/>
    <m/>
    <n v="71422"/>
    <n v="0"/>
    <n v="0"/>
    <n v="71422"/>
    <n v="71422"/>
    <n v="2201506745"/>
    <n v="3856943"/>
    <s v="29.04.2024"/>
    <d v="2024-07-31T00:00:00"/>
  </r>
  <r>
    <n v="891301121"/>
    <s v="FESR"/>
    <n v="344810"/>
    <s v="FESR344810"/>
    <s v="891301121_FESR344810"/>
    <m/>
    <s v="EPS012"/>
    <s v="COMFENALCO VALLE EPS"/>
    <s v="EPS013"/>
    <s v="POS"/>
    <d v="2023-04-10T00:00:00"/>
    <d v="2024-01-09T07:00:00"/>
    <n v="78875"/>
    <n v="78875"/>
    <x v="2"/>
    <s v="Finalizada"/>
    <s v="FACTURA CANCELADA"/>
    <m/>
    <m/>
    <n v="78875"/>
    <n v="0"/>
    <m/>
    <m/>
    <n v="78875"/>
    <n v="0"/>
    <n v="0"/>
    <n v="78875"/>
    <n v="78875"/>
    <n v="2201506745"/>
    <n v="3856943"/>
    <s v="29.04.2024"/>
    <d v="2024-07-31T00:00:00"/>
  </r>
  <r>
    <n v="891301121"/>
    <s v="FESR"/>
    <n v="345040"/>
    <s v="FESR345040"/>
    <s v="891301121_FESR345040"/>
    <m/>
    <s v="EPS012"/>
    <s v="COMFENALCO VALLE EPS"/>
    <s v="EPS013"/>
    <s v="POS"/>
    <d v="2023-04-10T00:00:00"/>
    <d v="2024-01-09T07:00:00"/>
    <n v="161802"/>
    <n v="161802"/>
    <x v="2"/>
    <s v="Finalizada"/>
    <s v="FACTURA CANCELADA"/>
    <m/>
    <m/>
    <n v="161802"/>
    <n v="0"/>
    <m/>
    <m/>
    <n v="161802"/>
    <n v="0"/>
    <n v="0"/>
    <n v="161802"/>
    <n v="161802"/>
    <n v="2201506745"/>
    <n v="3856943"/>
    <s v="29.04.2024"/>
    <d v="2024-07-31T00:00:00"/>
  </r>
  <r>
    <n v="891301121"/>
    <s v="FESR"/>
    <n v="345542"/>
    <s v="FESR345542"/>
    <s v="891301121_FESR345542"/>
    <m/>
    <s v="EPS012"/>
    <s v="COMFENALCO VALLE EPS"/>
    <s v="EPS013"/>
    <s v="POS"/>
    <d v="2023-04-10T00:00:00"/>
    <d v="2024-01-05T09:26:00"/>
    <n v="128406"/>
    <n v="128406"/>
    <x v="2"/>
    <s v="Finalizada"/>
    <s v="FACTURA CANCELADA"/>
    <m/>
    <m/>
    <n v="128406"/>
    <n v="0"/>
    <m/>
    <m/>
    <n v="128406"/>
    <n v="0"/>
    <n v="0"/>
    <n v="128406"/>
    <n v="128406"/>
    <n v="2201506745"/>
    <n v="3856943"/>
    <s v="29.04.2024"/>
    <d v="2024-07-31T00:00:00"/>
  </r>
  <r>
    <n v="891301121"/>
    <s v="FESR"/>
    <n v="345814"/>
    <s v="FESR345814"/>
    <s v="891301121_FESR345814"/>
    <m/>
    <s v="EPS012"/>
    <s v="COMFENALCO VALLE EPS"/>
    <s v="EPS013"/>
    <s v="POS"/>
    <d v="2023-04-10T00:00:00"/>
    <d v="2024-01-05T09:26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506745"/>
    <n v="3856943"/>
    <s v="29.04.2024"/>
    <d v="2024-07-31T00:00:00"/>
  </r>
  <r>
    <n v="891301121"/>
    <s v="FESR"/>
    <n v="345846"/>
    <s v="FESR345846"/>
    <s v="891301121_FESR345846"/>
    <m/>
    <s v="EPS012"/>
    <s v="COMFENALCO VALLE EPS"/>
    <s v="EPS013"/>
    <s v="POS"/>
    <d v="2023-04-10T00:00:00"/>
    <d v="2024-01-05T09:26:00"/>
    <n v="93477"/>
    <n v="93477"/>
    <x v="2"/>
    <s v="Finalizada"/>
    <s v="FACTURA CANCELADA"/>
    <m/>
    <m/>
    <n v="93477"/>
    <n v="0"/>
    <m/>
    <m/>
    <n v="93477"/>
    <n v="0"/>
    <n v="0"/>
    <n v="93477"/>
    <n v="93477"/>
    <n v="2201481853"/>
    <n v="2263080"/>
    <s v="19.02.2024"/>
    <d v="2024-07-31T00:00:00"/>
  </r>
  <r>
    <n v="891301121"/>
    <s v="FESR"/>
    <n v="345859"/>
    <s v="FESR345859"/>
    <s v="891301121_FESR345859"/>
    <m/>
    <s v="EPS012"/>
    <s v="COMFENALCO VALLE EPS"/>
    <s v="EPS013"/>
    <s v="POS"/>
    <d v="2023-04-10T00:00:00"/>
    <d v="2024-01-05T09:26:00"/>
    <n v="88921"/>
    <n v="88921"/>
    <x v="2"/>
    <s v="Finalizada"/>
    <s v="FACTURA CANCELADA"/>
    <m/>
    <m/>
    <n v="88921"/>
    <n v="0"/>
    <m/>
    <m/>
    <n v="88921"/>
    <n v="0"/>
    <n v="0"/>
    <n v="88921"/>
    <n v="88921"/>
    <n v="2201506745"/>
    <n v="3856943"/>
    <s v="29.04.2024"/>
    <d v="2024-07-31T00:00:00"/>
  </r>
  <r>
    <n v="891301121"/>
    <s v="FESR"/>
    <n v="345860"/>
    <s v="FESR345860"/>
    <s v="891301121_FESR345860"/>
    <m/>
    <s v="EPS012"/>
    <s v="COMFENALCO VALLE EPS"/>
    <s v="EPS013"/>
    <s v="POS"/>
    <d v="2023-04-10T00:00:00"/>
    <d v="2024-01-05T09:26:00"/>
    <n v="265180"/>
    <n v="265180"/>
    <x v="2"/>
    <s v="Finalizada"/>
    <s v="FACTURA CANCELADA"/>
    <m/>
    <m/>
    <n v="265180"/>
    <n v="0"/>
    <m/>
    <m/>
    <n v="265180"/>
    <n v="0"/>
    <n v="0"/>
    <n v="265180"/>
    <n v="265180"/>
    <n v="2201506745"/>
    <n v="3856943"/>
    <s v="29.04.2024"/>
    <d v="2024-07-31T00:00:00"/>
  </r>
  <r>
    <n v="891301121"/>
    <s v="FESR"/>
    <n v="346102"/>
    <s v="FESR346102"/>
    <s v="891301121_FESR346102"/>
    <m/>
    <s v="EPS012"/>
    <s v="COMFENALCO VALLE EPS"/>
    <s v="EPS013"/>
    <s v="POS"/>
    <d v="2023-04-10T00:00:00"/>
    <d v="2024-01-05T09:26:00"/>
    <n v="103486"/>
    <n v="103486"/>
    <x v="1"/>
    <s v="Devuelta CA"/>
    <s v="FACTURA DEVUELTA"/>
    <m/>
    <m/>
    <n v="0"/>
    <n v="0"/>
    <m/>
    <m/>
    <n v="0"/>
    <n v="103486"/>
    <n v="0"/>
    <n v="0"/>
    <n v="0"/>
    <m/>
    <m/>
    <m/>
    <d v="2024-07-31T00:00:00"/>
  </r>
  <r>
    <n v="891301121"/>
    <s v="FESR"/>
    <n v="346184"/>
    <s v="FESR346184"/>
    <s v="891301121_FESR346184"/>
    <m/>
    <s v="EPS012"/>
    <s v="COMFENALCO VALLE EPS"/>
    <s v="EPS013"/>
    <s v="POS"/>
    <d v="2023-04-10T00:00:00"/>
    <d v="2024-01-05T09:26:00"/>
    <n v="122220"/>
    <n v="122220"/>
    <x v="2"/>
    <s v="Finalizada"/>
    <s v="FACTURA CANCELADA"/>
    <m/>
    <m/>
    <n v="122220"/>
    <n v="0"/>
    <m/>
    <m/>
    <n v="122220"/>
    <n v="0"/>
    <n v="0"/>
    <n v="122220"/>
    <n v="122220"/>
    <n v="2201506745"/>
    <n v="3856943"/>
    <s v="29.04.2024"/>
    <d v="2024-07-31T00:00:00"/>
  </r>
  <r>
    <n v="891301121"/>
    <s v="FESR"/>
    <n v="346331"/>
    <s v="FESR346331"/>
    <s v="891301121_FESR346331"/>
    <m/>
    <s v="EPS012"/>
    <s v="COMFENALCO VALLE EPS"/>
    <s v="EPS013"/>
    <s v="POS"/>
    <d v="2023-04-10T00:00:00"/>
    <d v="2024-01-05T09:26:00"/>
    <n v="176391"/>
    <n v="176391"/>
    <x v="2"/>
    <s v="Finalizada"/>
    <s v="FACTURA CANCELADA"/>
    <m/>
    <m/>
    <n v="176391"/>
    <n v="0"/>
    <m/>
    <m/>
    <n v="176391"/>
    <n v="0"/>
    <n v="0"/>
    <n v="176391"/>
    <n v="176391"/>
    <n v="2201506745"/>
    <n v="3856943"/>
    <s v="29.04.2024"/>
    <d v="2024-07-31T00:00:00"/>
  </r>
  <r>
    <n v="891301121"/>
    <s v="FESR"/>
    <n v="346433"/>
    <s v="FESR346433"/>
    <s v="891301121_FESR346433"/>
    <m/>
    <s v="EPS012"/>
    <s v="COMFENALCO VALLE EPS"/>
    <s v="EPS013"/>
    <s v="POS"/>
    <d v="2023-04-10T00:00:00"/>
    <d v="2024-01-05T09:26:00"/>
    <n v="76868"/>
    <n v="76868"/>
    <x v="2"/>
    <s v="Finalizada"/>
    <s v="FACTURA CANCELADA"/>
    <m/>
    <m/>
    <n v="76868"/>
    <n v="0"/>
    <m/>
    <m/>
    <n v="76868"/>
    <n v="0"/>
    <n v="0"/>
    <n v="76868"/>
    <n v="76868"/>
    <n v="2201506745"/>
    <n v="3856943"/>
    <s v="29.04.2024"/>
    <d v="2024-07-31T00:00:00"/>
  </r>
  <r>
    <n v="891301121"/>
    <s v="FESR"/>
    <n v="346752"/>
    <s v="FESR346752"/>
    <s v="891301121_FESR346752"/>
    <m/>
    <s v="EPS012"/>
    <s v="COMFENALCO VALLE EPS"/>
    <s v="EPS013"/>
    <s v="POS"/>
    <d v="2023-04-10T00:00:00"/>
    <d v="2024-01-05T09:26:00"/>
    <n v="88860"/>
    <n v="88860"/>
    <x v="2"/>
    <s v="Finalizada"/>
    <s v="FACTURA CANCELADA"/>
    <m/>
    <m/>
    <n v="88860"/>
    <n v="0"/>
    <m/>
    <m/>
    <n v="88860"/>
    <n v="0"/>
    <n v="0"/>
    <n v="88860"/>
    <n v="88860"/>
    <n v="2201481853"/>
    <n v="2263080"/>
    <s v="19.02.2024"/>
    <d v="2024-07-31T00:00:00"/>
  </r>
  <r>
    <n v="891301121"/>
    <s v="FESR"/>
    <n v="346753"/>
    <s v="FESR346753"/>
    <s v="891301121_FESR346753"/>
    <m/>
    <s v="EPS012"/>
    <s v="COMFENALCO VALLE EPS"/>
    <s v="EPS013"/>
    <s v="POS"/>
    <d v="2023-04-10T00:00:00"/>
    <d v="2024-01-05T09:26:00"/>
    <n v="111770"/>
    <n v="111770"/>
    <x v="2"/>
    <s v="Finalizada"/>
    <s v="FACTURA CANCELADA"/>
    <m/>
    <m/>
    <n v="111770"/>
    <n v="0"/>
    <m/>
    <m/>
    <n v="111770"/>
    <n v="0"/>
    <n v="0"/>
    <n v="111770"/>
    <n v="111770"/>
    <n v="2201481853"/>
    <n v="2263080"/>
    <s v="19.02.2024"/>
    <d v="2024-07-31T00:00:00"/>
  </r>
  <r>
    <n v="891301121"/>
    <s v="FESR"/>
    <n v="347080"/>
    <s v="FESR347080"/>
    <s v="891301121_FESR347080"/>
    <m/>
    <s v="EPS012"/>
    <s v="COMFENALCO VALLE EPS"/>
    <s v="EPS013"/>
    <s v="POS"/>
    <d v="2023-04-10T00:00:00"/>
    <d v="2024-01-05T09:26:00"/>
    <n v="37900"/>
    <n v="37900"/>
    <x v="2"/>
    <s v="Finalizada"/>
    <s v="FACTURA CANCELADA"/>
    <m/>
    <m/>
    <n v="37900"/>
    <n v="0"/>
    <m/>
    <m/>
    <n v="37900"/>
    <n v="0"/>
    <n v="0"/>
    <n v="37900"/>
    <n v="37900"/>
    <n v="2201506745"/>
    <n v="3856943"/>
    <s v="29.04.2024"/>
    <d v="2024-07-31T00:00:00"/>
  </r>
  <r>
    <n v="891301121"/>
    <s v="FESR"/>
    <n v="347343"/>
    <s v="FESR347343"/>
    <s v="891301121_FESR347343"/>
    <m/>
    <s v="EPS012"/>
    <s v="COMFENALCO VALLE EPS"/>
    <s v="EPS013"/>
    <s v="POS"/>
    <d v="2023-04-10T00:00:00"/>
    <d v="2024-01-05T09:26:00"/>
    <n v="113468"/>
    <n v="113468"/>
    <x v="2"/>
    <s v="Finalizada"/>
    <s v="FACTURA CANCELADA"/>
    <m/>
    <m/>
    <n v="113468"/>
    <n v="0"/>
    <m/>
    <m/>
    <n v="113468"/>
    <n v="0"/>
    <n v="0"/>
    <n v="113468"/>
    <n v="113468"/>
    <n v="2201481853"/>
    <n v="2263080"/>
    <s v="19.02.2024"/>
    <d v="2024-07-31T00:00:00"/>
  </r>
  <r>
    <n v="891301121"/>
    <s v="FESR"/>
    <n v="347466"/>
    <s v="FESR347466"/>
    <s v="891301121_FESR347466"/>
    <m/>
    <s v="EPS012"/>
    <s v="COMFENALCO VALLE EPS"/>
    <s v="EPS013"/>
    <s v="POS"/>
    <d v="2023-04-10T00:00:00"/>
    <d v="2024-01-05T09:26:00"/>
    <n v="110924"/>
    <n v="110924"/>
    <x v="2"/>
    <s v="Finalizada"/>
    <s v="FACTURA CANCELADA"/>
    <m/>
    <m/>
    <n v="110924"/>
    <n v="0"/>
    <m/>
    <m/>
    <n v="110924"/>
    <n v="0"/>
    <n v="0"/>
    <n v="110924"/>
    <n v="110924"/>
    <n v="2201481853"/>
    <n v="2263080"/>
    <s v="19.02.2024"/>
    <d v="2024-07-31T00:00:00"/>
  </r>
  <r>
    <n v="891301121"/>
    <s v="FESR"/>
    <n v="347624"/>
    <s v="FESR347624"/>
    <s v="891301121_FESR347624"/>
    <m/>
    <s v="EPS012"/>
    <s v="COMFENALCO VALLE EPS"/>
    <s v="EPS013"/>
    <s v="POS"/>
    <d v="2023-04-10T00:00:00"/>
    <d v="2024-01-05T09:26:00"/>
    <n v="146704"/>
    <n v="146704"/>
    <x v="2"/>
    <s v="Finalizada"/>
    <s v="FACTURA CANCELADA"/>
    <m/>
    <m/>
    <n v="146704"/>
    <n v="0"/>
    <m/>
    <m/>
    <n v="146704"/>
    <n v="0"/>
    <n v="0"/>
    <n v="146704"/>
    <n v="146704"/>
    <n v="2201481853"/>
    <n v="2263080"/>
    <s v="19.02.2024"/>
    <d v="2024-07-31T00:00:00"/>
  </r>
  <r>
    <n v="891301121"/>
    <s v="FESR"/>
    <n v="347939"/>
    <s v="FESR347939"/>
    <s v="891301121_FESR347939"/>
    <m/>
    <s v="EPS012"/>
    <s v="COMFENALCO VALLE EPS"/>
    <s v="EPS013"/>
    <s v="POS"/>
    <d v="2023-04-10T00:00:00"/>
    <d v="2024-01-05T09:26:00"/>
    <n v="276531"/>
    <n v="276531"/>
    <x v="2"/>
    <s v="Finalizada"/>
    <s v="FACTURA CANCELADA"/>
    <m/>
    <m/>
    <n v="276531"/>
    <n v="0"/>
    <m/>
    <m/>
    <n v="276531"/>
    <n v="0"/>
    <n v="0"/>
    <n v="276531"/>
    <n v="276531"/>
    <n v="2201481853"/>
    <n v="2263080"/>
    <s v="19.02.2024"/>
    <d v="2024-07-31T00:00:00"/>
  </r>
  <r>
    <n v="891301121"/>
    <s v="FESR"/>
    <n v="348646"/>
    <s v="FESR348646"/>
    <s v="891301121_FESR348646"/>
    <m/>
    <s v="EPS012"/>
    <s v="COMFENALCO VALLE EPS"/>
    <s v="EPS013"/>
    <s v="POS"/>
    <d v="2023-04-10T00:00:00"/>
    <d v="2024-01-05T09:26:00"/>
    <n v="48000"/>
    <n v="48000"/>
    <x v="2"/>
    <s v="Finalizada"/>
    <s v="FACTURA CANCELADA"/>
    <m/>
    <m/>
    <n v="48000"/>
    <n v="0"/>
    <m/>
    <m/>
    <n v="48000"/>
    <n v="0"/>
    <n v="0"/>
    <n v="48000"/>
    <n v="48000"/>
    <n v="2201506745"/>
    <n v="3856943"/>
    <s v="29.04.2024"/>
    <d v="2024-07-31T00:00:00"/>
  </r>
  <r>
    <n v="891301121"/>
    <s v="FESR"/>
    <n v="348651"/>
    <s v="FESR348651"/>
    <s v="891301121_FESR348651"/>
    <m/>
    <s v="EPS012"/>
    <s v="COMFENALCO VALLE EPS"/>
    <s v="EPS013"/>
    <s v="POS"/>
    <d v="2023-04-10T00:00:00"/>
    <d v="2024-01-05T09:26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506745"/>
    <n v="3856943"/>
    <s v="29.04.2024"/>
    <d v="2024-07-31T00:00:00"/>
  </r>
  <r>
    <n v="891301121"/>
    <s v="FESR"/>
    <n v="349186"/>
    <s v="FESR349186"/>
    <s v="891301121_FESR349186"/>
    <m/>
    <s v="EPS012"/>
    <s v="COMFENALCO VALLE EPS"/>
    <s v="EPS013"/>
    <s v="POS"/>
    <d v="2023-04-10T00:00:00"/>
    <d v="2023-12-01T07:00:00"/>
    <n v="83522"/>
    <n v="83522"/>
    <x v="2"/>
    <s v="Finalizada"/>
    <s v="FACTURA CANCELADA"/>
    <m/>
    <m/>
    <n v="83522"/>
    <n v="0"/>
    <m/>
    <m/>
    <n v="83522"/>
    <n v="0"/>
    <n v="0"/>
    <n v="83522"/>
    <n v="83522"/>
    <n v="2201506745"/>
    <n v="3856943"/>
    <s v="29.04.2024"/>
    <d v="2024-07-31T00:00:00"/>
  </r>
  <r>
    <n v="891301121"/>
    <s v="FESR"/>
    <n v="349428"/>
    <s v="FESR349428"/>
    <s v="891301121_FESR349428"/>
    <m/>
    <s v="EPS012"/>
    <s v="COMFENALCO VALLE EPS"/>
    <s v="EPS013"/>
    <s v="POS"/>
    <d v="2023-04-10T00:00:00"/>
    <d v="2023-12-01T07:00:00"/>
    <n v="285122"/>
    <n v="285122"/>
    <x v="2"/>
    <s v="Finalizada"/>
    <s v="FACTURA CANCELADA"/>
    <m/>
    <m/>
    <n v="285122"/>
    <n v="0"/>
    <m/>
    <m/>
    <n v="285122"/>
    <n v="0"/>
    <n v="0"/>
    <n v="285122"/>
    <n v="285122"/>
    <n v="2201506745"/>
    <n v="3856943"/>
    <s v="29.04.2024"/>
    <d v="2024-07-31T00:00:00"/>
  </r>
  <r>
    <n v="891301121"/>
    <s v="FESR"/>
    <n v="349525"/>
    <s v="FESR349525"/>
    <s v="891301121_FESR349525"/>
    <m/>
    <s v="EPS012"/>
    <s v="COMFENALCO VALLE EPS"/>
    <s v="EPS013"/>
    <s v="POS"/>
    <d v="2023-04-10T00:00:00"/>
    <d v="2023-12-01T07:00:00"/>
    <n v="188183"/>
    <n v="188183"/>
    <x v="2"/>
    <s v="Finalizada"/>
    <s v="FACTURA CANCELADA"/>
    <m/>
    <m/>
    <n v="188183"/>
    <n v="0"/>
    <m/>
    <m/>
    <n v="188183"/>
    <n v="0"/>
    <n v="0"/>
    <n v="188183"/>
    <n v="188183"/>
    <n v="2201481853"/>
    <n v="2263080"/>
    <s v="19.02.2024"/>
    <d v="2024-07-31T00:00:00"/>
  </r>
  <r>
    <n v="891301121"/>
    <s v="FESR"/>
    <n v="349990"/>
    <s v="FESR349990"/>
    <s v="891301121_FESR349990"/>
    <m/>
    <s v="EPS012"/>
    <s v="COMFENALCO VALLE EPS"/>
    <s v="EPS013"/>
    <s v="POS"/>
    <d v="2023-04-10T00:00:00"/>
    <d v="2023-12-01T07:00:00"/>
    <n v="83175"/>
    <n v="83175"/>
    <x v="2"/>
    <s v="Finalizada"/>
    <s v="FACTURA CANCELADA"/>
    <m/>
    <m/>
    <n v="83175"/>
    <n v="0"/>
    <m/>
    <m/>
    <n v="83175"/>
    <n v="0"/>
    <n v="0"/>
    <n v="83175"/>
    <n v="83175"/>
    <n v="2201506745"/>
    <n v="3856943"/>
    <s v="29.04.2024"/>
    <d v="2024-07-31T00:00:00"/>
  </r>
  <r>
    <n v="891301121"/>
    <s v="FESR"/>
    <n v="350242"/>
    <s v="FESR350242"/>
    <s v="891301121_FESR350242"/>
    <m/>
    <s v="EPS012"/>
    <s v="COMFENALCO VALLE EPS"/>
    <s v="EPS013"/>
    <s v="POS"/>
    <d v="2023-04-10T00:00:00"/>
    <d v="2023-12-01T07:00:00"/>
    <n v="68433"/>
    <n v="68433"/>
    <x v="2"/>
    <s v="Finalizada"/>
    <s v="FACTURA CANCELADA"/>
    <m/>
    <m/>
    <n v="68433"/>
    <n v="0"/>
    <m/>
    <m/>
    <n v="68433"/>
    <n v="0"/>
    <n v="0"/>
    <n v="68433"/>
    <n v="68433"/>
    <n v="2201506745"/>
    <n v="3856943"/>
    <s v="29.04.2024"/>
    <d v="2024-07-31T00:00:00"/>
  </r>
  <r>
    <n v="891301121"/>
    <s v="FESR"/>
    <n v="350337"/>
    <s v="FESR350337"/>
    <s v="891301121_FESR350337"/>
    <m/>
    <s v="EPS012"/>
    <s v="COMFENALCO VALLE EPS"/>
    <s v="EPS013"/>
    <s v="POS"/>
    <d v="2023-04-10T00:00:00"/>
    <d v="2023-12-01T07:00:00"/>
    <n v="113222"/>
    <n v="113222"/>
    <x v="2"/>
    <s v="Finalizada"/>
    <s v="FACTURA CANCELADA"/>
    <m/>
    <m/>
    <n v="113222"/>
    <n v="0"/>
    <m/>
    <m/>
    <n v="113222"/>
    <n v="0"/>
    <n v="0"/>
    <n v="113222"/>
    <n v="113222"/>
    <n v="2201506745"/>
    <n v="3856943"/>
    <s v="29.04.2024"/>
    <d v="2024-07-31T00:00:00"/>
  </r>
  <r>
    <n v="891301121"/>
    <s v="FESR"/>
    <n v="350875"/>
    <s v="FESR350875"/>
    <s v="891301121_FESR350875"/>
    <m/>
    <s v="EPS012"/>
    <s v="COMFENALCO VALLE EPS"/>
    <s v="EPS013"/>
    <s v="POS"/>
    <d v="2023-04-10T00:00:00"/>
    <d v="2023-12-01T07:00:00"/>
    <n v="85681"/>
    <n v="85681"/>
    <x v="2"/>
    <s v="Finalizada"/>
    <s v="FACTURA CANCELADA"/>
    <m/>
    <m/>
    <n v="85681"/>
    <n v="0"/>
    <m/>
    <m/>
    <n v="85681"/>
    <n v="0"/>
    <n v="0"/>
    <n v="85681"/>
    <n v="85681"/>
    <n v="2201481853"/>
    <n v="2263080"/>
    <s v="19.02.2024"/>
    <d v="2024-07-31T00:00:00"/>
  </r>
  <r>
    <n v="891301121"/>
    <s v="FESR"/>
    <n v="351453"/>
    <s v="FESR351453"/>
    <s v="891301121_FESR351453"/>
    <m/>
    <s v="EPS012"/>
    <s v="COMFENALCO VALLE EPS"/>
    <s v="EPS013"/>
    <s v="POS"/>
    <d v="2023-04-10T00:00:00"/>
    <d v="2023-12-01T07:00:00"/>
    <n v="80936"/>
    <n v="80936"/>
    <x v="2"/>
    <s v="Finalizada"/>
    <s v="FACTURA CANCELADA"/>
    <m/>
    <m/>
    <n v="80936"/>
    <n v="0"/>
    <m/>
    <m/>
    <n v="80936"/>
    <n v="0"/>
    <n v="0"/>
    <n v="80936"/>
    <n v="80936"/>
    <n v="2201481853"/>
    <n v="2263080"/>
    <s v="19.02.2024"/>
    <d v="2024-07-31T00:00:00"/>
  </r>
  <r>
    <n v="891301121"/>
    <s v="FESR"/>
    <n v="352151"/>
    <s v="FESR352151"/>
    <s v="891301121_FESR352151"/>
    <m/>
    <s v="EPS012"/>
    <s v="COMFENALCO VALLE EPS"/>
    <s v="EPS013"/>
    <s v="POS"/>
    <d v="2023-04-10T00:00:00"/>
    <d v="2024-01-09T07:00:00"/>
    <n v="129775"/>
    <n v="129775"/>
    <x v="2"/>
    <s v="Finalizada"/>
    <s v="FACTURA CANCELADA"/>
    <m/>
    <m/>
    <n v="129775"/>
    <n v="0"/>
    <m/>
    <m/>
    <n v="129775"/>
    <n v="0"/>
    <n v="0"/>
    <n v="129775"/>
    <n v="129775"/>
    <n v="2201506745"/>
    <n v="3856943"/>
    <s v="29.04.2024"/>
    <d v="2024-07-31T00:00:00"/>
  </r>
  <r>
    <n v="891301121"/>
    <s v="FESR"/>
    <n v="352152"/>
    <s v="FESR352152"/>
    <s v="891301121_FESR352152"/>
    <m/>
    <s v="EPS012"/>
    <s v="COMFENALCO VALLE EPS"/>
    <s v="EPS013"/>
    <s v="POS"/>
    <d v="2023-04-10T00:00:00"/>
    <d v="2024-01-09T07:00:00"/>
    <n v="201297"/>
    <n v="201297"/>
    <x v="2"/>
    <s v="Finalizada"/>
    <s v="FACTURA CANCELADA"/>
    <m/>
    <m/>
    <n v="201297"/>
    <n v="0"/>
    <m/>
    <m/>
    <n v="201297"/>
    <n v="0"/>
    <n v="0"/>
    <n v="201297"/>
    <n v="201297"/>
    <n v="2201506745"/>
    <n v="3856943"/>
    <s v="29.04.2024"/>
    <d v="2024-07-31T00:00:00"/>
  </r>
  <r>
    <n v="891301121"/>
    <s v="FESR"/>
    <n v="352189"/>
    <s v="FESR352189"/>
    <s v="891301121_FESR352189"/>
    <m/>
    <s v="EPS012"/>
    <s v="COMFENALCO VALLE EPS"/>
    <s v="EPS013"/>
    <s v="POS"/>
    <d v="2023-04-10T00:00:00"/>
    <d v="2024-01-09T07:00:00"/>
    <n v="118306"/>
    <n v="118306"/>
    <x v="2"/>
    <s v="Finalizada"/>
    <s v="FACTURA CANCELADA"/>
    <m/>
    <m/>
    <n v="118306"/>
    <n v="0"/>
    <m/>
    <m/>
    <n v="118306"/>
    <n v="0"/>
    <n v="0"/>
    <n v="118306"/>
    <n v="118306"/>
    <n v="2201481853"/>
    <n v="2263080"/>
    <s v="19.02.2024"/>
    <d v="2024-07-31T00:00:00"/>
  </r>
  <r>
    <n v="891301121"/>
    <s v="FESR"/>
    <n v="352266"/>
    <s v="FESR352266"/>
    <s v="891301121_FESR352266"/>
    <m/>
    <s v="EPS012"/>
    <s v="COMFENALCO VALLE EPS"/>
    <s v="EPS013"/>
    <s v="POS"/>
    <d v="2023-04-10T00:00:00"/>
    <d v="2024-01-09T07:00:00"/>
    <n v="99381"/>
    <n v="99381"/>
    <x v="2"/>
    <s v="Finalizada"/>
    <s v="FACTURA CANCELADA"/>
    <m/>
    <m/>
    <n v="99381"/>
    <n v="0"/>
    <m/>
    <m/>
    <n v="99381"/>
    <n v="0"/>
    <n v="0"/>
    <n v="99381"/>
    <n v="99381"/>
    <n v="2201481853"/>
    <n v="2263080"/>
    <s v="19.02.2024"/>
    <d v="2024-07-31T00:00:00"/>
  </r>
  <r>
    <n v="891301121"/>
    <s v="FESR"/>
    <n v="352345"/>
    <s v="FESR352345"/>
    <s v="891301121_FESR352345"/>
    <m/>
    <s v="EPS012"/>
    <s v="COMFENALCO VALLE EPS"/>
    <s v="EPS013"/>
    <s v="POS"/>
    <d v="2023-04-10T00:00:00"/>
    <d v="2024-01-09T07:00:00"/>
    <n v="136100"/>
    <n v="136100"/>
    <x v="2"/>
    <s v="Finalizada"/>
    <s v="FACTURA CANCELADA"/>
    <m/>
    <m/>
    <n v="136100"/>
    <n v="0"/>
    <m/>
    <m/>
    <n v="136100"/>
    <n v="0"/>
    <n v="0"/>
    <n v="136100"/>
    <n v="136100"/>
    <n v="2201481853"/>
    <n v="2263080"/>
    <s v="19.02.2024"/>
    <d v="2024-07-31T00:00:00"/>
  </r>
  <r>
    <n v="891301121"/>
    <s v="FESR"/>
    <n v="353062"/>
    <s v="FESR353062"/>
    <s v="891301121_FESR353062"/>
    <m/>
    <s v="EPS012"/>
    <s v="COMFENALCO VALLE EPS"/>
    <s v="EPS013"/>
    <s v="POS"/>
    <d v="2023-04-10T00:00:00"/>
    <d v="2024-01-09T07:00:00"/>
    <n v="82711"/>
    <n v="82711"/>
    <x v="2"/>
    <s v="Finalizada"/>
    <s v="FACTURA CANCELADA"/>
    <m/>
    <m/>
    <n v="82711"/>
    <n v="0"/>
    <m/>
    <m/>
    <n v="82711"/>
    <n v="0"/>
    <n v="0"/>
    <n v="82711"/>
    <n v="82711"/>
    <n v="2201506745"/>
    <n v="3856943"/>
    <s v="29.04.2024"/>
    <d v="2024-07-31T00:00:00"/>
  </r>
  <r>
    <n v="891301121"/>
    <s v="FESR"/>
    <n v="353305"/>
    <s v="FESR353305"/>
    <s v="891301121_FESR353305"/>
    <m/>
    <s v="EPS012"/>
    <s v="COMFENALCO VALLE EPS"/>
    <s v="EPS013"/>
    <s v="POS"/>
    <d v="2023-04-10T00:00:00"/>
    <d v="2024-01-09T07:00:00"/>
    <n v="160622"/>
    <n v="160622"/>
    <x v="2"/>
    <s v="Finalizada"/>
    <s v="FACTURA CANCELADA"/>
    <m/>
    <m/>
    <n v="160622"/>
    <n v="0"/>
    <m/>
    <m/>
    <n v="160622"/>
    <n v="0"/>
    <n v="0"/>
    <n v="160622"/>
    <n v="160622"/>
    <n v="2201506745"/>
    <n v="3856943"/>
    <s v="29.04.2024"/>
    <d v="2024-07-31T00:00:00"/>
  </r>
  <r>
    <n v="891301121"/>
    <s v="FESR"/>
    <n v="353458"/>
    <s v="FESR353458"/>
    <s v="891301121_FESR353458"/>
    <m/>
    <s v="EPS012"/>
    <s v="COMFENALCO VALLE EPS"/>
    <s v="EPS013"/>
    <s v="POS"/>
    <d v="2023-04-10T00:00:00"/>
    <d v="2024-01-09T07:00:00"/>
    <n v="101495"/>
    <n v="101495"/>
    <x v="2"/>
    <s v="Finalizada"/>
    <s v="FACTURA CANCELADA"/>
    <m/>
    <m/>
    <n v="101495"/>
    <n v="0"/>
    <m/>
    <m/>
    <n v="101495"/>
    <n v="0"/>
    <n v="0"/>
    <n v="101495"/>
    <n v="101495"/>
    <n v="2201481853"/>
    <n v="2263080"/>
    <s v="19.02.2024"/>
    <d v="2024-07-31T00:00:00"/>
  </r>
  <r>
    <n v="891301121"/>
    <s v="FESR"/>
    <n v="353608"/>
    <s v="FESR353608"/>
    <s v="891301121_FESR353608"/>
    <m/>
    <s v="EPS012"/>
    <s v="COMFENALCO VALLE EPS"/>
    <s v="EPS013"/>
    <s v="POS"/>
    <d v="2023-04-10T00:00:00"/>
    <d v="2024-01-09T07:00:00"/>
    <n v="158480"/>
    <n v="158480"/>
    <x v="2"/>
    <s v="Finalizada"/>
    <s v="FACTURA CANCELADA"/>
    <m/>
    <m/>
    <n v="158480"/>
    <n v="0"/>
    <m/>
    <m/>
    <n v="158480"/>
    <n v="0"/>
    <n v="0"/>
    <n v="158480"/>
    <n v="158480"/>
    <n v="2201506745"/>
    <n v="3856943"/>
    <s v="29.04.2024"/>
    <d v="2024-07-31T00:00:00"/>
  </r>
  <r>
    <n v="891301121"/>
    <s v="FESR"/>
    <n v="353678"/>
    <s v="FESR353678"/>
    <s v="891301121_FESR353678"/>
    <m/>
    <s v="EPS012"/>
    <s v="COMFENALCO VALLE EPS"/>
    <s v="EPS013"/>
    <s v="POS"/>
    <d v="2023-04-10T00:00:00"/>
    <d v="2024-01-09T07:00:00"/>
    <n v="9600"/>
    <n v="9600"/>
    <x v="2"/>
    <s v="Finalizada"/>
    <s v="FACTURA CANCELADA"/>
    <m/>
    <m/>
    <n v="9600"/>
    <n v="0"/>
    <m/>
    <m/>
    <n v="9600"/>
    <n v="0"/>
    <n v="0"/>
    <n v="9600"/>
    <n v="9600"/>
    <n v="2201506745"/>
    <n v="3856943"/>
    <s v="29.04.2024"/>
    <d v="2024-07-31T00:00:00"/>
  </r>
  <r>
    <n v="891301121"/>
    <s v="FESR"/>
    <n v="353803"/>
    <s v="FESR353803"/>
    <s v="891301121_FESR353803"/>
    <m/>
    <s v="EPS012"/>
    <s v="COMFENALCO VALLE EPS"/>
    <s v="EPS013"/>
    <s v="POS"/>
    <d v="2023-04-10T00:00:00"/>
    <d v="2024-01-09T07:00:00"/>
    <n v="323521"/>
    <n v="323521"/>
    <x v="2"/>
    <s v="Finalizada"/>
    <s v="FACTURA CANCELADA"/>
    <m/>
    <m/>
    <n v="323521"/>
    <n v="0"/>
    <m/>
    <m/>
    <n v="323521"/>
    <n v="0"/>
    <n v="0"/>
    <n v="323521"/>
    <n v="323521"/>
    <n v="2201481853"/>
    <n v="2263080"/>
    <s v="19.02.2024"/>
    <d v="2024-07-31T00:00:00"/>
  </r>
  <r>
    <n v="891301121"/>
    <s v="FESR"/>
    <n v="354176"/>
    <s v="FESR354176"/>
    <s v="891301121_FESR354176"/>
    <m/>
    <s v="EPS012"/>
    <s v="COMFENALCO VALLE EPS"/>
    <s v="EPS013"/>
    <s v="POS"/>
    <d v="2023-04-10T00:00:00"/>
    <d v="2024-01-09T07:00:00"/>
    <n v="85790"/>
    <n v="85790"/>
    <x v="2"/>
    <s v="Finalizada"/>
    <s v="FACTURA CANCELADA"/>
    <m/>
    <m/>
    <n v="85790"/>
    <n v="0"/>
    <m/>
    <m/>
    <n v="85790"/>
    <n v="0"/>
    <n v="0"/>
    <n v="85790"/>
    <n v="85790"/>
    <n v="2201506745"/>
    <n v="3856943"/>
    <s v="29.04.2024"/>
    <d v="2024-07-31T00:00:00"/>
  </r>
  <r>
    <n v="891301121"/>
    <s v="FESR"/>
    <n v="354302"/>
    <s v="FESR354302"/>
    <s v="891301121_FESR354302"/>
    <m/>
    <s v="EPS012"/>
    <s v="COMFENALCO VALLE EPS"/>
    <s v="EPS013"/>
    <s v="POS"/>
    <d v="2023-04-10T00:00:00"/>
    <d v="2024-01-09T07:00:00"/>
    <n v="71795"/>
    <n v="71795"/>
    <x v="2"/>
    <s v="Finalizada"/>
    <s v="FACTURA CANCELADA"/>
    <m/>
    <m/>
    <n v="71795"/>
    <n v="0"/>
    <m/>
    <m/>
    <n v="71795"/>
    <n v="0"/>
    <n v="0"/>
    <n v="71795"/>
    <n v="71795"/>
    <n v="2201506745"/>
    <n v="3856943"/>
    <s v="29.04.2024"/>
    <d v="2024-07-31T00:00:00"/>
  </r>
  <r>
    <n v="891301121"/>
    <s v="FESR"/>
    <n v="355109"/>
    <s v="FESR355109"/>
    <s v="891301121_FESR355109"/>
    <m/>
    <s v="EPS012"/>
    <s v="COMFENALCO VALLE EPS"/>
    <s v="EPS013"/>
    <s v="POS"/>
    <d v="2023-04-10T00:00:00"/>
    <m/>
    <n v="72416"/>
    <n v="7241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5520"/>
    <s v="FESR355520"/>
    <s v="891301121_FESR355520"/>
    <m/>
    <s v="EPS012"/>
    <s v="COMFENALCO VALLE EPS"/>
    <s v="EPS013"/>
    <s v="POS"/>
    <d v="2023-04-10T00:00:00"/>
    <m/>
    <n v="135456"/>
    <n v="13545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5547"/>
    <s v="FESR355547"/>
    <s v="891301121_FESR355547"/>
    <m/>
    <s v="EPS012"/>
    <s v="COMFENALCO VALLE EPS"/>
    <s v="EPS013"/>
    <s v="POS"/>
    <d v="2023-04-10T00:00:00"/>
    <m/>
    <n v="164841"/>
    <n v="16484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5602"/>
    <s v="FESR355602"/>
    <s v="891301121_FESR355602"/>
    <m/>
    <s v="EPS012"/>
    <s v="COMFENALCO VALLE EPS"/>
    <s v="EPS013"/>
    <s v="POS"/>
    <d v="2023-04-10T00:00:00"/>
    <m/>
    <n v="85266"/>
    <n v="8526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5662"/>
    <s v="FESR355662"/>
    <s v="891301121_FESR355662"/>
    <m/>
    <s v="EPS012"/>
    <s v="COMFENALCO VALLE EPS"/>
    <s v="EPS013"/>
    <s v="POS"/>
    <d v="2023-04-10T00:00:00"/>
    <m/>
    <n v="582852"/>
    <n v="58285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5663"/>
    <s v="FESR355663"/>
    <s v="891301121_FESR355663"/>
    <m/>
    <s v="EPS012"/>
    <s v="COMFENALCO VALLE EPS"/>
    <s v="EPS013"/>
    <s v="POS"/>
    <d v="2023-04-10T00:00:00"/>
    <m/>
    <n v="790393"/>
    <n v="790393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5763"/>
    <s v="FESR355763"/>
    <s v="891301121_FESR355763"/>
    <m/>
    <s v="EPS012"/>
    <s v="COMFENALCO VALLE EPS"/>
    <s v="EPS013"/>
    <s v="POS"/>
    <d v="2023-04-10T00:00:00"/>
    <m/>
    <n v="136800"/>
    <n v="1368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6664"/>
    <s v="FESR356664"/>
    <s v="891301121_FESR356664"/>
    <m/>
    <s v="EPS012"/>
    <s v="COMFENALCO VALLE EPS"/>
    <s v="EPS013"/>
    <s v="POS"/>
    <d v="2023-04-10T00:00:00"/>
    <m/>
    <n v="98166"/>
    <n v="98166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6722"/>
    <s v="FESR356722"/>
    <s v="891301121_FESR356722"/>
    <m/>
    <s v="EPS012"/>
    <s v="COMFENALCO VALLE EPS"/>
    <s v="EPS013"/>
    <s v="POS"/>
    <d v="2023-04-10T00:00:00"/>
    <m/>
    <n v="612575"/>
    <n v="61257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7063"/>
    <s v="FESR357063"/>
    <s v="891301121_FESR357063"/>
    <m/>
    <s v="EPS012"/>
    <s v="COMFENALCO VALLE EPS"/>
    <s v="EPS013"/>
    <s v="POS"/>
    <d v="2023-04-10T00:00:00"/>
    <m/>
    <n v="69449"/>
    <n v="69449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7161"/>
    <s v="FESR357161"/>
    <s v="891301121_FESR357161"/>
    <m/>
    <s v="EPS012"/>
    <s v="COMFENALCO VALLE EPS"/>
    <s v="EPS013"/>
    <s v="POS"/>
    <d v="2023-04-10T00:00:00"/>
    <m/>
    <n v="80471"/>
    <n v="80471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7196"/>
    <s v="FESR357196"/>
    <s v="891301121_FESR357196"/>
    <m/>
    <s v="EPS012"/>
    <s v="COMFENALCO VALLE EPS"/>
    <s v="EPS013"/>
    <s v="POS"/>
    <d v="2023-04-10T00:00:00"/>
    <m/>
    <n v="148800"/>
    <n v="1488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7702"/>
    <s v="FESR357702"/>
    <s v="891301121_FESR357702"/>
    <m/>
    <s v="EPS012"/>
    <s v="COMFENALCO VALLE EPS"/>
    <s v="EPS013"/>
    <s v="POS"/>
    <d v="2023-04-10T00:00:00"/>
    <m/>
    <n v="86237"/>
    <n v="86237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7996"/>
    <s v="FESR357996"/>
    <s v="891301121_FESR357996"/>
    <m/>
    <s v="EPS012"/>
    <s v="COMFENALCO VALLE EPS"/>
    <s v="EPS013"/>
    <s v="POS"/>
    <d v="2023-04-10T00:00:00"/>
    <m/>
    <n v="139175"/>
    <n v="13917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8127"/>
    <s v="FESR358127"/>
    <s v="891301121_FESR358127"/>
    <m/>
    <s v="EPS012"/>
    <s v="COMFENALCO VALLE EPS"/>
    <s v="EPS013"/>
    <s v="POS"/>
    <d v="2023-04-10T00:00:00"/>
    <m/>
    <n v="168220"/>
    <n v="16822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8159"/>
    <s v="FESR358159"/>
    <s v="891301121_FESR358159"/>
    <m/>
    <s v="EPS012"/>
    <s v="COMFENALCO VALLE EPS"/>
    <s v="EPS013"/>
    <s v="POS"/>
    <d v="2023-04-10T00:00:00"/>
    <m/>
    <n v="83902"/>
    <n v="8390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8255"/>
    <s v="FESR358255"/>
    <s v="891301121_FESR358255"/>
    <m/>
    <s v="EPS012"/>
    <s v="COMFENALCO VALLE EPS"/>
    <s v="EPS013"/>
    <s v="POS"/>
    <d v="2023-04-10T00:00:00"/>
    <m/>
    <n v="40000"/>
    <n v="400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8542"/>
    <s v="FESR358542"/>
    <s v="891301121_FESR358542"/>
    <m/>
    <s v="EPS012"/>
    <s v="COMFENALCO VALLE EPS"/>
    <s v="EPS013"/>
    <s v="POS"/>
    <d v="2023-04-10T00:00:00"/>
    <m/>
    <n v="482644"/>
    <n v="48264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8741"/>
    <s v="FESR358741"/>
    <s v="891301121_FESR358741"/>
    <m/>
    <s v="EPS012"/>
    <s v="COMFENALCO VALLE EPS"/>
    <s v="EPS013"/>
    <s v="POS"/>
    <d v="2023-04-10T00:00:00"/>
    <m/>
    <n v="110232"/>
    <n v="110232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9642"/>
    <s v="FESR359642"/>
    <s v="891301121_FESR359642"/>
    <m/>
    <s v="EPS012"/>
    <s v="COMFENALCO VALLE EPS"/>
    <s v="EPS013"/>
    <s v="POS"/>
    <d v="2023-04-10T00:00:00"/>
    <m/>
    <n v="19200"/>
    <n v="192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9710"/>
    <s v="FESR359710"/>
    <s v="891301121_FESR359710"/>
    <m/>
    <s v="EPS012"/>
    <s v="COMFENALCO VALLE EPS"/>
    <s v="EPS013"/>
    <s v="POS"/>
    <d v="2023-04-10T00:00:00"/>
    <m/>
    <n v="78545"/>
    <n v="78545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9885"/>
    <s v="FESR359885"/>
    <s v="891301121_FESR359885"/>
    <m/>
    <s v="EPS012"/>
    <s v="COMFENALCO VALLE EPS"/>
    <s v="EPS013"/>
    <s v="POS"/>
    <d v="2023-04-10T00:00:00"/>
    <m/>
    <n v="71422"/>
    <n v="71422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062"/>
    <s v="FESR360062"/>
    <s v="891301121_FESR360062"/>
    <m/>
    <s v="EPS012"/>
    <s v="COMFENALCO VALLE EPS"/>
    <s v="EPS013"/>
    <s v="POS"/>
    <d v="2023-04-10T00:00:00"/>
    <m/>
    <n v="158375"/>
    <n v="158375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337"/>
    <s v="FESR360337"/>
    <s v="891301121_FESR360337"/>
    <m/>
    <s v="EPS012"/>
    <s v="COMFENALCO VALLE EPS"/>
    <s v="EPS013"/>
    <s v="POS"/>
    <d v="2023-04-10T00:00:00"/>
    <m/>
    <n v="73421"/>
    <n v="73421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647"/>
    <s v="FESR360647"/>
    <s v="891301121_FESR360647"/>
    <m/>
    <s v="EPS012"/>
    <s v="COMFENALCO VALLE EPS"/>
    <s v="EPS013"/>
    <s v="POS"/>
    <d v="2023-04-10T00:00:00"/>
    <m/>
    <n v="78543"/>
    <n v="78543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651"/>
    <s v="FESR360651"/>
    <s v="891301121_FESR360651"/>
    <m/>
    <s v="EPS012"/>
    <s v="COMFENALCO VALLE EPS"/>
    <s v="EPS013"/>
    <s v="POS"/>
    <d v="2023-04-10T00:00:00"/>
    <m/>
    <n v="122451"/>
    <n v="122451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909"/>
    <s v="FESR360909"/>
    <s v="891301121_FESR360909"/>
    <m/>
    <s v="EPS012"/>
    <s v="COMFENALCO VALLE EPS"/>
    <s v="EPS013"/>
    <s v="POS"/>
    <d v="2023-04-10T00:00:00"/>
    <m/>
    <n v="323800"/>
    <n v="323800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1442"/>
    <s v="FESR361442"/>
    <s v="891301121_FESR361442"/>
    <m/>
    <s v="EPS012"/>
    <s v="COMFENALCO VALLE EPS"/>
    <s v="EPS013"/>
    <s v="POS"/>
    <d v="2023-04-10T00:00:00"/>
    <d v="2024-03-01T07:00:00"/>
    <n v="67749"/>
    <n v="67749"/>
    <x v="2"/>
    <s v="Finalizada"/>
    <s v="FACTURA CANCELADA"/>
    <m/>
    <m/>
    <n v="67749"/>
    <n v="0"/>
    <m/>
    <m/>
    <n v="67749"/>
    <n v="0"/>
    <n v="0"/>
    <n v="67749"/>
    <n v="67749"/>
    <n v="2201506745"/>
    <n v="3856943"/>
    <s v="29.04.2024"/>
    <d v="2024-07-31T00:00:00"/>
  </r>
  <r>
    <n v="891301121"/>
    <s v="FESR"/>
    <n v="361945"/>
    <s v="FESR361945"/>
    <s v="891301121_FESR361945"/>
    <m/>
    <s v="EPS012"/>
    <s v="COMFENALCO VALLE EPS"/>
    <s v="EPS013"/>
    <s v="POS"/>
    <d v="2023-04-10T00:00:00"/>
    <d v="2024-03-01T07:00:00"/>
    <n v="76594"/>
    <n v="76594"/>
    <x v="2"/>
    <s v="Finalizada"/>
    <s v="FACTURA CANCELADA"/>
    <m/>
    <m/>
    <n v="76594"/>
    <n v="0"/>
    <m/>
    <m/>
    <n v="76594"/>
    <n v="0"/>
    <n v="0"/>
    <n v="76594"/>
    <n v="76594"/>
    <n v="2201506745"/>
    <n v="3856943"/>
    <s v="29.04.2024"/>
    <d v="2024-07-31T00:00:00"/>
  </r>
  <r>
    <n v="891301121"/>
    <s v="FESR"/>
    <n v="361949"/>
    <s v="FESR361949"/>
    <s v="891301121_FESR361949"/>
    <m/>
    <s v="EPS012"/>
    <s v="COMFENALCO VALLE EPS"/>
    <s v="EPS013"/>
    <s v="POS"/>
    <d v="2023-04-10T00:00:00"/>
    <d v="2024-03-01T07:00:00"/>
    <n v="100273"/>
    <n v="100273"/>
    <x v="2"/>
    <s v="Finalizada"/>
    <s v="FACTURA CANCELADA"/>
    <m/>
    <m/>
    <n v="100273"/>
    <n v="0"/>
    <m/>
    <m/>
    <n v="100273"/>
    <n v="0"/>
    <n v="0"/>
    <n v="100273"/>
    <n v="100273"/>
    <n v="2201506745"/>
    <n v="3856943"/>
    <s v="29.04.2024"/>
    <d v="2024-07-31T00:00:00"/>
  </r>
  <r>
    <n v="891301121"/>
    <s v="FESR"/>
    <n v="362065"/>
    <s v="FESR362065"/>
    <s v="891301121_FESR362065"/>
    <m/>
    <s v="EPS012"/>
    <s v="COMFENALCO VALLE EPS"/>
    <s v="EPS013"/>
    <s v="POS"/>
    <d v="2023-04-10T00:00:00"/>
    <d v="2024-03-01T07:00:00"/>
    <n v="143391"/>
    <n v="143391"/>
    <x v="2"/>
    <s v="Finalizada"/>
    <s v="FACTURA CANCELADA"/>
    <m/>
    <m/>
    <n v="143391"/>
    <n v="0"/>
    <m/>
    <m/>
    <n v="143391"/>
    <n v="0"/>
    <n v="0"/>
    <n v="143391"/>
    <n v="143391"/>
    <n v="2201506745"/>
    <n v="3856943"/>
    <s v="29.04.2024"/>
    <d v="2024-07-31T00:00:00"/>
  </r>
  <r>
    <n v="891301121"/>
    <s v="FESR"/>
    <n v="362123"/>
    <s v="FESR362123"/>
    <s v="891301121_FESR362123"/>
    <m/>
    <s v="EPS012"/>
    <s v="COMFENALCO VALLE EPS"/>
    <s v="EPS013"/>
    <s v="POS"/>
    <d v="2023-04-10T00:00:00"/>
    <d v="2024-03-01T07:00:00"/>
    <n v="90800"/>
    <n v="90800"/>
    <x v="2"/>
    <s v="Finalizada"/>
    <s v="FACTURA CANCELADA"/>
    <m/>
    <m/>
    <n v="90800"/>
    <n v="0"/>
    <m/>
    <m/>
    <n v="90800"/>
    <n v="0"/>
    <n v="0"/>
    <n v="90800"/>
    <n v="90800"/>
    <n v="2201506745"/>
    <n v="3856943"/>
    <s v="29.04.2024"/>
    <d v="2024-07-31T00:00:00"/>
  </r>
  <r>
    <n v="891301121"/>
    <s v="FESR"/>
    <n v="362807"/>
    <s v="FESR362807"/>
    <s v="891301121_FESR362807"/>
    <m/>
    <s v="EPS012"/>
    <s v="COMFENALCO VALLE EPS"/>
    <s v="EPS013"/>
    <s v="POS"/>
    <d v="2023-04-10T00:00:00"/>
    <m/>
    <n v="38400"/>
    <n v="384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3176"/>
    <s v="FESR363176"/>
    <s v="891301121_FESR363176"/>
    <m/>
    <s v="EPS012"/>
    <s v="COMFENALCO VALLE EPS"/>
    <s v="EPS013"/>
    <s v="POS"/>
    <d v="2023-04-10T00:00:00"/>
    <m/>
    <n v="107251"/>
    <n v="107251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3344"/>
    <s v="FESR363344"/>
    <s v="891301121_FESR363344"/>
    <m/>
    <s v="EPS012"/>
    <s v="COMFENALCO VALLE EPS"/>
    <s v="EPS013"/>
    <s v="POS"/>
    <d v="2023-04-10T00:00:00"/>
    <m/>
    <n v="90800"/>
    <n v="908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5004"/>
    <s v="FESR365004"/>
    <s v="891301121_FESR365004"/>
    <m/>
    <s v="EPS012"/>
    <s v="COMFENALCO VALLE EPS"/>
    <s v="EPS013"/>
    <s v="POS"/>
    <d v="2023-04-10T00:00:00"/>
    <d v="2024-05-02T07:00:00"/>
    <n v="135836"/>
    <n v="135836"/>
    <x v="2"/>
    <s v="Finalizada"/>
    <s v="FACTURA PENDIENTE EN PROGRAMACION DE PAGO"/>
    <m/>
    <m/>
    <n v="135836"/>
    <n v="0"/>
    <m/>
    <m/>
    <n v="135836"/>
    <n v="0"/>
    <n v="0"/>
    <n v="135836"/>
    <n v="135836"/>
    <n v="4800064076"/>
    <n v="1407744"/>
    <s v="19.06.2024"/>
    <d v="2024-07-31T00:00:00"/>
  </r>
  <r>
    <n v="891301121"/>
    <s v="FESR"/>
    <n v="365651"/>
    <s v="FESR365651"/>
    <s v="891301121_FESR365651"/>
    <m/>
    <s v="EPS012"/>
    <s v="COMFENALCO VALLE EPS"/>
    <s v="EPS013"/>
    <s v="POS"/>
    <d v="2023-04-10T00:00:00"/>
    <d v="2024-05-02T07:00:00"/>
    <n v="273011"/>
    <n v="273011"/>
    <x v="2"/>
    <s v="Finalizada"/>
    <s v="FACTURA PENDIENTE EN PROGRAMACION DE PAGO"/>
    <m/>
    <m/>
    <n v="273011"/>
    <n v="0"/>
    <m/>
    <m/>
    <n v="273011"/>
    <n v="0"/>
    <n v="0"/>
    <n v="273011"/>
    <n v="273011"/>
    <n v="4800064076"/>
    <n v="1407744"/>
    <s v="19.06.2024"/>
    <d v="2024-07-31T00:00:00"/>
  </r>
  <r>
    <n v="891301121"/>
    <s v="FESR"/>
    <n v="365683"/>
    <s v="FESR365683"/>
    <s v="891301121_FESR365683"/>
    <m/>
    <s v="EPS012"/>
    <s v="COMFENALCO VALLE EPS"/>
    <s v="EPS013"/>
    <s v="POS"/>
    <d v="2023-04-10T00:00:00"/>
    <d v="2024-05-02T07:00:00"/>
    <n v="66868"/>
    <n v="66868"/>
    <x v="2"/>
    <s v="Finalizada"/>
    <s v="FACTURA PENDIENTE EN PROGRAMACION DE PAGO"/>
    <m/>
    <m/>
    <n v="66868"/>
    <n v="0"/>
    <m/>
    <m/>
    <n v="66868"/>
    <n v="0"/>
    <n v="0"/>
    <n v="66868"/>
    <n v="66868"/>
    <n v="4800064076"/>
    <n v="1407744"/>
    <s v="19.06.2024"/>
    <d v="2024-07-31T00:00:00"/>
  </r>
  <r>
    <n v="891301121"/>
    <s v="FESR"/>
    <n v="365771"/>
    <s v="FESR365771"/>
    <s v="891301121_FESR365771"/>
    <m/>
    <s v="EPS012"/>
    <s v="COMFENALCO VALLE EPS"/>
    <s v="EPS013"/>
    <s v="POS"/>
    <d v="2023-04-10T00:00:00"/>
    <d v="2024-05-02T07:00:00"/>
    <n v="150886"/>
    <n v="150886"/>
    <x v="2"/>
    <s v="Finalizada"/>
    <s v="FACTURA PENDIENTE EN PROGRAMACION DE PAGO"/>
    <m/>
    <m/>
    <n v="150886"/>
    <n v="0"/>
    <m/>
    <m/>
    <n v="150886"/>
    <n v="0"/>
    <n v="0"/>
    <n v="150886"/>
    <n v="150886"/>
    <n v="4800064076"/>
    <n v="1407744"/>
    <s v="19.06.2024"/>
    <d v="2024-07-31T00:00:00"/>
  </r>
  <r>
    <n v="891301121"/>
    <s v="FESR"/>
    <n v="366015"/>
    <s v="FESR366015"/>
    <s v="891301121_FESR366015"/>
    <m/>
    <s v="EPS012"/>
    <s v="COMFENALCO VALLE EPS"/>
    <s v="EPS013"/>
    <s v="POS"/>
    <d v="2023-04-10T00:00:00"/>
    <d v="2024-05-02T07:00:00"/>
    <n v="193632"/>
    <n v="193632"/>
    <x v="2"/>
    <s v="Finalizada"/>
    <s v="FACTURA PENDIENTE EN PROGRAMACION DE PAGO"/>
    <m/>
    <m/>
    <n v="193632"/>
    <n v="0"/>
    <m/>
    <m/>
    <n v="193632"/>
    <n v="0"/>
    <n v="0"/>
    <n v="193632"/>
    <n v="193632"/>
    <n v="4800064076"/>
    <n v="1407744"/>
    <s v="19.06.2024"/>
    <d v="2024-07-31T00:00:00"/>
  </r>
  <r>
    <n v="891301121"/>
    <s v="FESR"/>
    <n v="366097"/>
    <s v="FESR366097"/>
    <s v="891301121_FESR366097"/>
    <m/>
    <s v="EPS012"/>
    <s v="COMFENALCO VALLE EPS"/>
    <s v="EPS013"/>
    <s v="POS"/>
    <d v="2023-04-10T00:00:00"/>
    <d v="2024-05-02T07:00:00"/>
    <n v="90800"/>
    <n v="90800"/>
    <x v="2"/>
    <s v="Finalizada"/>
    <s v="FACTURA PENDIENTE EN PROGRAMACION DE PAGO"/>
    <m/>
    <m/>
    <n v="90800"/>
    <n v="0"/>
    <m/>
    <m/>
    <n v="90800"/>
    <n v="0"/>
    <n v="0"/>
    <n v="90800"/>
    <n v="90800"/>
    <n v="4800064076"/>
    <n v="1407744"/>
    <s v="19.06.2024"/>
    <d v="2024-07-31T00:00:00"/>
  </r>
  <r>
    <n v="891301121"/>
    <s v="FESR"/>
    <n v="366800"/>
    <s v="FESR366800"/>
    <s v="891301121_FESR366800"/>
    <m/>
    <s v="EPS012"/>
    <s v="COMFENALCO VALLE EPS"/>
    <s v="EPS013"/>
    <s v="POS"/>
    <d v="2023-04-10T00:00:00"/>
    <d v="2024-05-02T07:00:00"/>
    <n v="382011"/>
    <n v="382011"/>
    <x v="2"/>
    <s v="Finalizada"/>
    <s v="FACTURA PENDIENTE EN PROGRAMACION DE PAGO"/>
    <m/>
    <m/>
    <n v="382011"/>
    <n v="0"/>
    <m/>
    <m/>
    <n v="382011"/>
    <n v="0"/>
    <n v="0"/>
    <n v="382011"/>
    <n v="382011"/>
    <n v="4800064076"/>
    <n v="1407744"/>
    <s v="19.06.2024"/>
    <d v="2024-07-31T00:00:00"/>
  </r>
  <r>
    <n v="891301121"/>
    <s v="FESR"/>
    <n v="364776"/>
    <s v="FESR364776"/>
    <s v="891301121_FESR364776"/>
    <m/>
    <s v="EPS012"/>
    <s v="COMFENALCO VALLE EPS"/>
    <s v="EPS013"/>
    <s v="POS"/>
    <d v="2023-04-10T00:00:00"/>
    <d v="2024-05-02T07:00:00"/>
    <n v="205145"/>
    <n v="205145"/>
    <x v="2"/>
    <s v="Finalizada"/>
    <s v="FACTURA CANCELADA"/>
    <m/>
    <m/>
    <n v="205145"/>
    <n v="0"/>
    <m/>
    <m/>
    <n v="205145"/>
    <n v="0"/>
    <n v="0"/>
    <n v="205145"/>
    <n v="205145"/>
    <n v="2201511128"/>
    <n v="539900"/>
    <s v="28.05.2024"/>
    <d v="2024-07-31T00:00:00"/>
  </r>
  <r>
    <n v="891301121"/>
    <s v="FESR"/>
    <n v="364952"/>
    <s v="FESR364952"/>
    <s v="891301121_FESR364952"/>
    <m/>
    <s v="EPS012"/>
    <s v="COMFENALCO VALLE EPS"/>
    <s v="EPS013"/>
    <s v="POS"/>
    <d v="2023-04-10T00:00:00"/>
    <d v="2024-05-02T07:00:00"/>
    <n v="129697"/>
    <n v="129697"/>
    <x v="2"/>
    <s v="Finalizada"/>
    <s v="FACTURA CANCELADA"/>
    <m/>
    <m/>
    <n v="129697"/>
    <n v="0"/>
    <m/>
    <m/>
    <n v="129697"/>
    <n v="0"/>
    <n v="0"/>
    <n v="129697"/>
    <n v="129697"/>
    <n v="2201511128"/>
    <n v="539900"/>
    <s v="28.05.2024"/>
    <d v="2024-07-31T00:00:00"/>
  </r>
  <r>
    <n v="891301121"/>
    <s v="FESR"/>
    <n v="365217"/>
    <s v="FESR365217"/>
    <s v="891301121_FESR365217"/>
    <m/>
    <s v="EPS012"/>
    <s v="COMFENALCO VALLE EPS"/>
    <s v="EPS013"/>
    <s v="POS"/>
    <d v="2023-04-10T00:00:00"/>
    <d v="2024-05-02T07:00:00"/>
    <n v="128543"/>
    <n v="128543"/>
    <x v="2"/>
    <s v="Finalizada"/>
    <s v="FACTURA CANCELADA"/>
    <m/>
    <m/>
    <n v="128543"/>
    <n v="0"/>
    <m/>
    <m/>
    <n v="128543"/>
    <n v="0"/>
    <n v="0"/>
    <n v="128543"/>
    <n v="128543"/>
    <n v="2201511128"/>
    <n v="539900"/>
    <s v="28.05.2024"/>
    <d v="2024-07-31T00:00:00"/>
  </r>
  <r>
    <n v="891301121"/>
    <s v="FESR"/>
    <n v="366455"/>
    <s v="FESR366455"/>
    <s v="891301121_FESR366455"/>
    <m/>
    <s v="EPS012"/>
    <s v="COMFENALCO VALLE EPS"/>
    <s v="EPS013"/>
    <s v="POS"/>
    <d v="2023-04-10T00:00:00"/>
    <d v="2024-05-02T07:00:00"/>
    <n v="76515"/>
    <n v="76515"/>
    <x v="2"/>
    <s v="Finalizada"/>
    <s v="FACTURA CANCELADA"/>
    <m/>
    <m/>
    <n v="76515"/>
    <n v="0"/>
    <m/>
    <m/>
    <n v="76515"/>
    <n v="0"/>
    <n v="0"/>
    <n v="76515"/>
    <n v="76515"/>
    <n v="2201511128"/>
    <n v="539900"/>
    <s v="28.05.2024"/>
    <d v="2024-07-31T00:00:00"/>
  </r>
  <r>
    <n v="891301121"/>
    <s v="FESR"/>
    <n v="365004"/>
    <s v="FESR365004"/>
    <s v="891301121_FESR365004"/>
    <m/>
    <s v="EPS012"/>
    <s v="COMFENALCO VALLE EPS"/>
    <s v="EPS013"/>
    <s v="POS"/>
    <d v="2023-04-10T00:00:00"/>
    <d v="2024-05-02T07:00:00"/>
    <n v="135836"/>
    <n v="135836"/>
    <x v="2"/>
    <s v="Finalizada"/>
    <s v="FACTURA PENDIENTE EN PROGRAMACION DE PAGO"/>
    <m/>
    <m/>
    <n v="135836"/>
    <n v="0"/>
    <m/>
    <m/>
    <n v="135836"/>
    <n v="0"/>
    <n v="0"/>
    <n v="135836"/>
    <n v="135836"/>
    <n v="4800064076"/>
    <n v="1407744"/>
    <s v="19.06.2024"/>
    <d v="2024-07-31T00:00:00"/>
  </r>
  <r>
    <n v="891301121"/>
    <s v="FESR"/>
    <n v="365651"/>
    <s v="FESR365651"/>
    <s v="891301121_FESR365651"/>
    <m/>
    <s v="EPS012"/>
    <s v="COMFENALCO VALLE EPS"/>
    <s v="EPS013"/>
    <s v="POS"/>
    <d v="2023-04-10T00:00:00"/>
    <d v="2024-05-02T07:00:00"/>
    <n v="273011"/>
    <n v="273011"/>
    <x v="2"/>
    <s v="Finalizada"/>
    <s v="FACTURA PENDIENTE EN PROGRAMACION DE PAGO"/>
    <m/>
    <m/>
    <n v="273011"/>
    <n v="0"/>
    <m/>
    <m/>
    <n v="273011"/>
    <n v="0"/>
    <n v="0"/>
    <n v="273011"/>
    <n v="273011"/>
    <n v="4800064076"/>
    <n v="1407744"/>
    <s v="19.06.2024"/>
    <d v="2024-07-31T00:00:00"/>
  </r>
  <r>
    <n v="891301121"/>
    <s v="FESR"/>
    <n v="365683"/>
    <s v="FESR365683"/>
    <s v="891301121_FESR365683"/>
    <m/>
    <s v="EPS012"/>
    <s v="COMFENALCO VALLE EPS"/>
    <s v="EPS013"/>
    <s v="POS"/>
    <d v="2023-04-10T00:00:00"/>
    <d v="2024-05-02T07:00:00"/>
    <n v="66868"/>
    <n v="66868"/>
    <x v="2"/>
    <s v="Finalizada"/>
    <s v="FACTURA PENDIENTE EN PROGRAMACION DE PAGO"/>
    <m/>
    <m/>
    <n v="66868"/>
    <n v="0"/>
    <m/>
    <m/>
    <n v="66868"/>
    <n v="0"/>
    <n v="0"/>
    <n v="66868"/>
    <n v="66868"/>
    <n v="4800064076"/>
    <n v="1407744"/>
    <s v="19.06.2024"/>
    <d v="2024-07-31T00:00:00"/>
  </r>
  <r>
    <n v="891301121"/>
    <s v="FESR"/>
    <n v="365771"/>
    <s v="FESR365771"/>
    <s v="891301121_FESR365771"/>
    <m/>
    <s v="EPS012"/>
    <s v="COMFENALCO VALLE EPS"/>
    <s v="EPS013"/>
    <s v="POS"/>
    <d v="2023-04-10T00:00:00"/>
    <d v="2024-05-02T07:00:00"/>
    <n v="150886"/>
    <n v="150886"/>
    <x v="2"/>
    <s v="Finalizada"/>
    <s v="FACTURA PENDIENTE EN PROGRAMACION DE PAGO"/>
    <m/>
    <m/>
    <n v="150886"/>
    <n v="0"/>
    <m/>
    <m/>
    <n v="150886"/>
    <n v="0"/>
    <n v="0"/>
    <n v="150886"/>
    <n v="150886"/>
    <n v="4800064076"/>
    <n v="1407744"/>
    <s v="19.06.2024"/>
    <d v="2024-07-31T00:00:00"/>
  </r>
  <r>
    <n v="891301121"/>
    <s v="FESR"/>
    <n v="366015"/>
    <s v="FESR366015"/>
    <s v="891301121_FESR366015"/>
    <m/>
    <s v="EPS012"/>
    <s v="COMFENALCO VALLE EPS"/>
    <s v="EPS013"/>
    <s v="POS"/>
    <d v="2023-04-10T00:00:00"/>
    <d v="2024-05-02T07:00:00"/>
    <n v="193632"/>
    <n v="193632"/>
    <x v="2"/>
    <s v="Finalizada"/>
    <s v="FACTURA PENDIENTE EN PROGRAMACION DE PAGO"/>
    <m/>
    <m/>
    <n v="193632"/>
    <n v="0"/>
    <m/>
    <m/>
    <n v="193632"/>
    <n v="0"/>
    <n v="0"/>
    <n v="193632"/>
    <n v="193632"/>
    <n v="4800064076"/>
    <n v="1407744"/>
    <s v="19.06.2024"/>
    <d v="2024-07-31T00:00:00"/>
  </r>
  <r>
    <n v="891301121"/>
    <s v="FESR"/>
    <n v="366097"/>
    <s v="FESR366097"/>
    <s v="891301121_FESR366097"/>
    <m/>
    <s v="EPS012"/>
    <s v="COMFENALCO VALLE EPS"/>
    <s v="EPS013"/>
    <s v="POS"/>
    <d v="2023-04-10T00:00:00"/>
    <d v="2024-05-02T07:00:00"/>
    <n v="90800"/>
    <n v="90800"/>
    <x v="2"/>
    <s v="Finalizada"/>
    <s v="FACTURA PENDIENTE EN PROGRAMACION DE PAGO"/>
    <m/>
    <m/>
    <n v="90800"/>
    <n v="0"/>
    <m/>
    <m/>
    <n v="90800"/>
    <n v="0"/>
    <n v="0"/>
    <n v="90800"/>
    <n v="90800"/>
    <n v="4800064076"/>
    <n v="1407744"/>
    <s v="19.06.2024"/>
    <d v="2024-07-31T00:00:00"/>
  </r>
  <r>
    <n v="891301121"/>
    <s v="FESR"/>
    <n v="366800"/>
    <s v="FESR366800"/>
    <s v="891301121_FESR366800"/>
    <m/>
    <s v="EPS012"/>
    <s v="COMFENALCO VALLE EPS"/>
    <s v="EPS013"/>
    <s v="POS"/>
    <d v="2023-04-10T00:00:00"/>
    <d v="2024-05-02T07:00:00"/>
    <n v="382011"/>
    <n v="382011"/>
    <x v="2"/>
    <s v="Finalizada"/>
    <s v="FACTURA PENDIENTE EN PROGRAMACION DE PAGO"/>
    <m/>
    <m/>
    <n v="382011"/>
    <n v="0"/>
    <m/>
    <m/>
    <n v="382011"/>
    <n v="0"/>
    <n v="0"/>
    <n v="382011"/>
    <n v="382011"/>
    <n v="4800064076"/>
    <n v="1407744"/>
    <s v="19.06.2024"/>
    <d v="2024-07-31T00:00:00"/>
  </r>
  <r>
    <n v="891301121"/>
    <s v="FESR"/>
    <n v="359642"/>
    <s v="FESR359642"/>
    <s v="891301121_FESR359642"/>
    <m/>
    <s v="EPS012"/>
    <s v="COMFENALCO VALLE EPS"/>
    <s v="EPS013"/>
    <s v="POS"/>
    <d v="2024-01-18T00:00:00"/>
    <m/>
    <n v="19200"/>
    <n v="1920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7996"/>
    <s v="FESR357996"/>
    <s v="891301121_FESR357996"/>
    <m/>
    <s v="EPS012"/>
    <s v="COMFENALCO VALLE EPS"/>
    <s v="EPS013"/>
    <s v="POS"/>
    <d v="2024-01-03T00:00:00"/>
    <m/>
    <n v="139175"/>
    <n v="139175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8127"/>
    <s v="FESR358127"/>
    <s v="891301121_FESR358127"/>
    <m/>
    <s v="EPS012"/>
    <s v="COMFENALCO VALLE EPS"/>
    <s v="EPS013"/>
    <s v="POS"/>
    <d v="2024-01-04T00:00:00"/>
    <m/>
    <n v="168220"/>
    <n v="168220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8159"/>
    <s v="FESR358159"/>
    <s v="891301121_FESR358159"/>
    <m/>
    <s v="EPS012"/>
    <s v="COMFENALCO VALLE EPS"/>
    <s v="EPS013"/>
    <s v="POS"/>
    <d v="2024-01-05T00:00:00"/>
    <m/>
    <n v="83902"/>
    <n v="83902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8542"/>
    <s v="FESR358542"/>
    <s v="891301121_FESR358542"/>
    <m/>
    <s v="EPS012"/>
    <s v="COMFENALCO VALLE EPS"/>
    <s v="EPS013"/>
    <s v="POS"/>
    <d v="2024-01-09T00:00:00"/>
    <m/>
    <n v="482644"/>
    <n v="482644"/>
    <x v="0"/>
    <e v="#N/A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8741"/>
    <s v="FESR358741"/>
    <s v="891301121_FESR358741"/>
    <m/>
    <s v="EPS012"/>
    <s v="COMFENALCO VALLE EPS"/>
    <s v="EPS013"/>
    <s v="POS"/>
    <d v="2024-01-11T00:00:00"/>
    <m/>
    <n v="110232"/>
    <n v="110232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9710"/>
    <s v="FESR359710"/>
    <s v="891301121_FESR359710"/>
    <m/>
    <s v="EPS012"/>
    <s v="COMFENALCO VALLE EPS"/>
    <s v="EPS013"/>
    <s v="POS"/>
    <d v="2024-01-19T00:00:00"/>
    <m/>
    <n v="78545"/>
    <n v="78545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59885"/>
    <s v="FESR359885"/>
    <s v="891301121_FESR359885"/>
    <m/>
    <s v="EPS012"/>
    <s v="COMFENALCO VALLE EPS"/>
    <s v="EPS013"/>
    <s v="POS"/>
    <d v="2024-01-21T00:00:00"/>
    <m/>
    <n v="71422"/>
    <n v="71422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062"/>
    <s v="FESR360062"/>
    <s v="891301121_FESR360062"/>
    <m/>
    <s v="EPS012"/>
    <s v="COMFENALCO VALLE EPS"/>
    <s v="EPS013"/>
    <s v="POS"/>
    <d v="2024-01-22T00:00:00"/>
    <m/>
    <n v="158375"/>
    <n v="158375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337"/>
    <s v="FESR360337"/>
    <s v="891301121_FESR360337"/>
    <m/>
    <s v="EPS012"/>
    <s v="COMFENALCO VALLE EPS"/>
    <s v="EPS013"/>
    <s v="POS"/>
    <d v="2024-01-25T00:00:00"/>
    <m/>
    <n v="73421"/>
    <n v="73421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647"/>
    <s v="FESR360647"/>
    <s v="891301121_FESR360647"/>
    <m/>
    <s v="EPS012"/>
    <s v="COMFENALCO VALLE EPS"/>
    <s v="EPS013"/>
    <s v="POS"/>
    <d v="2024-01-28T00:00:00"/>
    <m/>
    <n v="78543"/>
    <n v="78543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651"/>
    <s v="FESR360651"/>
    <s v="891301121_FESR360651"/>
    <m/>
    <s v="EPS012"/>
    <s v="COMFENALCO VALLE EPS"/>
    <s v="EPS013"/>
    <s v="POS"/>
    <d v="2024-01-28T00:00:00"/>
    <m/>
    <n v="122451"/>
    <n v="122451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0909"/>
    <s v="FESR360909"/>
    <s v="891301121_FESR360909"/>
    <m/>
    <s v="EPS012"/>
    <s v="COMFENALCO VALLE EPS"/>
    <s v="EPS013"/>
    <s v="POS"/>
    <d v="2024-01-30T00:00:00"/>
    <m/>
    <n v="323800"/>
    <n v="323800"/>
    <x v="0"/>
    <s v="Para cargar RIPS o soportes"/>
    <s v="FACTURA NO RADICADA"/>
    <m/>
    <m/>
    <n v="0"/>
    <n v="0"/>
    <m/>
    <m/>
    <n v="0"/>
    <n v="0"/>
    <n v="0"/>
    <n v="0"/>
    <n v="0"/>
    <m/>
    <m/>
    <m/>
    <d v="2024-07-31T00:00:00"/>
  </r>
  <r>
    <n v="891301121"/>
    <s v="FESR"/>
    <n v="361442"/>
    <s v="FESR361442"/>
    <s v="891301121_FESR361442"/>
    <m/>
    <s v="EPS012"/>
    <s v="COMFENALCO VALLE EPS"/>
    <s v="EPS013"/>
    <s v="POS"/>
    <d v="2024-02-03T00:00:00"/>
    <d v="2024-03-01T07:00:00"/>
    <n v="67749"/>
    <n v="67749"/>
    <x v="2"/>
    <s v="Finalizada"/>
    <s v="FACTURA CANCELADA"/>
    <m/>
    <m/>
    <n v="67749"/>
    <n v="0"/>
    <m/>
    <m/>
    <n v="67749"/>
    <n v="0"/>
    <n v="0"/>
    <n v="67749"/>
    <n v="67749"/>
    <n v="2201506745"/>
    <n v="3856943"/>
    <s v="29.04.2024"/>
    <d v="2024-07-31T00:00:00"/>
  </r>
  <r>
    <n v="891301121"/>
    <s v="FESR"/>
    <n v="361945"/>
    <s v="FESR361945"/>
    <s v="891301121_FESR361945"/>
    <m/>
    <s v="EPS012"/>
    <s v="COMFENALCO VALLE EPS"/>
    <s v="EPS013"/>
    <s v="POS"/>
    <d v="2024-02-07T00:00:00"/>
    <d v="2024-03-01T07:00:00"/>
    <n v="76594"/>
    <n v="76594"/>
    <x v="2"/>
    <s v="Finalizada"/>
    <s v="FACTURA CANCELADA"/>
    <m/>
    <m/>
    <n v="76594"/>
    <n v="0"/>
    <m/>
    <m/>
    <n v="76594"/>
    <n v="0"/>
    <n v="0"/>
    <n v="76594"/>
    <n v="76594"/>
    <n v="2201506745"/>
    <n v="3856943"/>
    <s v="29.04.2024"/>
    <d v="2024-07-31T00:00:00"/>
  </r>
  <r>
    <n v="891301121"/>
    <s v="FESR"/>
    <n v="361949"/>
    <s v="FESR361949"/>
    <s v="891301121_FESR361949"/>
    <m/>
    <s v="EPS012"/>
    <s v="COMFENALCO VALLE EPS"/>
    <s v="EPS013"/>
    <s v="POS"/>
    <d v="2024-02-07T00:00:00"/>
    <d v="2024-03-01T07:00:00"/>
    <n v="100273"/>
    <n v="100273"/>
    <x v="2"/>
    <s v="Finalizada"/>
    <s v="FACTURA CANCELADA"/>
    <m/>
    <m/>
    <n v="100273"/>
    <n v="0"/>
    <m/>
    <m/>
    <n v="100273"/>
    <n v="0"/>
    <n v="0"/>
    <n v="100273"/>
    <n v="100273"/>
    <n v="2201506745"/>
    <n v="3856943"/>
    <s v="29.04.2024"/>
    <d v="2024-07-31T00:00:00"/>
  </r>
  <r>
    <n v="891301121"/>
    <s v="FESR"/>
    <n v="362123"/>
    <s v="FESR362123"/>
    <s v="891301121_FESR362123"/>
    <m/>
    <s v="EPS012"/>
    <s v="COMFENALCO VALLE EPS"/>
    <s v="EPS013"/>
    <s v="POS"/>
    <d v="2024-02-09T00:00:00"/>
    <d v="2024-03-01T07:00:00"/>
    <n v="90800"/>
    <n v="90800"/>
    <x v="2"/>
    <s v="Finalizada"/>
    <s v="FACTURA CANCELADA"/>
    <m/>
    <m/>
    <n v="90800"/>
    <n v="0"/>
    <m/>
    <m/>
    <n v="90800"/>
    <n v="0"/>
    <n v="0"/>
    <n v="90800"/>
    <n v="90800"/>
    <n v="2201506745"/>
    <n v="3856943"/>
    <s v="29.04.2024"/>
    <d v="2024-07-31T00:00:00"/>
  </r>
  <r>
    <n v="891301121"/>
    <s v="FESR"/>
    <n v="365004"/>
    <s v="FESR365004"/>
    <s v="891301121_FESR365004"/>
    <m/>
    <s v="EPS012"/>
    <s v="COMFENALCO VALLE EPS"/>
    <s v="EPS013"/>
    <s v="POS"/>
    <d v="2024-03-10T00:00:00"/>
    <d v="2024-05-02T07:00:00"/>
    <n v="135836"/>
    <n v="135836"/>
    <x v="2"/>
    <s v="Finalizada"/>
    <s v="FACTURA PENDIENTE EN PROGRAMACION DE PAGO"/>
    <m/>
    <m/>
    <n v="135836"/>
    <n v="0"/>
    <m/>
    <m/>
    <n v="135836"/>
    <n v="0"/>
    <n v="0"/>
    <n v="135836"/>
    <n v="135836"/>
    <n v="4800064076"/>
    <n v="1407744"/>
    <s v="19.06.2024"/>
    <d v="2024-07-31T00:00:00"/>
  </r>
  <r>
    <n v="891301121"/>
    <s v="FESR"/>
    <n v="365651"/>
    <s v="FESR365651"/>
    <s v="891301121_FESR365651"/>
    <m/>
    <s v="EPS012"/>
    <s v="COMFENALCO VALLE EPS"/>
    <s v="EPS013"/>
    <s v="POS"/>
    <d v="2024-03-17T00:00:00"/>
    <d v="2024-05-02T07:00:00"/>
    <n v="273011"/>
    <n v="273011"/>
    <x v="2"/>
    <s v="Finalizada"/>
    <s v="FACTURA PENDIENTE EN PROGRAMACION DE PAGO"/>
    <m/>
    <m/>
    <n v="273011"/>
    <n v="0"/>
    <m/>
    <m/>
    <n v="273011"/>
    <n v="0"/>
    <n v="0"/>
    <n v="273011"/>
    <n v="273011"/>
    <n v="4800064076"/>
    <n v="1407744"/>
    <s v="19.06.2024"/>
    <d v="2024-07-31T00:00:00"/>
  </r>
  <r>
    <n v="891301121"/>
    <s v="FESR"/>
    <n v="365683"/>
    <s v="FESR365683"/>
    <s v="891301121_FESR365683"/>
    <m/>
    <s v="EPS012"/>
    <s v="COMFENALCO VALLE EPS"/>
    <s v="EPS013"/>
    <s v="POS"/>
    <d v="2024-03-18T00:00:00"/>
    <d v="2024-05-02T07:00:00"/>
    <n v="66868"/>
    <n v="66868"/>
    <x v="2"/>
    <s v="Finalizada"/>
    <s v="FACTURA PENDIENTE EN PROGRAMACION DE PAGO"/>
    <m/>
    <m/>
    <n v="66868"/>
    <n v="0"/>
    <m/>
    <m/>
    <n v="66868"/>
    <n v="0"/>
    <n v="0"/>
    <n v="66868"/>
    <n v="66868"/>
    <n v="4800064076"/>
    <n v="1407744"/>
    <s v="19.06.2024"/>
    <d v="2024-07-31T00:00:00"/>
  </r>
  <r>
    <n v="891301121"/>
    <s v="FESR"/>
    <n v="365771"/>
    <s v="FESR365771"/>
    <s v="891301121_FESR365771"/>
    <m/>
    <s v="EPS012"/>
    <s v="COMFENALCO VALLE EPS"/>
    <s v="EPS013"/>
    <s v="POS"/>
    <d v="2024-03-18T00:00:00"/>
    <d v="2024-05-02T07:00:00"/>
    <n v="150886"/>
    <n v="150886"/>
    <x v="2"/>
    <s v="Finalizada"/>
    <s v="FACTURA PENDIENTE EN PROGRAMACION DE PAGO"/>
    <m/>
    <m/>
    <n v="150886"/>
    <n v="0"/>
    <m/>
    <m/>
    <n v="150886"/>
    <n v="0"/>
    <n v="0"/>
    <n v="150886"/>
    <n v="150886"/>
    <n v="4800064076"/>
    <n v="1407744"/>
    <s v="19.06.2024"/>
    <d v="2024-07-31T00:00:00"/>
  </r>
  <r>
    <n v="891301121"/>
    <s v="FESR"/>
    <n v="366015"/>
    <s v="FESR366015"/>
    <s v="891301121_FESR366015"/>
    <m/>
    <s v="EPS012"/>
    <s v="COMFENALCO VALLE EPS"/>
    <s v="EPS013"/>
    <s v="POS"/>
    <d v="2024-03-20T00:00:00"/>
    <d v="2024-05-02T07:00:00"/>
    <n v="193632"/>
    <n v="193632"/>
    <x v="2"/>
    <s v="Finalizada"/>
    <s v="FACTURA PENDIENTE EN PROGRAMACION DE PAGO"/>
    <m/>
    <m/>
    <n v="193632"/>
    <n v="0"/>
    <m/>
    <m/>
    <n v="193632"/>
    <n v="0"/>
    <n v="0"/>
    <n v="193632"/>
    <n v="193632"/>
    <n v="4800064076"/>
    <n v="1407744"/>
    <s v="19.06.2024"/>
    <d v="2024-07-31T00:00:00"/>
  </r>
  <r>
    <n v="891301121"/>
    <s v="FESR"/>
    <n v="366097"/>
    <s v="FESR366097"/>
    <s v="891301121_FESR366097"/>
    <m/>
    <s v="EPS012"/>
    <s v="COMFENALCO VALLE EPS"/>
    <s v="EPS013"/>
    <s v="POS"/>
    <d v="2024-03-21T00:00:00"/>
    <d v="2024-05-02T07:00:00"/>
    <n v="90800"/>
    <n v="90800"/>
    <x v="2"/>
    <s v="Finalizada"/>
    <s v="FACTURA PENDIENTE EN PROGRAMACION DE PAGO"/>
    <m/>
    <m/>
    <n v="90800"/>
    <n v="0"/>
    <m/>
    <m/>
    <n v="90800"/>
    <n v="0"/>
    <n v="0"/>
    <n v="90800"/>
    <n v="90800"/>
    <n v="4800064076"/>
    <n v="1407744"/>
    <s v="19.06.2024"/>
    <d v="2024-07-31T00:00:00"/>
  </r>
  <r>
    <n v="891301121"/>
    <s v="FESR"/>
    <n v="366800"/>
    <s v="FESR366800"/>
    <s v="891301121_FESR366800"/>
    <m/>
    <s v="EPS012"/>
    <s v="COMFENALCO VALLE EPS"/>
    <s v="EPS013"/>
    <s v="POS"/>
    <d v="2024-03-31T00:00:00"/>
    <d v="2024-05-02T07:00:00"/>
    <n v="382011"/>
    <n v="382011"/>
    <x v="2"/>
    <s v="Finalizada"/>
    <s v="FACTURA PENDIENTE EN PROGRAMACION DE PAGO"/>
    <m/>
    <m/>
    <n v="382011"/>
    <n v="0"/>
    <m/>
    <m/>
    <n v="382011"/>
    <n v="0"/>
    <n v="0"/>
    <n v="382011"/>
    <n v="382011"/>
    <n v="4800064076"/>
    <n v="1407744"/>
    <s v="19.06.2024"/>
    <d v="2024-07-31T00:00:00"/>
  </r>
  <r>
    <n v="891301121"/>
    <s v="FESR"/>
    <n v="364776"/>
    <s v="FESR364776"/>
    <s v="891301121_FESR364776"/>
    <m/>
    <s v="EPS012"/>
    <s v="COMFENALCO VALLE EPS"/>
    <s v="EPS013"/>
    <s v="POS"/>
    <d v="2024-03-07T00:00:00"/>
    <d v="2024-05-02T07:00:00"/>
    <n v="205145"/>
    <n v="205145"/>
    <x v="2"/>
    <s v="Finalizada"/>
    <s v="FACTURA CANCELADA"/>
    <m/>
    <m/>
    <n v="205145"/>
    <n v="0"/>
    <m/>
    <m/>
    <n v="205145"/>
    <n v="0"/>
    <n v="0"/>
    <n v="205145"/>
    <n v="205145"/>
    <n v="2201511128"/>
    <n v="539900"/>
    <s v="28.05.2024"/>
    <d v="2024-07-31T00:00:00"/>
  </r>
  <r>
    <n v="891301121"/>
    <s v="FESR"/>
    <n v="364952"/>
    <s v="FESR364952"/>
    <s v="891301121_FESR364952"/>
    <m/>
    <s v="EPS012"/>
    <s v="COMFENALCO VALLE EPS"/>
    <s v="EPS013"/>
    <s v="POS"/>
    <d v="2024-03-09T00:00:00"/>
    <d v="2024-05-02T07:00:00"/>
    <n v="129697"/>
    <n v="129697"/>
    <x v="2"/>
    <s v="Finalizada"/>
    <s v="FACTURA CANCELADA"/>
    <m/>
    <m/>
    <n v="129697"/>
    <n v="0"/>
    <m/>
    <m/>
    <n v="129697"/>
    <n v="0"/>
    <n v="0"/>
    <n v="129697"/>
    <n v="129697"/>
    <n v="2201511128"/>
    <n v="539900"/>
    <s v="28.05.2024"/>
    <d v="2024-07-31T00:00:00"/>
  </r>
  <r>
    <n v="891301121"/>
    <s v="FESR"/>
    <n v="365217"/>
    <s v="FESR365217"/>
    <s v="891301121_FESR365217"/>
    <m/>
    <s v="EPS012"/>
    <s v="COMFENALCO VALLE EPS"/>
    <s v="EPS013"/>
    <s v="POS"/>
    <d v="2024-03-12T00:00:00"/>
    <d v="2024-05-02T07:00:00"/>
    <n v="128543"/>
    <n v="128543"/>
    <x v="2"/>
    <s v="Finalizada"/>
    <s v="FACTURA CANCELADA"/>
    <m/>
    <m/>
    <n v="128543"/>
    <n v="0"/>
    <m/>
    <m/>
    <n v="128543"/>
    <n v="0"/>
    <n v="0"/>
    <n v="128543"/>
    <n v="128543"/>
    <n v="2201511128"/>
    <n v="539900"/>
    <s v="28.05.2024"/>
    <d v="2024-07-31T00:00:00"/>
  </r>
  <r>
    <n v="891301121"/>
    <s v="FESR"/>
    <n v="366455"/>
    <s v="FESR366455"/>
    <s v="891301121_FESR366455"/>
    <m/>
    <s v="EPS012"/>
    <s v="COMFENALCO VALLE EPS"/>
    <s v="EPS013"/>
    <s v="POS"/>
    <d v="2024-03-26T00:00:00"/>
    <d v="2024-05-02T07:00:00"/>
    <n v="76515"/>
    <n v="76515"/>
    <x v="2"/>
    <s v="Finalizada"/>
    <s v="FACTURA CANCELADA"/>
    <m/>
    <m/>
    <n v="76515"/>
    <n v="0"/>
    <m/>
    <m/>
    <n v="76515"/>
    <n v="0"/>
    <n v="0"/>
    <n v="76515"/>
    <n v="76515"/>
    <n v="2201511128"/>
    <n v="539900"/>
    <s v="28.05.2024"/>
    <d v="2024-07-31T00:00:00"/>
  </r>
  <r>
    <n v="891301121"/>
    <s v="FESR"/>
    <n v="366974"/>
    <s v="FESR366974"/>
    <s v="891301121_FESR366974"/>
    <m/>
    <s v="EPS012"/>
    <s v="COMFENALCO VALLE EPS"/>
    <s v="EPS013"/>
    <s v="POS"/>
    <d v="2024-04-02T00:00:00"/>
    <m/>
    <n v="181439"/>
    <n v="181439"/>
    <x v="0"/>
    <s v="Para cargar RIPS o soportes"/>
    <e v="#N/A"/>
    <m/>
    <m/>
    <n v="0"/>
    <n v="0"/>
    <m/>
    <m/>
    <n v="0"/>
    <n v="0"/>
    <n v="0"/>
    <n v="0"/>
    <n v="0"/>
    <m/>
    <m/>
    <m/>
    <d v="2024-07-31T00:00:00"/>
  </r>
  <r>
    <n v="891301121"/>
    <s v="FESR"/>
    <n v="367192"/>
    <s v="FESR367192"/>
    <s v="891301121_FESR367192"/>
    <m/>
    <s v="EPS012"/>
    <s v="COMFENALCO VALLE EPS"/>
    <s v="EPS013"/>
    <s v="POS"/>
    <d v="2024-04-04T00:00:00"/>
    <m/>
    <n v="65700"/>
    <n v="65700"/>
    <x v="0"/>
    <s v="Para cargar RIPS o soportes"/>
    <e v="#N/A"/>
    <m/>
    <m/>
    <n v="0"/>
    <n v="0"/>
    <m/>
    <m/>
    <n v="0"/>
    <n v="0"/>
    <n v="0"/>
    <n v="0"/>
    <n v="0"/>
    <m/>
    <m/>
    <m/>
    <d v="2024-07-31T00:00:00"/>
  </r>
  <r>
    <n v="891301121"/>
    <s v="FESR"/>
    <n v="367510"/>
    <s v="FESR367510"/>
    <s v="891301121_FESR367510"/>
    <m/>
    <s v="EPS012"/>
    <s v="COMFENALCO VALLE EPS"/>
    <s v="EPS013"/>
    <s v="POS"/>
    <d v="2024-04-07T00:00:00"/>
    <m/>
    <n v="137983"/>
    <n v="137983"/>
    <x v="0"/>
    <s v="Para cargar RIPS o soportes"/>
    <e v="#N/A"/>
    <m/>
    <m/>
    <n v="0"/>
    <n v="0"/>
    <m/>
    <m/>
    <n v="0"/>
    <n v="0"/>
    <n v="0"/>
    <n v="0"/>
    <n v="0"/>
    <m/>
    <m/>
    <m/>
    <d v="2024-07-31T00:00:00"/>
  </r>
  <r>
    <n v="891301121"/>
    <s v="FESR"/>
    <n v="368460"/>
    <s v="FESR368460"/>
    <s v="891301121_FESR368460"/>
    <m/>
    <s v="EPS012"/>
    <s v="COMFENALCO VALLE EPS"/>
    <s v="EPS013"/>
    <s v="POS"/>
    <d v="2024-04-17T00:00:00"/>
    <m/>
    <n v="76742"/>
    <n v="76742"/>
    <x v="0"/>
    <s v="Para cargar RIPS o soportes"/>
    <e v="#N/A"/>
    <m/>
    <m/>
    <n v="0"/>
    <n v="0"/>
    <m/>
    <m/>
    <n v="0"/>
    <n v="0"/>
    <n v="0"/>
    <n v="0"/>
    <n v="0"/>
    <m/>
    <m/>
    <m/>
    <d v="2024-07-31T00:00:00"/>
  </r>
  <r>
    <n v="891301121"/>
    <s v="FESR"/>
    <n v="368466"/>
    <s v="FESR368466"/>
    <s v="891301121_FESR368466"/>
    <m/>
    <s v="EPS012"/>
    <s v="COMFENALCO VALLE EPS"/>
    <s v="EPS013"/>
    <s v="POS"/>
    <d v="2024-04-17T00:00:00"/>
    <m/>
    <n v="171769"/>
    <n v="171769"/>
    <x v="0"/>
    <s v="Para cargar RIPS o soportes"/>
    <e v="#N/A"/>
    <m/>
    <m/>
    <n v="0"/>
    <n v="0"/>
    <m/>
    <m/>
    <n v="0"/>
    <n v="0"/>
    <n v="0"/>
    <n v="0"/>
    <n v="0"/>
    <m/>
    <m/>
    <m/>
    <d v="2024-07-31T00:00:00"/>
  </r>
  <r>
    <n v="891301121"/>
    <s v="FESR"/>
    <n v="369084"/>
    <s v="FESR369084"/>
    <s v="891301121_FESR369084"/>
    <m/>
    <s v="EPS012"/>
    <s v="COMFENALCO VALLE EPS"/>
    <s v="EPS013"/>
    <s v="POS"/>
    <d v="2024-04-24T00:00:00"/>
    <m/>
    <n v="198242"/>
    <n v="198242"/>
    <x v="0"/>
    <s v="Para cargar RIPS o soportes"/>
    <e v="#N/A"/>
    <m/>
    <m/>
    <n v="0"/>
    <n v="0"/>
    <m/>
    <m/>
    <n v="0"/>
    <n v="0"/>
    <n v="0"/>
    <n v="0"/>
    <n v="0"/>
    <m/>
    <m/>
    <m/>
    <d v="2024-07-31T00:00:00"/>
  </r>
  <r>
    <n v="891301121"/>
    <s v="FESR"/>
    <n v="369440"/>
    <s v="FESR369440"/>
    <s v="891301121_FESR369440"/>
    <m/>
    <s v="EPS012"/>
    <s v="COMFENALCO VALLE EPS"/>
    <s v="EPS013"/>
    <s v="POS"/>
    <d v="2024-04-27T00:00:00"/>
    <m/>
    <n v="136800"/>
    <n v="136800"/>
    <x v="0"/>
    <s v="Para cargar RIPS o soportes"/>
    <e v="#N/A"/>
    <m/>
    <m/>
    <n v="0"/>
    <n v="0"/>
    <m/>
    <m/>
    <n v="0"/>
    <n v="0"/>
    <n v="0"/>
    <n v="0"/>
    <n v="0"/>
    <m/>
    <m/>
    <m/>
    <d v="2024-07-31T00:00:00"/>
  </r>
  <r>
    <n v="891301121"/>
    <s v="FESR"/>
    <n v="369491"/>
    <s v="FESR369491"/>
    <s v="891301121_FESR369491"/>
    <m/>
    <s v="EPS012"/>
    <s v="COMFENALCO VALLE EPS"/>
    <s v="EPS013"/>
    <s v="POS"/>
    <d v="2024-04-28T00:00:00"/>
    <m/>
    <n v="87232"/>
    <n v="87232"/>
    <x v="0"/>
    <s v="Para cargar RIPS o soportes"/>
    <e v="#N/A"/>
    <m/>
    <m/>
    <n v="0"/>
    <n v="0"/>
    <m/>
    <m/>
    <n v="0"/>
    <n v="0"/>
    <n v="0"/>
    <n v="0"/>
    <n v="0"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8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5" showAll="0"/>
    <pivotField dataField="1" numFmtId="165" showAll="0"/>
    <pivotField axis="axisRow" dataField="1" showAll="0">
      <items count="6">
        <item x="1"/>
        <item x="2"/>
        <item x="0"/>
        <item m="1" x="4"/>
        <item x="3"/>
        <item t="default"/>
      </items>
    </pivotField>
    <pivotField showAll="0"/>
    <pivotField showAll="0" defaultSubtotal="0"/>
    <pivotField showAll="0" defaultSubtotal="0"/>
    <pivotField showAll="0" defaultSubtotal="0"/>
    <pivotField numFmtId="165" showAll="0"/>
    <pivotField numFmtId="165" showAll="0"/>
    <pivotField showAll="0"/>
    <pivotField showAll="0"/>
    <pivotField numFmtId="165" showAll="0"/>
    <pivotField dataField="1" numFmtId="165" showAll="0"/>
    <pivotField numFmtId="165" showAll="0"/>
    <pivotField numFmtId="165" showAll="0"/>
    <pivotField numFmtId="165" showAll="0"/>
    <pivotField showAll="0"/>
    <pivotField showAll="0"/>
    <pivotField showAll="0"/>
    <pivotField numFmtId="14" showAll="0"/>
  </pivotFields>
  <rowFields count="1">
    <field x="14"/>
  </rowFields>
  <rowItems count="5">
    <i>
      <x/>
    </i>
    <i>
      <x v="1"/>
    </i>
    <i>
      <x v="2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3" baseField="0" baseItem="0" numFmtId="165"/>
    <dataField name="Valo glosa aceptada " fld="24" baseField="0" baseItem="0" numFmtId="165"/>
  </dataFields>
  <formats count="19">
    <format dxfId="4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4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40">
      <pivotArea type="all" dataOnly="0" outline="0" fieldPosition="0"/>
    </format>
    <format dxfId="39">
      <pivotArea outline="0" collapsedLevelsAreSubtotals="1" fieldPosition="0"/>
    </format>
    <format dxfId="38">
      <pivotArea field="14" type="button" dataOnly="0" labelOnly="1" outline="0" axis="axisRow" fieldPosition="0"/>
    </format>
    <format dxfId="37">
      <pivotArea dataOnly="0" labelOnly="1" fieldPosition="0">
        <references count="1">
          <reference field="14" count="0"/>
        </references>
      </pivotArea>
    </format>
    <format dxfId="36">
      <pivotArea dataOnly="0" labelOnly="1" grandRow="1" outline="0" fieldPosition="0"/>
    </format>
    <format dxfId="3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4">
      <pivotArea field="14" type="button" dataOnly="0" labelOnly="1" outline="0" axis="axisRow" fieldPosition="0"/>
    </format>
    <format dxfId="33">
      <pivotArea dataOnly="0" labelOnly="1" fieldPosition="0">
        <references count="1">
          <reference field="14" count="0"/>
        </references>
      </pivotArea>
    </format>
    <format dxfId="32">
      <pivotArea dataOnly="0" labelOnly="1" grandRow="1" outline="0" fieldPosition="0"/>
    </format>
    <format dxfId="3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5"/>
  <sheetViews>
    <sheetView topLeftCell="A2" zoomScale="124" zoomScaleNormal="124" workbookViewId="0">
      <selection activeCell="B11" sqref="B11"/>
    </sheetView>
  </sheetViews>
  <sheetFormatPr baseColWidth="10" defaultRowHeight="13" x14ac:dyDescent="0.3"/>
  <cols>
    <col min="2" max="2" width="10.3984375" customWidth="1"/>
    <col min="3" max="3" width="11.3984375" style="5"/>
    <col min="6" max="6" width="17.69921875" customWidth="1"/>
    <col min="8" max="8" width="16.3984375" customWidth="1"/>
    <col min="10" max="10" width="13.296875" style="7" customWidth="1"/>
    <col min="11" max="11" width="12" style="4" customWidth="1"/>
  </cols>
  <sheetData>
    <row r="1" spans="1:11" ht="21.75" customHeight="1" x14ac:dyDescent="0.3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3" customFormat="1" ht="24" x14ac:dyDescent="0.3">
      <c r="A2" s="8" t="s">
        <v>7</v>
      </c>
      <c r="B2" s="8" t="s">
        <v>8</v>
      </c>
      <c r="C2" s="9" t="s">
        <v>0</v>
      </c>
      <c r="D2" s="8" t="s">
        <v>1</v>
      </c>
      <c r="E2" s="8" t="s">
        <v>2</v>
      </c>
      <c r="F2" s="8" t="s">
        <v>9</v>
      </c>
      <c r="G2" s="8" t="s">
        <v>10</v>
      </c>
      <c r="H2" s="8" t="s">
        <v>11</v>
      </c>
      <c r="I2" s="10" t="s">
        <v>12</v>
      </c>
      <c r="J2" s="11" t="s">
        <v>13</v>
      </c>
      <c r="K2" s="12" t="s">
        <v>3</v>
      </c>
    </row>
    <row r="3" spans="1:11" x14ac:dyDescent="0.3">
      <c r="A3">
        <v>891301121</v>
      </c>
      <c r="B3" t="s">
        <v>17</v>
      </c>
      <c r="C3" s="5">
        <v>166138</v>
      </c>
      <c r="D3" s="1"/>
      <c r="E3" t="s">
        <v>4</v>
      </c>
      <c r="F3" s="2" t="s">
        <v>15</v>
      </c>
      <c r="G3" t="s">
        <v>16</v>
      </c>
      <c r="H3" s="4" t="s">
        <v>6</v>
      </c>
      <c r="I3" s="1">
        <v>44967</v>
      </c>
      <c r="J3" s="7">
        <v>37900</v>
      </c>
      <c r="K3" s="2">
        <f>+J3</f>
        <v>37900</v>
      </c>
    </row>
    <row r="4" spans="1:11" x14ac:dyDescent="0.3">
      <c r="A4">
        <v>891301121</v>
      </c>
      <c r="B4" t="s">
        <v>17</v>
      </c>
      <c r="C4" s="5">
        <v>166831</v>
      </c>
      <c r="D4" s="1"/>
      <c r="E4" t="s">
        <v>4</v>
      </c>
      <c r="F4" s="2" t="s">
        <v>15</v>
      </c>
      <c r="G4" t="s">
        <v>16</v>
      </c>
      <c r="H4" s="4" t="s">
        <v>6</v>
      </c>
      <c r="I4" s="1">
        <v>44967</v>
      </c>
      <c r="J4" s="7">
        <v>3340</v>
      </c>
      <c r="K4" s="2">
        <f t="shared" ref="K4:K67" si="0">+J4</f>
        <v>3340</v>
      </c>
    </row>
    <row r="5" spans="1:11" x14ac:dyDescent="0.3">
      <c r="A5">
        <v>891301121</v>
      </c>
      <c r="B5" t="s">
        <v>17</v>
      </c>
      <c r="C5" s="5">
        <v>166989</v>
      </c>
      <c r="D5" s="1"/>
      <c r="E5" t="s">
        <v>4</v>
      </c>
      <c r="F5" s="2" t="s">
        <v>15</v>
      </c>
      <c r="G5" t="s">
        <v>16</v>
      </c>
      <c r="H5" s="4" t="s">
        <v>6</v>
      </c>
      <c r="I5" s="1">
        <v>44967</v>
      </c>
      <c r="J5" s="7">
        <v>71961</v>
      </c>
      <c r="K5" s="2">
        <f t="shared" si="0"/>
        <v>71961</v>
      </c>
    </row>
    <row r="6" spans="1:11" x14ac:dyDescent="0.3">
      <c r="A6">
        <v>891301121</v>
      </c>
      <c r="B6" t="s">
        <v>17</v>
      </c>
      <c r="C6" s="5">
        <v>168033</v>
      </c>
      <c r="D6" s="1"/>
      <c r="E6" t="s">
        <v>4</v>
      </c>
      <c r="F6" s="2" t="s">
        <v>15</v>
      </c>
      <c r="G6" t="s">
        <v>16</v>
      </c>
      <c r="H6" s="4" t="s">
        <v>6</v>
      </c>
      <c r="I6" s="1">
        <v>44967</v>
      </c>
      <c r="J6" s="7">
        <v>19200</v>
      </c>
      <c r="K6" s="2">
        <f t="shared" si="0"/>
        <v>19200</v>
      </c>
    </row>
    <row r="7" spans="1:11" x14ac:dyDescent="0.3">
      <c r="A7">
        <v>891301121</v>
      </c>
      <c r="B7" t="s">
        <v>17</v>
      </c>
      <c r="C7" s="5">
        <v>168624</v>
      </c>
      <c r="D7" s="1"/>
      <c r="E7" t="s">
        <v>4</v>
      </c>
      <c r="F7" s="2" t="s">
        <v>15</v>
      </c>
      <c r="G7" t="s">
        <v>16</v>
      </c>
      <c r="H7" s="4" t="s">
        <v>6</v>
      </c>
      <c r="I7" s="1">
        <v>44967</v>
      </c>
      <c r="J7" s="7">
        <v>111762</v>
      </c>
      <c r="K7" s="2">
        <f t="shared" si="0"/>
        <v>111762</v>
      </c>
    </row>
    <row r="8" spans="1:11" x14ac:dyDescent="0.3">
      <c r="A8">
        <v>891301121</v>
      </c>
      <c r="B8" t="s">
        <v>17</v>
      </c>
      <c r="C8" s="5">
        <v>170375</v>
      </c>
      <c r="D8" s="1"/>
      <c r="E8" t="s">
        <v>4</v>
      </c>
      <c r="F8" s="2" t="s">
        <v>15</v>
      </c>
      <c r="G8" t="s">
        <v>16</v>
      </c>
      <c r="H8" s="4" t="s">
        <v>6</v>
      </c>
      <c r="I8" s="1">
        <v>44967</v>
      </c>
      <c r="J8" s="7">
        <v>9600</v>
      </c>
      <c r="K8" s="2">
        <f t="shared" si="0"/>
        <v>9600</v>
      </c>
    </row>
    <row r="9" spans="1:11" x14ac:dyDescent="0.3">
      <c r="A9">
        <v>891301121</v>
      </c>
      <c r="B9" t="s">
        <v>17</v>
      </c>
      <c r="C9" s="5">
        <v>170535</v>
      </c>
      <c r="D9" s="1"/>
      <c r="E9" t="s">
        <v>4</v>
      </c>
      <c r="F9" s="2" t="s">
        <v>15</v>
      </c>
      <c r="G9" t="s">
        <v>16</v>
      </c>
      <c r="H9" s="4" t="s">
        <v>6</v>
      </c>
      <c r="I9" s="1">
        <v>44967</v>
      </c>
      <c r="J9" s="7">
        <v>9600</v>
      </c>
      <c r="K9" s="2">
        <f t="shared" si="0"/>
        <v>9600</v>
      </c>
    </row>
    <row r="10" spans="1:11" x14ac:dyDescent="0.3">
      <c r="A10">
        <v>891301121</v>
      </c>
      <c r="B10" t="s">
        <v>17</v>
      </c>
      <c r="C10" s="5">
        <v>170993</v>
      </c>
      <c r="D10" s="1"/>
      <c r="E10" t="s">
        <v>4</v>
      </c>
      <c r="F10" s="2" t="s">
        <v>15</v>
      </c>
      <c r="G10" t="s">
        <v>16</v>
      </c>
      <c r="H10" s="4" t="s">
        <v>6</v>
      </c>
      <c r="I10" s="1">
        <v>44967</v>
      </c>
      <c r="J10" s="7">
        <v>9600</v>
      </c>
      <c r="K10" s="2">
        <f t="shared" si="0"/>
        <v>9600</v>
      </c>
    </row>
    <row r="11" spans="1:11" x14ac:dyDescent="0.3">
      <c r="A11">
        <v>891301121</v>
      </c>
      <c r="B11" t="s">
        <v>17</v>
      </c>
      <c r="C11" s="5">
        <v>172677</v>
      </c>
      <c r="D11" s="1"/>
      <c r="E11" t="s">
        <v>4</v>
      </c>
      <c r="F11" s="2" t="s">
        <v>15</v>
      </c>
      <c r="G11" t="s">
        <v>16</v>
      </c>
      <c r="H11" s="4" t="s">
        <v>6</v>
      </c>
      <c r="I11" s="1">
        <v>44967</v>
      </c>
      <c r="J11" s="7">
        <v>38400</v>
      </c>
      <c r="K11" s="2">
        <f t="shared" si="0"/>
        <v>38400</v>
      </c>
    </row>
    <row r="12" spans="1:11" x14ac:dyDescent="0.3">
      <c r="A12">
        <v>891301121</v>
      </c>
      <c r="B12" t="s">
        <v>17</v>
      </c>
      <c r="C12" s="5">
        <v>175699</v>
      </c>
      <c r="D12" s="1"/>
      <c r="E12" t="s">
        <v>4</v>
      </c>
      <c r="F12" s="2" t="s">
        <v>15</v>
      </c>
      <c r="G12" t="s">
        <v>16</v>
      </c>
      <c r="H12" s="4" t="s">
        <v>6</v>
      </c>
      <c r="I12" s="1">
        <v>44967</v>
      </c>
      <c r="J12" s="7">
        <v>9600</v>
      </c>
      <c r="K12" s="2">
        <f t="shared" si="0"/>
        <v>9600</v>
      </c>
    </row>
    <row r="13" spans="1:11" x14ac:dyDescent="0.3">
      <c r="A13">
        <v>891301121</v>
      </c>
      <c r="B13" t="s">
        <v>17</v>
      </c>
      <c r="C13" s="5">
        <v>175905</v>
      </c>
      <c r="D13" s="1"/>
      <c r="E13" t="s">
        <v>4</v>
      </c>
      <c r="F13" s="2" t="s">
        <v>15</v>
      </c>
      <c r="G13" t="s">
        <v>16</v>
      </c>
      <c r="H13" s="4" t="s">
        <v>6</v>
      </c>
      <c r="I13" s="1">
        <v>44967</v>
      </c>
      <c r="J13" s="7">
        <v>103930</v>
      </c>
      <c r="K13" s="2">
        <f t="shared" si="0"/>
        <v>103930</v>
      </c>
    </row>
    <row r="14" spans="1:11" x14ac:dyDescent="0.3">
      <c r="A14">
        <v>891301121</v>
      </c>
      <c r="B14" t="s">
        <v>17</v>
      </c>
      <c r="C14" s="5">
        <v>175963</v>
      </c>
      <c r="D14" s="1"/>
      <c r="E14" t="s">
        <v>4</v>
      </c>
      <c r="F14" s="2" t="s">
        <v>15</v>
      </c>
      <c r="G14" t="s">
        <v>16</v>
      </c>
      <c r="H14" s="4" t="s">
        <v>6</v>
      </c>
      <c r="I14" s="1">
        <v>44967</v>
      </c>
      <c r="J14" s="7">
        <v>99423</v>
      </c>
      <c r="K14" s="2">
        <f t="shared" si="0"/>
        <v>99423</v>
      </c>
    </row>
    <row r="15" spans="1:11" x14ac:dyDescent="0.3">
      <c r="A15">
        <v>891301121</v>
      </c>
      <c r="B15" t="s">
        <v>17</v>
      </c>
      <c r="C15" s="5">
        <v>176015</v>
      </c>
      <c r="D15" s="1"/>
      <c r="E15" t="s">
        <v>4</v>
      </c>
      <c r="F15" s="2" t="s">
        <v>15</v>
      </c>
      <c r="G15" t="s">
        <v>16</v>
      </c>
      <c r="H15" s="4" t="s">
        <v>6</v>
      </c>
      <c r="I15" s="1">
        <v>44967</v>
      </c>
      <c r="J15" s="7">
        <v>99423</v>
      </c>
      <c r="K15" s="2">
        <f t="shared" si="0"/>
        <v>99423</v>
      </c>
    </row>
    <row r="16" spans="1:11" x14ac:dyDescent="0.3">
      <c r="A16">
        <v>891301121</v>
      </c>
      <c r="B16" t="s">
        <v>17</v>
      </c>
      <c r="C16" s="5">
        <v>177292</v>
      </c>
      <c r="D16" s="1"/>
      <c r="E16" t="s">
        <v>4</v>
      </c>
      <c r="F16" s="2" t="s">
        <v>15</v>
      </c>
      <c r="G16" t="s">
        <v>16</v>
      </c>
      <c r="H16" s="4" t="s">
        <v>6</v>
      </c>
      <c r="I16" s="1">
        <v>44967</v>
      </c>
      <c r="J16" s="7">
        <v>4200</v>
      </c>
      <c r="K16" s="2">
        <f t="shared" si="0"/>
        <v>4200</v>
      </c>
    </row>
    <row r="17" spans="1:11" x14ac:dyDescent="0.3">
      <c r="A17">
        <v>891301121</v>
      </c>
      <c r="B17" t="s">
        <v>17</v>
      </c>
      <c r="C17" s="5">
        <v>177957</v>
      </c>
      <c r="D17" s="1"/>
      <c r="E17" t="s">
        <v>4</v>
      </c>
      <c r="F17" s="2" t="s">
        <v>15</v>
      </c>
      <c r="G17" t="s">
        <v>16</v>
      </c>
      <c r="H17" s="4" t="s">
        <v>6</v>
      </c>
      <c r="I17" s="1">
        <v>44967</v>
      </c>
      <c r="J17" s="7">
        <v>132400</v>
      </c>
      <c r="K17" s="2">
        <f t="shared" si="0"/>
        <v>132400</v>
      </c>
    </row>
    <row r="18" spans="1:11" x14ac:dyDescent="0.3">
      <c r="A18">
        <v>891301121</v>
      </c>
      <c r="B18" t="s">
        <v>17</v>
      </c>
      <c r="C18" s="5">
        <v>178813</v>
      </c>
      <c r="D18" s="1"/>
      <c r="E18" t="s">
        <v>4</v>
      </c>
      <c r="F18" s="2" t="s">
        <v>15</v>
      </c>
      <c r="G18" t="s">
        <v>16</v>
      </c>
      <c r="H18" s="4" t="s">
        <v>6</v>
      </c>
      <c r="I18" s="1">
        <v>44967</v>
      </c>
      <c r="J18" s="7">
        <v>101170</v>
      </c>
      <c r="K18" s="2">
        <f t="shared" si="0"/>
        <v>101170</v>
      </c>
    </row>
    <row r="19" spans="1:11" x14ac:dyDescent="0.3">
      <c r="A19">
        <v>891301121</v>
      </c>
      <c r="B19" t="s">
        <v>17</v>
      </c>
      <c r="C19" s="5">
        <v>184584</v>
      </c>
      <c r="D19" s="1"/>
      <c r="E19" t="s">
        <v>4</v>
      </c>
      <c r="F19" s="2" t="s">
        <v>15</v>
      </c>
      <c r="G19" t="s">
        <v>16</v>
      </c>
      <c r="H19" s="4" t="s">
        <v>6</v>
      </c>
      <c r="I19" s="1">
        <v>44967</v>
      </c>
      <c r="J19" s="7">
        <v>126714</v>
      </c>
      <c r="K19" s="2">
        <f t="shared" si="0"/>
        <v>126714</v>
      </c>
    </row>
    <row r="20" spans="1:11" x14ac:dyDescent="0.3">
      <c r="A20">
        <v>891301121</v>
      </c>
      <c r="B20" t="s">
        <v>17</v>
      </c>
      <c r="C20" s="5">
        <v>184621</v>
      </c>
      <c r="D20" s="1"/>
      <c r="E20" t="s">
        <v>4</v>
      </c>
      <c r="F20" s="2" t="s">
        <v>15</v>
      </c>
      <c r="G20" t="s">
        <v>16</v>
      </c>
      <c r="H20" s="4" t="s">
        <v>6</v>
      </c>
      <c r="I20" s="1">
        <v>44967</v>
      </c>
      <c r="J20" s="7">
        <v>94724</v>
      </c>
      <c r="K20" s="2">
        <f t="shared" si="0"/>
        <v>94724</v>
      </c>
    </row>
    <row r="21" spans="1:11" x14ac:dyDescent="0.3">
      <c r="A21">
        <v>891301121</v>
      </c>
      <c r="B21" t="s">
        <v>17</v>
      </c>
      <c r="C21" s="5">
        <v>188516</v>
      </c>
      <c r="D21" s="1"/>
      <c r="E21" t="s">
        <v>4</v>
      </c>
      <c r="F21" s="2" t="s">
        <v>15</v>
      </c>
      <c r="G21" t="s">
        <v>16</v>
      </c>
      <c r="H21" s="4" t="s">
        <v>6</v>
      </c>
      <c r="I21" s="1">
        <v>44967</v>
      </c>
      <c r="J21" s="7">
        <v>59700</v>
      </c>
      <c r="K21" s="2">
        <f t="shared" si="0"/>
        <v>59700</v>
      </c>
    </row>
    <row r="22" spans="1:11" x14ac:dyDescent="0.3">
      <c r="A22">
        <v>891301121</v>
      </c>
      <c r="B22" t="s">
        <v>17</v>
      </c>
      <c r="C22" s="5">
        <v>191699</v>
      </c>
      <c r="D22" s="1"/>
      <c r="E22" t="s">
        <v>4</v>
      </c>
      <c r="F22" s="2" t="s">
        <v>15</v>
      </c>
      <c r="G22" t="s">
        <v>16</v>
      </c>
      <c r="H22" s="4" t="s">
        <v>6</v>
      </c>
      <c r="I22" s="1">
        <v>44967</v>
      </c>
      <c r="J22" s="7">
        <v>63067</v>
      </c>
      <c r="K22" s="2">
        <f t="shared" si="0"/>
        <v>63067</v>
      </c>
    </row>
    <row r="23" spans="1:11" x14ac:dyDescent="0.3">
      <c r="A23">
        <v>891301121</v>
      </c>
      <c r="B23" t="s">
        <v>17</v>
      </c>
      <c r="C23" s="5">
        <v>192741</v>
      </c>
      <c r="D23" s="1"/>
      <c r="E23" t="s">
        <v>4</v>
      </c>
      <c r="F23" s="2" t="s">
        <v>15</v>
      </c>
      <c r="G23" t="s">
        <v>16</v>
      </c>
      <c r="H23" s="4" t="s">
        <v>6</v>
      </c>
      <c r="I23" s="1">
        <v>44967</v>
      </c>
      <c r="J23" s="7">
        <v>89030</v>
      </c>
      <c r="K23" s="2">
        <f t="shared" si="0"/>
        <v>89030</v>
      </c>
    </row>
    <row r="24" spans="1:11" x14ac:dyDescent="0.3">
      <c r="A24">
        <v>891301121</v>
      </c>
      <c r="B24" t="s">
        <v>17</v>
      </c>
      <c r="C24" s="5">
        <v>193551</v>
      </c>
      <c r="D24" s="1"/>
      <c r="E24" t="s">
        <v>4</v>
      </c>
      <c r="F24" s="2" t="s">
        <v>15</v>
      </c>
      <c r="G24" t="s">
        <v>16</v>
      </c>
      <c r="H24" s="4" t="s">
        <v>6</v>
      </c>
      <c r="I24" s="1">
        <v>44967</v>
      </c>
      <c r="J24" s="7">
        <v>37900</v>
      </c>
      <c r="K24" s="2">
        <f t="shared" si="0"/>
        <v>37900</v>
      </c>
    </row>
    <row r="25" spans="1:11" x14ac:dyDescent="0.3">
      <c r="A25">
        <v>891301121</v>
      </c>
      <c r="B25" t="s">
        <v>17</v>
      </c>
      <c r="C25" s="5">
        <v>194323</v>
      </c>
      <c r="D25" s="1"/>
      <c r="E25" t="s">
        <v>4</v>
      </c>
      <c r="F25" s="2" t="s">
        <v>15</v>
      </c>
      <c r="G25" t="s">
        <v>16</v>
      </c>
      <c r="H25" s="4" t="s">
        <v>6</v>
      </c>
      <c r="I25" s="1">
        <v>44967</v>
      </c>
      <c r="J25" s="7">
        <v>62114</v>
      </c>
      <c r="K25" s="2">
        <f t="shared" si="0"/>
        <v>62114</v>
      </c>
    </row>
    <row r="26" spans="1:11" x14ac:dyDescent="0.3">
      <c r="A26">
        <v>891301121</v>
      </c>
      <c r="B26" t="s">
        <v>17</v>
      </c>
      <c r="C26" s="5">
        <v>194389</v>
      </c>
      <c r="D26" s="1"/>
      <c r="E26" t="s">
        <v>4</v>
      </c>
      <c r="F26" s="2" t="s">
        <v>15</v>
      </c>
      <c r="G26" t="s">
        <v>16</v>
      </c>
      <c r="H26" s="4" t="s">
        <v>6</v>
      </c>
      <c r="I26" s="1">
        <v>44967</v>
      </c>
      <c r="J26" s="7">
        <v>111814</v>
      </c>
      <c r="K26" s="2">
        <f t="shared" si="0"/>
        <v>111814</v>
      </c>
    </row>
    <row r="27" spans="1:11" x14ac:dyDescent="0.3">
      <c r="A27">
        <v>891301121</v>
      </c>
      <c r="B27" t="s">
        <v>17</v>
      </c>
      <c r="C27" s="5">
        <v>196843</v>
      </c>
      <c r="D27" s="1"/>
      <c r="E27" t="s">
        <v>4</v>
      </c>
      <c r="F27" s="2" t="s">
        <v>15</v>
      </c>
      <c r="G27" t="s">
        <v>16</v>
      </c>
      <c r="H27" s="4" t="s">
        <v>5</v>
      </c>
      <c r="I27" s="1">
        <v>44967</v>
      </c>
      <c r="J27" s="7">
        <v>62788</v>
      </c>
      <c r="K27" s="2">
        <f t="shared" si="0"/>
        <v>62788</v>
      </c>
    </row>
    <row r="28" spans="1:11" x14ac:dyDescent="0.3">
      <c r="A28">
        <v>891301121</v>
      </c>
      <c r="B28" t="s">
        <v>17</v>
      </c>
      <c r="C28" s="5">
        <v>197469</v>
      </c>
      <c r="D28" s="1"/>
      <c r="E28" t="s">
        <v>4</v>
      </c>
      <c r="F28" s="2" t="s">
        <v>15</v>
      </c>
      <c r="G28" t="s">
        <v>16</v>
      </c>
      <c r="H28" s="4" t="s">
        <v>5</v>
      </c>
      <c r="I28" s="1">
        <v>44967</v>
      </c>
      <c r="J28" s="7">
        <v>87000</v>
      </c>
      <c r="K28" s="2">
        <f t="shared" si="0"/>
        <v>87000</v>
      </c>
    </row>
    <row r="29" spans="1:11" x14ac:dyDescent="0.3">
      <c r="A29">
        <v>891301121</v>
      </c>
      <c r="B29" t="s">
        <v>17</v>
      </c>
      <c r="C29" s="5">
        <v>197470</v>
      </c>
      <c r="D29" s="1"/>
      <c r="E29" t="s">
        <v>4</v>
      </c>
      <c r="F29" s="2" t="s">
        <v>15</v>
      </c>
      <c r="G29" t="s">
        <v>16</v>
      </c>
      <c r="H29" s="4" t="s">
        <v>5</v>
      </c>
      <c r="I29" s="1">
        <v>44967</v>
      </c>
      <c r="J29" s="7">
        <v>141231</v>
      </c>
      <c r="K29" s="2">
        <f t="shared" si="0"/>
        <v>141231</v>
      </c>
    </row>
    <row r="30" spans="1:11" x14ac:dyDescent="0.3">
      <c r="A30">
        <v>891301121</v>
      </c>
      <c r="B30" t="s">
        <v>17</v>
      </c>
      <c r="C30" s="5">
        <v>197483</v>
      </c>
      <c r="D30" s="1"/>
      <c r="E30" t="s">
        <v>4</v>
      </c>
      <c r="F30" s="2" t="s">
        <v>15</v>
      </c>
      <c r="G30" t="s">
        <v>16</v>
      </c>
      <c r="H30" s="4" t="s">
        <v>5</v>
      </c>
      <c r="I30" s="1">
        <v>44967</v>
      </c>
      <c r="J30" s="7">
        <v>63016</v>
      </c>
      <c r="K30" s="2">
        <f t="shared" si="0"/>
        <v>63016</v>
      </c>
    </row>
    <row r="31" spans="1:11" x14ac:dyDescent="0.3">
      <c r="A31">
        <v>891301121</v>
      </c>
      <c r="B31" t="s">
        <v>17</v>
      </c>
      <c r="C31" s="5">
        <v>198754</v>
      </c>
      <c r="D31" s="1"/>
      <c r="E31" t="s">
        <v>4</v>
      </c>
      <c r="F31" s="2" t="s">
        <v>15</v>
      </c>
      <c r="G31" t="s">
        <v>16</v>
      </c>
      <c r="H31" s="4" t="s">
        <v>5</v>
      </c>
      <c r="I31" s="1">
        <v>44967</v>
      </c>
      <c r="J31" s="7">
        <v>78019</v>
      </c>
      <c r="K31" s="2">
        <f t="shared" si="0"/>
        <v>78019</v>
      </c>
    </row>
    <row r="32" spans="1:11" x14ac:dyDescent="0.3">
      <c r="A32">
        <v>891301121</v>
      </c>
      <c r="B32" t="s">
        <v>17</v>
      </c>
      <c r="C32" s="5">
        <v>199794</v>
      </c>
      <c r="D32" s="1"/>
      <c r="E32" t="s">
        <v>4</v>
      </c>
      <c r="F32" s="2" t="s">
        <v>15</v>
      </c>
      <c r="G32" t="s">
        <v>16</v>
      </c>
      <c r="H32" s="4" t="s">
        <v>6</v>
      </c>
      <c r="I32" s="1">
        <v>44967</v>
      </c>
      <c r="J32" s="7">
        <v>9600</v>
      </c>
      <c r="K32" s="2">
        <f t="shared" si="0"/>
        <v>9600</v>
      </c>
    </row>
    <row r="33" spans="1:11" x14ac:dyDescent="0.3">
      <c r="A33">
        <v>891301121</v>
      </c>
      <c r="B33" t="s">
        <v>17</v>
      </c>
      <c r="C33" s="5">
        <v>200576</v>
      </c>
      <c r="D33" s="1"/>
      <c r="E33" t="s">
        <v>4</v>
      </c>
      <c r="F33" s="2" t="s">
        <v>15</v>
      </c>
      <c r="G33" t="s">
        <v>16</v>
      </c>
      <c r="H33" s="4" t="s">
        <v>6</v>
      </c>
      <c r="I33" s="1">
        <v>44967</v>
      </c>
      <c r="J33" s="7">
        <v>38400</v>
      </c>
      <c r="K33" s="2">
        <f t="shared" si="0"/>
        <v>38400</v>
      </c>
    </row>
    <row r="34" spans="1:11" x14ac:dyDescent="0.3">
      <c r="A34">
        <v>891301121</v>
      </c>
      <c r="B34" t="s">
        <v>17</v>
      </c>
      <c r="C34" s="5">
        <v>204964</v>
      </c>
      <c r="D34" s="1"/>
      <c r="E34" t="s">
        <v>4</v>
      </c>
      <c r="F34" s="2" t="s">
        <v>15</v>
      </c>
      <c r="G34" t="s">
        <v>16</v>
      </c>
      <c r="H34" s="4" t="s">
        <v>6</v>
      </c>
      <c r="I34" s="1">
        <v>44967</v>
      </c>
      <c r="J34" s="7">
        <v>128496</v>
      </c>
      <c r="K34" s="2">
        <f t="shared" si="0"/>
        <v>128496</v>
      </c>
    </row>
    <row r="35" spans="1:11" x14ac:dyDescent="0.3">
      <c r="A35">
        <v>891301121</v>
      </c>
      <c r="B35" t="s">
        <v>17</v>
      </c>
      <c r="C35" s="5">
        <v>205595</v>
      </c>
      <c r="D35" s="1"/>
      <c r="E35" t="s">
        <v>4</v>
      </c>
      <c r="F35" s="2" t="s">
        <v>15</v>
      </c>
      <c r="G35" t="s">
        <v>16</v>
      </c>
      <c r="H35" s="4" t="s">
        <v>6</v>
      </c>
      <c r="I35" s="1">
        <v>44967</v>
      </c>
      <c r="J35" s="7">
        <v>19200</v>
      </c>
      <c r="K35" s="2">
        <f t="shared" si="0"/>
        <v>19200</v>
      </c>
    </row>
    <row r="36" spans="1:11" x14ac:dyDescent="0.3">
      <c r="A36">
        <v>891301121</v>
      </c>
      <c r="B36" t="s">
        <v>17</v>
      </c>
      <c r="C36" s="5">
        <v>205691</v>
      </c>
      <c r="D36" s="1"/>
      <c r="E36" t="s">
        <v>4</v>
      </c>
      <c r="F36" s="2" t="s">
        <v>15</v>
      </c>
      <c r="G36" t="s">
        <v>16</v>
      </c>
      <c r="H36" s="4" t="s">
        <v>6</v>
      </c>
      <c r="I36" s="1">
        <v>44967</v>
      </c>
      <c r="J36" s="7">
        <v>9600</v>
      </c>
      <c r="K36" s="2">
        <f t="shared" si="0"/>
        <v>9600</v>
      </c>
    </row>
    <row r="37" spans="1:11" x14ac:dyDescent="0.3">
      <c r="A37">
        <v>891301121</v>
      </c>
      <c r="B37" t="s">
        <v>17</v>
      </c>
      <c r="C37" s="5">
        <v>205696</v>
      </c>
      <c r="D37" s="1"/>
      <c r="E37" t="s">
        <v>4</v>
      </c>
      <c r="F37" s="2" t="s">
        <v>15</v>
      </c>
      <c r="G37" t="s">
        <v>16</v>
      </c>
      <c r="H37" s="4" t="s">
        <v>6</v>
      </c>
      <c r="I37" s="1">
        <v>44967</v>
      </c>
      <c r="J37" s="7">
        <v>9600</v>
      </c>
      <c r="K37" s="2">
        <f t="shared" si="0"/>
        <v>9600</v>
      </c>
    </row>
    <row r="38" spans="1:11" x14ac:dyDescent="0.3">
      <c r="A38">
        <v>891301121</v>
      </c>
      <c r="B38" t="s">
        <v>17</v>
      </c>
      <c r="C38" s="5">
        <v>205721</v>
      </c>
      <c r="D38" s="1"/>
      <c r="E38" t="s">
        <v>4</v>
      </c>
      <c r="F38" s="2" t="s">
        <v>15</v>
      </c>
      <c r="G38" t="s">
        <v>16</v>
      </c>
      <c r="H38" s="4" t="s">
        <v>6</v>
      </c>
      <c r="I38" s="1">
        <v>44967</v>
      </c>
      <c r="J38" s="7">
        <v>9600</v>
      </c>
      <c r="K38" s="2">
        <f t="shared" si="0"/>
        <v>9600</v>
      </c>
    </row>
    <row r="39" spans="1:11" x14ac:dyDescent="0.3">
      <c r="A39">
        <v>891301121</v>
      </c>
      <c r="B39" t="s">
        <v>17</v>
      </c>
      <c r="C39" s="5">
        <v>207754</v>
      </c>
      <c r="D39" s="1"/>
      <c r="E39" t="s">
        <v>4</v>
      </c>
      <c r="F39" s="2" t="s">
        <v>15</v>
      </c>
      <c r="G39" t="s">
        <v>16</v>
      </c>
      <c r="H39" s="4" t="s">
        <v>6</v>
      </c>
      <c r="I39" s="1">
        <v>44967</v>
      </c>
      <c r="J39" s="7">
        <v>9600</v>
      </c>
      <c r="K39" s="2">
        <f t="shared" si="0"/>
        <v>9600</v>
      </c>
    </row>
    <row r="40" spans="1:11" x14ac:dyDescent="0.3">
      <c r="A40">
        <v>891301121</v>
      </c>
      <c r="B40" t="s">
        <v>17</v>
      </c>
      <c r="C40" s="5">
        <v>208843</v>
      </c>
      <c r="D40" s="1"/>
      <c r="E40" t="s">
        <v>4</v>
      </c>
      <c r="F40" s="2" t="s">
        <v>15</v>
      </c>
      <c r="G40" t="s">
        <v>16</v>
      </c>
      <c r="H40" s="4" t="s">
        <v>6</v>
      </c>
      <c r="I40" s="1">
        <v>44967</v>
      </c>
      <c r="J40" s="7">
        <v>9600</v>
      </c>
      <c r="K40" s="2">
        <f t="shared" si="0"/>
        <v>9600</v>
      </c>
    </row>
    <row r="41" spans="1:11" x14ac:dyDescent="0.3">
      <c r="A41">
        <v>891301121</v>
      </c>
      <c r="B41" t="s">
        <v>17</v>
      </c>
      <c r="C41" s="5">
        <v>209874</v>
      </c>
      <c r="D41" s="1"/>
      <c r="E41" t="s">
        <v>4</v>
      </c>
      <c r="F41" s="2" t="s">
        <v>15</v>
      </c>
      <c r="G41" t="s">
        <v>16</v>
      </c>
      <c r="H41" s="4" t="s">
        <v>6</v>
      </c>
      <c r="I41" s="1">
        <v>44967</v>
      </c>
      <c r="J41" s="7">
        <v>65700</v>
      </c>
      <c r="K41" s="2">
        <f t="shared" si="0"/>
        <v>65700</v>
      </c>
    </row>
    <row r="42" spans="1:11" x14ac:dyDescent="0.3">
      <c r="A42">
        <v>891301121</v>
      </c>
      <c r="B42" t="s">
        <v>17</v>
      </c>
      <c r="C42" s="5">
        <v>211674</v>
      </c>
      <c r="D42" s="1"/>
      <c r="E42" t="s">
        <v>4</v>
      </c>
      <c r="F42" s="2" t="s">
        <v>15</v>
      </c>
      <c r="G42" t="s">
        <v>16</v>
      </c>
      <c r="H42" s="4" t="s">
        <v>6</v>
      </c>
      <c r="I42" s="1">
        <v>44967</v>
      </c>
      <c r="J42" s="7">
        <v>67906</v>
      </c>
      <c r="K42" s="2">
        <f t="shared" si="0"/>
        <v>67906</v>
      </c>
    </row>
    <row r="43" spans="1:11" x14ac:dyDescent="0.3">
      <c r="A43">
        <v>891301121</v>
      </c>
      <c r="B43" t="s">
        <v>17</v>
      </c>
      <c r="C43" s="5">
        <v>216705</v>
      </c>
      <c r="D43" s="1"/>
      <c r="E43" t="s">
        <v>4</v>
      </c>
      <c r="F43" s="2" t="s">
        <v>15</v>
      </c>
      <c r="G43" t="s">
        <v>16</v>
      </c>
      <c r="H43" s="4" t="s">
        <v>6</v>
      </c>
      <c r="I43" s="1">
        <v>44967</v>
      </c>
      <c r="J43" s="7">
        <v>9600</v>
      </c>
      <c r="K43" s="2">
        <f t="shared" si="0"/>
        <v>9600</v>
      </c>
    </row>
    <row r="44" spans="1:11" x14ac:dyDescent="0.3">
      <c r="A44">
        <v>891301121</v>
      </c>
      <c r="B44" t="s">
        <v>17</v>
      </c>
      <c r="C44" s="5">
        <v>216776</v>
      </c>
      <c r="D44" s="1"/>
      <c r="E44" t="s">
        <v>4</v>
      </c>
      <c r="F44" s="2" t="s">
        <v>15</v>
      </c>
      <c r="G44" t="s">
        <v>16</v>
      </c>
      <c r="H44" s="4" t="s">
        <v>6</v>
      </c>
      <c r="I44" s="1">
        <v>44967</v>
      </c>
      <c r="J44" s="7">
        <v>223199</v>
      </c>
      <c r="K44" s="2">
        <f t="shared" si="0"/>
        <v>223199</v>
      </c>
    </row>
    <row r="45" spans="1:11" x14ac:dyDescent="0.3">
      <c r="A45">
        <v>891301121</v>
      </c>
      <c r="B45" t="s">
        <v>17</v>
      </c>
      <c r="C45" s="5">
        <v>216782</v>
      </c>
      <c r="D45" s="1"/>
      <c r="E45" t="s">
        <v>4</v>
      </c>
      <c r="F45" s="2" t="s">
        <v>15</v>
      </c>
      <c r="G45" t="s">
        <v>16</v>
      </c>
      <c r="H45" s="4" t="s">
        <v>6</v>
      </c>
      <c r="I45" s="1">
        <v>44967</v>
      </c>
      <c r="J45" s="7">
        <v>66705</v>
      </c>
      <c r="K45" s="2">
        <f t="shared" si="0"/>
        <v>66705</v>
      </c>
    </row>
    <row r="46" spans="1:11" x14ac:dyDescent="0.3">
      <c r="A46">
        <v>891301121</v>
      </c>
      <c r="B46" t="s">
        <v>17</v>
      </c>
      <c r="C46" s="5">
        <v>218531</v>
      </c>
      <c r="D46" s="1"/>
      <c r="E46" t="s">
        <v>4</v>
      </c>
      <c r="F46" s="2" t="s">
        <v>15</v>
      </c>
      <c r="G46" t="s">
        <v>16</v>
      </c>
      <c r="H46" s="4" t="s">
        <v>6</v>
      </c>
      <c r="I46" s="1">
        <v>44967</v>
      </c>
      <c r="J46" s="7">
        <v>91960</v>
      </c>
      <c r="K46" s="2">
        <f t="shared" si="0"/>
        <v>91960</v>
      </c>
    </row>
    <row r="47" spans="1:11" x14ac:dyDescent="0.3">
      <c r="A47">
        <v>891301121</v>
      </c>
      <c r="B47" t="s">
        <v>17</v>
      </c>
      <c r="C47" s="5">
        <v>219389</v>
      </c>
      <c r="D47" s="1"/>
      <c r="E47" t="s">
        <v>4</v>
      </c>
      <c r="F47" s="2" t="s">
        <v>15</v>
      </c>
      <c r="G47" t="s">
        <v>16</v>
      </c>
      <c r="H47" s="4" t="s">
        <v>6</v>
      </c>
      <c r="I47" s="1">
        <v>44967</v>
      </c>
      <c r="J47" s="7">
        <v>89227</v>
      </c>
      <c r="K47" s="2">
        <f t="shared" si="0"/>
        <v>89227</v>
      </c>
    </row>
    <row r="48" spans="1:11" x14ac:dyDescent="0.3">
      <c r="A48">
        <v>891301121</v>
      </c>
      <c r="B48" t="s">
        <v>17</v>
      </c>
      <c r="C48" s="5">
        <v>219538</v>
      </c>
      <c r="D48" s="1"/>
      <c r="E48" t="s">
        <v>4</v>
      </c>
      <c r="F48" s="2" t="s">
        <v>15</v>
      </c>
      <c r="G48" t="s">
        <v>16</v>
      </c>
      <c r="H48" s="4" t="s">
        <v>6</v>
      </c>
      <c r="I48" s="1">
        <v>44967</v>
      </c>
      <c r="J48" s="7">
        <v>9600</v>
      </c>
      <c r="K48" s="2">
        <f t="shared" si="0"/>
        <v>9600</v>
      </c>
    </row>
    <row r="49" spans="1:11" x14ac:dyDescent="0.3">
      <c r="A49">
        <v>891301121</v>
      </c>
      <c r="B49" t="s">
        <v>17</v>
      </c>
      <c r="C49" s="5">
        <v>220458</v>
      </c>
      <c r="D49" s="1"/>
      <c r="E49" t="s">
        <v>4</v>
      </c>
      <c r="F49" s="2" t="s">
        <v>15</v>
      </c>
      <c r="G49" t="s">
        <v>16</v>
      </c>
      <c r="H49" s="4" t="s">
        <v>6</v>
      </c>
      <c r="I49" s="1">
        <v>44967</v>
      </c>
      <c r="J49" s="7">
        <v>9600</v>
      </c>
      <c r="K49" s="2">
        <f t="shared" si="0"/>
        <v>9600</v>
      </c>
    </row>
    <row r="50" spans="1:11" x14ac:dyDescent="0.3">
      <c r="A50">
        <v>891301121</v>
      </c>
      <c r="B50" t="s">
        <v>17</v>
      </c>
      <c r="C50" s="5">
        <v>223179</v>
      </c>
      <c r="D50" s="1"/>
      <c r="E50" t="s">
        <v>4</v>
      </c>
      <c r="F50" s="2" t="s">
        <v>15</v>
      </c>
      <c r="G50" t="s">
        <v>16</v>
      </c>
      <c r="H50" s="4" t="s">
        <v>6</v>
      </c>
      <c r="I50" s="1">
        <v>44967</v>
      </c>
      <c r="J50" s="7">
        <v>82999</v>
      </c>
      <c r="K50" s="2">
        <f t="shared" si="0"/>
        <v>82999</v>
      </c>
    </row>
    <row r="51" spans="1:11" x14ac:dyDescent="0.3">
      <c r="A51">
        <v>891301121</v>
      </c>
      <c r="B51" t="s">
        <v>17</v>
      </c>
      <c r="C51" s="5">
        <v>223991</v>
      </c>
      <c r="D51" s="1"/>
      <c r="E51" t="s">
        <v>4</v>
      </c>
      <c r="F51" s="2" t="s">
        <v>15</v>
      </c>
      <c r="G51" t="s">
        <v>16</v>
      </c>
      <c r="H51" s="4" t="s">
        <v>6</v>
      </c>
      <c r="I51" s="1">
        <v>44967</v>
      </c>
      <c r="J51" s="7">
        <v>9600</v>
      </c>
      <c r="K51" s="2">
        <f t="shared" si="0"/>
        <v>9600</v>
      </c>
    </row>
    <row r="52" spans="1:11" x14ac:dyDescent="0.3">
      <c r="A52">
        <v>891301121</v>
      </c>
      <c r="B52" t="s">
        <v>17</v>
      </c>
      <c r="C52" s="5">
        <v>225159</v>
      </c>
      <c r="D52" s="1"/>
      <c r="E52" t="s">
        <v>4</v>
      </c>
      <c r="F52" s="2" t="s">
        <v>15</v>
      </c>
      <c r="G52" t="s">
        <v>16</v>
      </c>
      <c r="H52" s="4" t="s">
        <v>6</v>
      </c>
      <c r="I52" s="1">
        <v>44967</v>
      </c>
      <c r="J52" s="7">
        <v>9600</v>
      </c>
      <c r="K52" s="2">
        <f t="shared" si="0"/>
        <v>9600</v>
      </c>
    </row>
    <row r="53" spans="1:11" x14ac:dyDescent="0.3">
      <c r="A53">
        <v>891301121</v>
      </c>
      <c r="B53" t="s">
        <v>17</v>
      </c>
      <c r="C53" s="5">
        <v>225612</v>
      </c>
      <c r="D53" s="1"/>
      <c r="E53" t="s">
        <v>4</v>
      </c>
      <c r="F53" s="2" t="s">
        <v>15</v>
      </c>
      <c r="G53" t="s">
        <v>16</v>
      </c>
      <c r="H53" s="4" t="s">
        <v>6</v>
      </c>
      <c r="I53" s="1">
        <v>44967</v>
      </c>
      <c r="J53" s="7">
        <v>87895</v>
      </c>
      <c r="K53" s="2">
        <f t="shared" si="0"/>
        <v>87895</v>
      </c>
    </row>
    <row r="54" spans="1:11" x14ac:dyDescent="0.3">
      <c r="A54">
        <v>891301121</v>
      </c>
      <c r="B54" t="s">
        <v>17</v>
      </c>
      <c r="C54" s="5">
        <v>228459</v>
      </c>
      <c r="D54" s="1"/>
      <c r="E54" t="s">
        <v>4</v>
      </c>
      <c r="F54" s="2" t="s">
        <v>15</v>
      </c>
      <c r="G54" t="s">
        <v>16</v>
      </c>
      <c r="H54" s="4" t="s">
        <v>6</v>
      </c>
      <c r="I54" s="1">
        <v>44967</v>
      </c>
      <c r="J54" s="7">
        <v>200210</v>
      </c>
      <c r="K54" s="2">
        <f t="shared" si="0"/>
        <v>200210</v>
      </c>
    </row>
    <row r="55" spans="1:11" x14ac:dyDescent="0.3">
      <c r="A55">
        <v>891301121</v>
      </c>
      <c r="B55" t="s">
        <v>17</v>
      </c>
      <c r="C55" s="5">
        <v>229016</v>
      </c>
      <c r="D55" s="1"/>
      <c r="E55" t="s">
        <v>4</v>
      </c>
      <c r="F55" s="2" t="s">
        <v>15</v>
      </c>
      <c r="G55" t="s">
        <v>16</v>
      </c>
      <c r="H55" s="4" t="s">
        <v>6</v>
      </c>
      <c r="I55" s="1">
        <v>44967</v>
      </c>
      <c r="J55" s="7">
        <v>463569</v>
      </c>
      <c r="K55" s="2">
        <f t="shared" si="0"/>
        <v>463569</v>
      </c>
    </row>
    <row r="56" spans="1:11" x14ac:dyDescent="0.3">
      <c r="A56">
        <v>891301121</v>
      </c>
      <c r="B56" t="s">
        <v>17</v>
      </c>
      <c r="C56" s="5">
        <v>229017</v>
      </c>
      <c r="D56" s="1"/>
      <c r="E56" t="s">
        <v>4</v>
      </c>
      <c r="F56" s="2" t="s">
        <v>15</v>
      </c>
      <c r="G56" t="s">
        <v>16</v>
      </c>
      <c r="H56" s="4" t="s">
        <v>6</v>
      </c>
      <c r="I56" s="1">
        <v>44967</v>
      </c>
      <c r="J56" s="7">
        <v>88129</v>
      </c>
      <c r="K56" s="2">
        <f t="shared" si="0"/>
        <v>88129</v>
      </c>
    </row>
    <row r="57" spans="1:11" x14ac:dyDescent="0.3">
      <c r="A57">
        <v>891301121</v>
      </c>
      <c r="B57" t="s">
        <v>17</v>
      </c>
      <c r="C57" s="5">
        <v>229581</v>
      </c>
      <c r="D57" s="1"/>
      <c r="E57" t="s">
        <v>4</v>
      </c>
      <c r="F57" s="2" t="s">
        <v>15</v>
      </c>
      <c r="G57" t="s">
        <v>16</v>
      </c>
      <c r="H57" s="4" t="s">
        <v>6</v>
      </c>
      <c r="I57" s="1">
        <v>44967</v>
      </c>
      <c r="J57" s="7">
        <v>66581</v>
      </c>
      <c r="K57" s="2">
        <f t="shared" si="0"/>
        <v>66581</v>
      </c>
    </row>
    <row r="58" spans="1:11" x14ac:dyDescent="0.3">
      <c r="A58">
        <v>891301121</v>
      </c>
      <c r="B58" t="s">
        <v>17</v>
      </c>
      <c r="C58" s="5">
        <v>229658</v>
      </c>
      <c r="D58" s="1"/>
      <c r="E58" t="s">
        <v>4</v>
      </c>
      <c r="F58" s="2" t="s">
        <v>15</v>
      </c>
      <c r="G58" t="s">
        <v>16</v>
      </c>
      <c r="H58" s="4" t="s">
        <v>6</v>
      </c>
      <c r="I58" s="1">
        <v>44967</v>
      </c>
      <c r="J58" s="7">
        <v>9600</v>
      </c>
      <c r="K58" s="2">
        <f t="shared" si="0"/>
        <v>9600</v>
      </c>
    </row>
    <row r="59" spans="1:11" x14ac:dyDescent="0.3">
      <c r="A59">
        <v>891301121</v>
      </c>
      <c r="B59" t="s">
        <v>17</v>
      </c>
      <c r="C59" s="5">
        <v>230411</v>
      </c>
      <c r="D59" s="1"/>
      <c r="E59" t="s">
        <v>4</v>
      </c>
      <c r="F59" s="2" t="s">
        <v>15</v>
      </c>
      <c r="G59" t="s">
        <v>16</v>
      </c>
      <c r="H59" s="4" t="s">
        <v>6</v>
      </c>
      <c r="I59" s="1">
        <v>44967</v>
      </c>
      <c r="J59" s="7">
        <v>9600</v>
      </c>
      <c r="K59" s="2">
        <f t="shared" si="0"/>
        <v>9600</v>
      </c>
    </row>
    <row r="60" spans="1:11" x14ac:dyDescent="0.3">
      <c r="A60">
        <v>891301121</v>
      </c>
      <c r="B60" t="s">
        <v>17</v>
      </c>
      <c r="C60" s="5">
        <v>230715</v>
      </c>
      <c r="D60" s="1"/>
      <c r="E60" t="s">
        <v>4</v>
      </c>
      <c r="F60" s="2" t="s">
        <v>15</v>
      </c>
      <c r="G60" t="s">
        <v>16</v>
      </c>
      <c r="H60" s="4" t="s">
        <v>6</v>
      </c>
      <c r="I60" s="1">
        <v>44967</v>
      </c>
      <c r="J60" s="7">
        <v>72934</v>
      </c>
      <c r="K60" s="2">
        <f t="shared" si="0"/>
        <v>72934</v>
      </c>
    </row>
    <row r="61" spans="1:11" x14ac:dyDescent="0.3">
      <c r="A61">
        <v>891301121</v>
      </c>
      <c r="B61" t="s">
        <v>17</v>
      </c>
      <c r="C61" s="5">
        <v>231407</v>
      </c>
      <c r="D61" s="1"/>
      <c r="E61" t="s">
        <v>4</v>
      </c>
      <c r="F61" s="2" t="s">
        <v>15</v>
      </c>
      <c r="G61" t="s">
        <v>16</v>
      </c>
      <c r="H61" s="4" t="s">
        <v>6</v>
      </c>
      <c r="I61" s="1">
        <v>44967</v>
      </c>
      <c r="J61" s="7">
        <v>71431</v>
      </c>
      <c r="K61" s="2">
        <f t="shared" si="0"/>
        <v>71431</v>
      </c>
    </row>
    <row r="62" spans="1:11" x14ac:dyDescent="0.3">
      <c r="A62">
        <v>891301121</v>
      </c>
      <c r="B62" t="s">
        <v>17</v>
      </c>
      <c r="C62" s="5">
        <v>232002</v>
      </c>
      <c r="D62" s="1"/>
      <c r="E62" t="s">
        <v>4</v>
      </c>
      <c r="F62" s="2" t="s">
        <v>15</v>
      </c>
      <c r="G62" t="s">
        <v>16</v>
      </c>
      <c r="H62" s="4" t="s">
        <v>6</v>
      </c>
      <c r="I62" s="1">
        <v>44967</v>
      </c>
      <c r="J62" s="7">
        <v>76894</v>
      </c>
      <c r="K62" s="2">
        <f t="shared" si="0"/>
        <v>76894</v>
      </c>
    </row>
    <row r="63" spans="1:11" x14ac:dyDescent="0.3">
      <c r="A63">
        <v>891301121</v>
      </c>
      <c r="B63" t="s">
        <v>17</v>
      </c>
      <c r="C63" s="5">
        <v>232506</v>
      </c>
      <c r="D63" s="1"/>
      <c r="E63" t="s">
        <v>4</v>
      </c>
      <c r="F63" s="2" t="s">
        <v>15</v>
      </c>
      <c r="G63" t="s">
        <v>16</v>
      </c>
      <c r="H63" s="4" t="s">
        <v>6</v>
      </c>
      <c r="I63" s="1">
        <v>44967</v>
      </c>
      <c r="J63" s="7">
        <v>113611</v>
      </c>
      <c r="K63" s="2">
        <f t="shared" si="0"/>
        <v>113611</v>
      </c>
    </row>
    <row r="64" spans="1:11" x14ac:dyDescent="0.3">
      <c r="A64">
        <v>891301121</v>
      </c>
      <c r="B64" t="s">
        <v>17</v>
      </c>
      <c r="C64" s="5">
        <v>232752</v>
      </c>
      <c r="D64" s="1"/>
      <c r="E64" t="s">
        <v>4</v>
      </c>
      <c r="F64" s="2" t="s">
        <v>15</v>
      </c>
      <c r="G64" t="s">
        <v>16</v>
      </c>
      <c r="H64" s="4" t="s">
        <v>6</v>
      </c>
      <c r="I64" s="1">
        <v>44967</v>
      </c>
      <c r="J64" s="7">
        <v>9600</v>
      </c>
      <c r="K64" s="2">
        <f t="shared" si="0"/>
        <v>9600</v>
      </c>
    </row>
    <row r="65" spans="1:11" x14ac:dyDescent="0.3">
      <c r="A65">
        <v>891301121</v>
      </c>
      <c r="B65" t="s">
        <v>17</v>
      </c>
      <c r="C65" s="5">
        <v>233039</v>
      </c>
      <c r="D65" s="1"/>
      <c r="E65" t="s">
        <v>4</v>
      </c>
      <c r="F65" s="2" t="s">
        <v>15</v>
      </c>
      <c r="G65" t="s">
        <v>16</v>
      </c>
      <c r="H65" s="4" t="s">
        <v>6</v>
      </c>
      <c r="I65" s="1">
        <v>44967</v>
      </c>
      <c r="J65" s="7">
        <v>71535</v>
      </c>
      <c r="K65" s="2">
        <f t="shared" si="0"/>
        <v>71535</v>
      </c>
    </row>
    <row r="66" spans="1:11" x14ac:dyDescent="0.3">
      <c r="A66">
        <v>891301121</v>
      </c>
      <c r="B66" t="s">
        <v>17</v>
      </c>
      <c r="C66" s="5">
        <v>233049</v>
      </c>
      <c r="D66" s="1"/>
      <c r="E66" t="s">
        <v>4</v>
      </c>
      <c r="F66" s="2" t="s">
        <v>15</v>
      </c>
      <c r="G66" t="s">
        <v>16</v>
      </c>
      <c r="H66" s="4" t="s">
        <v>6</v>
      </c>
      <c r="I66" s="1">
        <v>44967</v>
      </c>
      <c r="J66" s="7">
        <v>70573</v>
      </c>
      <c r="K66" s="2">
        <f t="shared" si="0"/>
        <v>70573</v>
      </c>
    </row>
    <row r="67" spans="1:11" x14ac:dyDescent="0.3">
      <c r="A67">
        <v>891301121</v>
      </c>
      <c r="B67" t="s">
        <v>17</v>
      </c>
      <c r="C67" s="5">
        <v>234798</v>
      </c>
      <c r="D67" s="1"/>
      <c r="E67" t="s">
        <v>4</v>
      </c>
      <c r="F67" s="2" t="s">
        <v>15</v>
      </c>
      <c r="G67" t="s">
        <v>16</v>
      </c>
      <c r="H67" s="4" t="s">
        <v>6</v>
      </c>
      <c r="I67" s="1">
        <v>44967</v>
      </c>
      <c r="J67" s="7">
        <v>123620</v>
      </c>
      <c r="K67" s="2">
        <f t="shared" si="0"/>
        <v>123620</v>
      </c>
    </row>
    <row r="68" spans="1:11" x14ac:dyDescent="0.3">
      <c r="A68">
        <v>891301121</v>
      </c>
      <c r="B68" t="s">
        <v>17</v>
      </c>
      <c r="C68" s="5">
        <v>235948</v>
      </c>
      <c r="D68" s="1"/>
      <c r="E68" t="s">
        <v>4</v>
      </c>
      <c r="F68" s="2" t="s">
        <v>15</v>
      </c>
      <c r="G68" t="s">
        <v>16</v>
      </c>
      <c r="H68" s="4" t="s">
        <v>6</v>
      </c>
      <c r="I68" s="1">
        <v>44967</v>
      </c>
      <c r="J68" s="7">
        <v>232760</v>
      </c>
      <c r="K68" s="2">
        <f t="shared" ref="K68:K76" si="1">+J68</f>
        <v>232760</v>
      </c>
    </row>
    <row r="69" spans="1:11" x14ac:dyDescent="0.3">
      <c r="A69">
        <v>891301121</v>
      </c>
      <c r="B69" t="s">
        <v>17</v>
      </c>
      <c r="C69" s="5">
        <v>235969</v>
      </c>
      <c r="D69" s="1"/>
      <c r="E69" t="s">
        <v>4</v>
      </c>
      <c r="F69" s="2" t="s">
        <v>15</v>
      </c>
      <c r="G69" t="s">
        <v>16</v>
      </c>
      <c r="H69" s="4" t="s">
        <v>6</v>
      </c>
      <c r="I69" s="1">
        <v>44967</v>
      </c>
      <c r="J69" s="7">
        <v>125700</v>
      </c>
      <c r="K69" s="2">
        <f t="shared" si="1"/>
        <v>125700</v>
      </c>
    </row>
    <row r="70" spans="1:11" x14ac:dyDescent="0.3">
      <c r="A70">
        <v>891301121</v>
      </c>
      <c r="B70" t="s">
        <v>17</v>
      </c>
      <c r="C70" s="5">
        <v>236525</v>
      </c>
      <c r="D70" s="1"/>
      <c r="E70" t="s">
        <v>4</v>
      </c>
      <c r="F70" s="2" t="s">
        <v>15</v>
      </c>
      <c r="G70" t="s">
        <v>16</v>
      </c>
      <c r="H70" s="4" t="s">
        <v>6</v>
      </c>
      <c r="I70" s="1">
        <v>44967</v>
      </c>
      <c r="J70" s="7">
        <v>9600</v>
      </c>
      <c r="K70" s="2">
        <f t="shared" si="1"/>
        <v>9600</v>
      </c>
    </row>
    <row r="71" spans="1:11" x14ac:dyDescent="0.3">
      <c r="A71">
        <v>891301121</v>
      </c>
      <c r="B71" t="s">
        <v>17</v>
      </c>
      <c r="C71" s="5">
        <v>236822</v>
      </c>
      <c r="D71" s="1"/>
      <c r="E71" t="s">
        <v>4</v>
      </c>
      <c r="F71" s="2" t="s">
        <v>15</v>
      </c>
      <c r="G71" t="s">
        <v>16</v>
      </c>
      <c r="H71" s="4" t="s">
        <v>6</v>
      </c>
      <c r="I71" s="1">
        <v>44967</v>
      </c>
      <c r="J71" s="7">
        <v>69225</v>
      </c>
      <c r="K71" s="2">
        <f t="shared" si="1"/>
        <v>69225</v>
      </c>
    </row>
    <row r="72" spans="1:11" x14ac:dyDescent="0.3">
      <c r="A72">
        <v>891301121</v>
      </c>
      <c r="B72" t="s">
        <v>17</v>
      </c>
      <c r="C72" s="5">
        <v>238433</v>
      </c>
      <c r="D72" s="1"/>
      <c r="E72" t="s">
        <v>4</v>
      </c>
      <c r="F72" s="2" t="s">
        <v>15</v>
      </c>
      <c r="G72" t="s">
        <v>16</v>
      </c>
      <c r="H72" s="4" t="s">
        <v>6</v>
      </c>
      <c r="I72" s="1">
        <v>44967</v>
      </c>
      <c r="J72" s="7">
        <v>151343</v>
      </c>
      <c r="K72" s="2">
        <f t="shared" si="1"/>
        <v>151343</v>
      </c>
    </row>
    <row r="73" spans="1:11" x14ac:dyDescent="0.3">
      <c r="A73">
        <v>891301121</v>
      </c>
      <c r="B73" t="s">
        <v>17</v>
      </c>
      <c r="C73" s="5">
        <v>239058</v>
      </c>
      <c r="D73" s="1"/>
      <c r="E73" t="s">
        <v>4</v>
      </c>
      <c r="F73" s="2" t="s">
        <v>15</v>
      </c>
      <c r="G73" t="s">
        <v>16</v>
      </c>
      <c r="H73" s="4" t="s">
        <v>5</v>
      </c>
      <c r="I73" s="1">
        <v>44967</v>
      </c>
      <c r="J73" s="7">
        <v>243475</v>
      </c>
      <c r="K73" s="2">
        <f t="shared" si="1"/>
        <v>243475</v>
      </c>
    </row>
    <row r="74" spans="1:11" x14ac:dyDescent="0.3">
      <c r="A74">
        <v>891301121</v>
      </c>
      <c r="B74" t="s">
        <v>17</v>
      </c>
      <c r="C74" s="5">
        <v>239061</v>
      </c>
      <c r="D74" s="1"/>
      <c r="E74" t="s">
        <v>4</v>
      </c>
      <c r="F74" s="2" t="s">
        <v>15</v>
      </c>
      <c r="G74" t="s">
        <v>16</v>
      </c>
      <c r="H74" s="4" t="s">
        <v>5</v>
      </c>
      <c r="I74" s="1">
        <v>44967</v>
      </c>
      <c r="J74" s="7">
        <v>96034</v>
      </c>
      <c r="K74" s="2">
        <f t="shared" si="1"/>
        <v>96034</v>
      </c>
    </row>
    <row r="75" spans="1:11" x14ac:dyDescent="0.3">
      <c r="A75">
        <v>891301121</v>
      </c>
      <c r="B75" t="s">
        <v>17</v>
      </c>
      <c r="C75" s="5">
        <v>239520</v>
      </c>
      <c r="D75" s="1"/>
      <c r="E75" t="s">
        <v>4</v>
      </c>
      <c r="F75" s="2" t="s">
        <v>15</v>
      </c>
      <c r="G75" t="s">
        <v>16</v>
      </c>
      <c r="H75" s="4" t="s">
        <v>5</v>
      </c>
      <c r="I75" s="1">
        <v>44967</v>
      </c>
      <c r="J75" s="7">
        <v>150382</v>
      </c>
      <c r="K75" s="2">
        <f t="shared" si="1"/>
        <v>150382</v>
      </c>
    </row>
    <row r="76" spans="1:11" x14ac:dyDescent="0.3">
      <c r="A76">
        <v>891301121</v>
      </c>
      <c r="B76" t="s">
        <v>17</v>
      </c>
      <c r="C76" s="5">
        <v>240622</v>
      </c>
      <c r="D76" s="1"/>
      <c r="E76" t="s">
        <v>4</v>
      </c>
      <c r="F76" s="2" t="s">
        <v>15</v>
      </c>
      <c r="G76" t="s">
        <v>16</v>
      </c>
      <c r="H76" s="4" t="s">
        <v>5</v>
      </c>
      <c r="I76" s="1">
        <v>44967</v>
      </c>
      <c r="J76" s="7">
        <v>85248</v>
      </c>
      <c r="K76" s="2">
        <f t="shared" si="1"/>
        <v>85248</v>
      </c>
    </row>
    <row r="77" spans="1:11" x14ac:dyDescent="0.3">
      <c r="A77">
        <v>891301121</v>
      </c>
      <c r="B77" t="s">
        <v>17</v>
      </c>
      <c r="C77" s="5">
        <v>240907</v>
      </c>
      <c r="D77" s="1"/>
      <c r="E77" t="s">
        <v>4</v>
      </c>
      <c r="F77" s="2" t="s">
        <v>15</v>
      </c>
      <c r="G77" t="s">
        <v>16</v>
      </c>
      <c r="H77" t="s">
        <v>6</v>
      </c>
      <c r="I77" s="1">
        <v>44995</v>
      </c>
      <c r="J77" s="7">
        <v>68657</v>
      </c>
      <c r="K77" s="2">
        <f>+J77</f>
        <v>68657</v>
      </c>
    </row>
    <row r="78" spans="1:11" x14ac:dyDescent="0.3">
      <c r="A78">
        <v>891301121</v>
      </c>
      <c r="B78" t="s">
        <v>17</v>
      </c>
      <c r="C78" s="5">
        <v>241666</v>
      </c>
      <c r="D78" s="1"/>
      <c r="E78" t="s">
        <v>4</v>
      </c>
      <c r="F78" s="2" t="s">
        <v>15</v>
      </c>
      <c r="G78" t="s">
        <v>16</v>
      </c>
      <c r="H78" t="s">
        <v>6</v>
      </c>
      <c r="I78" s="1">
        <v>44995</v>
      </c>
      <c r="J78" s="7">
        <v>9600</v>
      </c>
      <c r="K78" s="2">
        <f t="shared" ref="K78:K96" si="2">+J78</f>
        <v>9600</v>
      </c>
    </row>
    <row r="79" spans="1:11" x14ac:dyDescent="0.3">
      <c r="A79">
        <v>891301121</v>
      </c>
      <c r="B79" t="s">
        <v>17</v>
      </c>
      <c r="C79" s="5">
        <v>241698</v>
      </c>
      <c r="D79" s="1"/>
      <c r="E79" t="s">
        <v>4</v>
      </c>
      <c r="F79" s="2" t="s">
        <v>15</v>
      </c>
      <c r="G79" t="s">
        <v>16</v>
      </c>
      <c r="H79" t="s">
        <v>6</v>
      </c>
      <c r="I79" s="1">
        <v>44995</v>
      </c>
      <c r="J79" s="7">
        <v>88241</v>
      </c>
      <c r="K79" s="2">
        <f t="shared" si="2"/>
        <v>88241</v>
      </c>
    </row>
    <row r="80" spans="1:11" x14ac:dyDescent="0.3">
      <c r="A80">
        <v>891301121</v>
      </c>
      <c r="B80" t="s">
        <v>17</v>
      </c>
      <c r="C80" s="5">
        <v>241907</v>
      </c>
      <c r="D80" s="1"/>
      <c r="E80" t="s">
        <v>4</v>
      </c>
      <c r="F80" s="2" t="s">
        <v>15</v>
      </c>
      <c r="G80" t="s">
        <v>16</v>
      </c>
      <c r="H80" t="s">
        <v>6</v>
      </c>
      <c r="I80" s="1">
        <v>44995</v>
      </c>
      <c r="J80" s="7">
        <v>38400</v>
      </c>
      <c r="K80" s="2">
        <f t="shared" si="2"/>
        <v>38400</v>
      </c>
    </row>
    <row r="81" spans="1:11" x14ac:dyDescent="0.3">
      <c r="A81">
        <v>891301121</v>
      </c>
      <c r="B81" t="s">
        <v>17</v>
      </c>
      <c r="C81" s="5">
        <v>243445</v>
      </c>
      <c r="D81" s="1"/>
      <c r="E81" t="s">
        <v>4</v>
      </c>
      <c r="F81" s="2" t="s">
        <v>15</v>
      </c>
      <c r="G81" t="s">
        <v>16</v>
      </c>
      <c r="H81" t="s">
        <v>5</v>
      </c>
      <c r="I81" s="1">
        <v>44995</v>
      </c>
      <c r="J81" s="7">
        <v>82571</v>
      </c>
      <c r="K81" s="2">
        <f t="shared" si="2"/>
        <v>82571</v>
      </c>
    </row>
    <row r="82" spans="1:11" x14ac:dyDescent="0.3">
      <c r="A82">
        <v>891301121</v>
      </c>
      <c r="B82" t="s">
        <v>17</v>
      </c>
      <c r="C82" s="5">
        <v>244957</v>
      </c>
      <c r="D82" s="1"/>
      <c r="E82" t="s">
        <v>4</v>
      </c>
      <c r="F82" s="2" t="s">
        <v>15</v>
      </c>
      <c r="G82" t="s">
        <v>16</v>
      </c>
      <c r="H82" t="s">
        <v>5</v>
      </c>
      <c r="I82" s="1">
        <v>44995</v>
      </c>
      <c r="J82" s="7">
        <v>119262</v>
      </c>
      <c r="K82" s="2">
        <f t="shared" si="2"/>
        <v>119262</v>
      </c>
    </row>
    <row r="83" spans="1:11" x14ac:dyDescent="0.3">
      <c r="A83">
        <v>891301121</v>
      </c>
      <c r="B83" t="s">
        <v>17</v>
      </c>
      <c r="C83" s="5">
        <v>244993</v>
      </c>
      <c r="D83" s="1"/>
      <c r="E83" t="s">
        <v>4</v>
      </c>
      <c r="F83" s="2" t="s">
        <v>15</v>
      </c>
      <c r="G83" t="s">
        <v>16</v>
      </c>
      <c r="H83" t="s">
        <v>5</v>
      </c>
      <c r="I83" s="1">
        <v>44995</v>
      </c>
      <c r="J83" s="7">
        <v>120520</v>
      </c>
      <c r="K83" s="2">
        <f t="shared" si="2"/>
        <v>120520</v>
      </c>
    </row>
    <row r="84" spans="1:11" x14ac:dyDescent="0.3">
      <c r="A84">
        <v>891301121</v>
      </c>
      <c r="B84" t="s">
        <v>17</v>
      </c>
      <c r="C84" s="5">
        <v>246081</v>
      </c>
      <c r="D84" s="1"/>
      <c r="E84" t="s">
        <v>4</v>
      </c>
      <c r="F84" s="2" t="s">
        <v>15</v>
      </c>
      <c r="G84" t="s">
        <v>16</v>
      </c>
      <c r="H84" t="s">
        <v>5</v>
      </c>
      <c r="I84" s="1">
        <v>44995</v>
      </c>
      <c r="J84" s="7">
        <v>238007</v>
      </c>
      <c r="K84" s="2">
        <f t="shared" si="2"/>
        <v>238007</v>
      </c>
    </row>
    <row r="85" spans="1:11" x14ac:dyDescent="0.3">
      <c r="A85">
        <v>891301121</v>
      </c>
      <c r="B85" t="s">
        <v>17</v>
      </c>
      <c r="C85" s="5">
        <v>246513</v>
      </c>
      <c r="D85" s="1"/>
      <c r="E85" t="s">
        <v>4</v>
      </c>
      <c r="F85" s="2" t="s">
        <v>15</v>
      </c>
      <c r="G85" t="s">
        <v>16</v>
      </c>
      <c r="H85" t="s">
        <v>5</v>
      </c>
      <c r="I85" s="1">
        <v>44995</v>
      </c>
      <c r="J85" s="7">
        <v>9600</v>
      </c>
      <c r="K85" s="2">
        <f t="shared" si="2"/>
        <v>9600</v>
      </c>
    </row>
    <row r="86" spans="1:11" x14ac:dyDescent="0.3">
      <c r="A86">
        <v>891301121</v>
      </c>
      <c r="B86" t="s">
        <v>17</v>
      </c>
      <c r="C86" s="5">
        <v>246901</v>
      </c>
      <c r="D86" s="1"/>
      <c r="E86" t="s">
        <v>4</v>
      </c>
      <c r="F86" s="2" t="s">
        <v>15</v>
      </c>
      <c r="G86" t="s">
        <v>16</v>
      </c>
      <c r="H86" t="s">
        <v>5</v>
      </c>
      <c r="I86" s="1">
        <v>44995</v>
      </c>
      <c r="J86" s="7">
        <v>88616</v>
      </c>
      <c r="K86" s="2">
        <f t="shared" si="2"/>
        <v>88616</v>
      </c>
    </row>
    <row r="87" spans="1:11" x14ac:dyDescent="0.3">
      <c r="A87">
        <v>891301121</v>
      </c>
      <c r="B87" t="s">
        <v>17</v>
      </c>
      <c r="C87" s="5">
        <v>247100</v>
      </c>
      <c r="D87" s="1"/>
      <c r="E87" t="s">
        <v>4</v>
      </c>
      <c r="F87" s="2" t="s">
        <v>15</v>
      </c>
      <c r="G87" t="s">
        <v>16</v>
      </c>
      <c r="H87" t="s">
        <v>5</v>
      </c>
      <c r="I87" s="1">
        <v>44995</v>
      </c>
      <c r="J87" s="7">
        <v>9600</v>
      </c>
      <c r="K87" s="2">
        <f t="shared" si="2"/>
        <v>9600</v>
      </c>
    </row>
    <row r="88" spans="1:11" x14ac:dyDescent="0.3">
      <c r="A88">
        <v>891301121</v>
      </c>
      <c r="B88" t="s">
        <v>17</v>
      </c>
      <c r="C88" s="5">
        <v>248611</v>
      </c>
      <c r="D88" s="1"/>
      <c r="E88" t="s">
        <v>4</v>
      </c>
      <c r="F88" s="2" t="s">
        <v>15</v>
      </c>
      <c r="G88" t="s">
        <v>16</v>
      </c>
      <c r="H88" t="s">
        <v>5</v>
      </c>
      <c r="I88" s="1">
        <v>44995</v>
      </c>
      <c r="J88" s="7">
        <v>9600</v>
      </c>
      <c r="K88" s="2">
        <f t="shared" si="2"/>
        <v>9600</v>
      </c>
    </row>
    <row r="89" spans="1:11" x14ac:dyDescent="0.3">
      <c r="A89">
        <v>891301121</v>
      </c>
      <c r="B89" t="s">
        <v>17</v>
      </c>
      <c r="C89" s="5">
        <v>248776</v>
      </c>
      <c r="D89" s="1"/>
      <c r="E89" t="s">
        <v>4</v>
      </c>
      <c r="F89" s="2" t="s">
        <v>15</v>
      </c>
      <c r="G89" t="s">
        <v>16</v>
      </c>
      <c r="H89" t="s">
        <v>5</v>
      </c>
      <c r="I89" s="1">
        <v>44995</v>
      </c>
      <c r="J89" s="7">
        <v>9600</v>
      </c>
      <c r="K89" s="2">
        <f t="shared" si="2"/>
        <v>9600</v>
      </c>
    </row>
    <row r="90" spans="1:11" x14ac:dyDescent="0.3">
      <c r="A90">
        <v>891301121</v>
      </c>
      <c r="B90" t="s">
        <v>17</v>
      </c>
      <c r="C90" s="5">
        <v>249950</v>
      </c>
      <c r="D90" s="1"/>
      <c r="E90" t="s">
        <v>4</v>
      </c>
      <c r="F90" s="2" t="s">
        <v>15</v>
      </c>
      <c r="G90" t="s">
        <v>16</v>
      </c>
      <c r="H90" t="s">
        <v>5</v>
      </c>
      <c r="I90" s="1">
        <v>44995</v>
      </c>
      <c r="J90" s="7">
        <v>38400</v>
      </c>
      <c r="K90" s="2">
        <f t="shared" si="2"/>
        <v>38400</v>
      </c>
    </row>
    <row r="91" spans="1:11" x14ac:dyDescent="0.3">
      <c r="A91">
        <v>891301121</v>
      </c>
      <c r="B91" t="s">
        <v>17</v>
      </c>
      <c r="C91" s="5">
        <v>249995</v>
      </c>
      <c r="D91" s="1"/>
      <c r="E91" t="s">
        <v>4</v>
      </c>
      <c r="F91" s="2" t="s">
        <v>15</v>
      </c>
      <c r="G91" t="s">
        <v>16</v>
      </c>
      <c r="H91" t="s">
        <v>5</v>
      </c>
      <c r="I91" s="1">
        <v>44995</v>
      </c>
      <c r="J91" s="7">
        <v>9600</v>
      </c>
      <c r="K91" s="2">
        <f t="shared" si="2"/>
        <v>9600</v>
      </c>
    </row>
    <row r="92" spans="1:11" x14ac:dyDescent="0.3">
      <c r="A92">
        <v>891301121</v>
      </c>
      <c r="B92" t="s">
        <v>17</v>
      </c>
      <c r="C92" s="5">
        <v>251658</v>
      </c>
      <c r="D92" s="1"/>
      <c r="E92" t="s">
        <v>4</v>
      </c>
      <c r="F92" s="2" t="s">
        <v>15</v>
      </c>
      <c r="G92" t="s">
        <v>16</v>
      </c>
      <c r="H92" t="s">
        <v>5</v>
      </c>
      <c r="I92" s="1">
        <v>44995</v>
      </c>
      <c r="J92" s="7">
        <v>9600</v>
      </c>
      <c r="K92" s="2">
        <f t="shared" si="2"/>
        <v>9600</v>
      </c>
    </row>
    <row r="93" spans="1:11" x14ac:dyDescent="0.3">
      <c r="A93">
        <v>891301121</v>
      </c>
      <c r="B93" t="s">
        <v>17</v>
      </c>
      <c r="C93" s="5">
        <v>252144</v>
      </c>
      <c r="D93" s="1"/>
      <c r="E93" t="s">
        <v>4</v>
      </c>
      <c r="F93" s="2" t="s">
        <v>15</v>
      </c>
      <c r="G93" t="s">
        <v>16</v>
      </c>
      <c r="H93" t="s">
        <v>5</v>
      </c>
      <c r="I93" s="1">
        <v>44995</v>
      </c>
      <c r="J93" s="7">
        <v>82019</v>
      </c>
      <c r="K93" s="2">
        <f t="shared" si="2"/>
        <v>82019</v>
      </c>
    </row>
    <row r="94" spans="1:11" x14ac:dyDescent="0.3">
      <c r="A94">
        <v>891301121</v>
      </c>
      <c r="B94" t="s">
        <v>17</v>
      </c>
      <c r="C94" s="5">
        <v>252625</v>
      </c>
      <c r="D94" s="1"/>
      <c r="E94" t="s">
        <v>4</v>
      </c>
      <c r="F94" s="2" t="s">
        <v>15</v>
      </c>
      <c r="G94" t="s">
        <v>16</v>
      </c>
      <c r="H94" t="s">
        <v>5</v>
      </c>
      <c r="I94" s="1">
        <v>44995</v>
      </c>
      <c r="J94" s="7">
        <v>270444</v>
      </c>
      <c r="K94" s="2">
        <f t="shared" si="2"/>
        <v>270444</v>
      </c>
    </row>
    <row r="95" spans="1:11" x14ac:dyDescent="0.3">
      <c r="A95">
        <v>891301121</v>
      </c>
      <c r="B95" t="s">
        <v>17</v>
      </c>
      <c r="C95" s="5">
        <v>252655</v>
      </c>
      <c r="D95" s="1"/>
      <c r="E95" t="s">
        <v>4</v>
      </c>
      <c r="F95" s="2" t="s">
        <v>15</v>
      </c>
      <c r="G95" t="s">
        <v>16</v>
      </c>
      <c r="H95" t="s">
        <v>5</v>
      </c>
      <c r="I95" s="1">
        <v>44995</v>
      </c>
      <c r="J95" s="7">
        <v>9600</v>
      </c>
      <c r="K95" s="2">
        <f t="shared" si="2"/>
        <v>9600</v>
      </c>
    </row>
    <row r="96" spans="1:11" x14ac:dyDescent="0.3">
      <c r="A96">
        <v>891301121</v>
      </c>
      <c r="B96" t="s">
        <v>17</v>
      </c>
      <c r="C96" s="5">
        <v>254082</v>
      </c>
      <c r="D96" s="1"/>
      <c r="E96" t="s">
        <v>4</v>
      </c>
      <c r="F96" s="2" t="s">
        <v>15</v>
      </c>
      <c r="G96" t="s">
        <v>16</v>
      </c>
      <c r="H96" t="s">
        <v>5</v>
      </c>
      <c r="I96" s="1">
        <v>44995</v>
      </c>
      <c r="J96" s="7">
        <v>80700</v>
      </c>
      <c r="K96" s="2">
        <f t="shared" si="2"/>
        <v>80700</v>
      </c>
    </row>
    <row r="97" spans="1:11" x14ac:dyDescent="0.3">
      <c r="A97">
        <v>891301121</v>
      </c>
      <c r="B97" t="s">
        <v>17</v>
      </c>
      <c r="C97" s="5">
        <v>255046</v>
      </c>
      <c r="D97" s="1"/>
      <c r="E97" t="s">
        <v>4</v>
      </c>
      <c r="F97" s="2" t="s">
        <v>15</v>
      </c>
      <c r="G97" t="s">
        <v>16</v>
      </c>
      <c r="H97" t="s">
        <v>6</v>
      </c>
      <c r="I97" s="1">
        <v>45026</v>
      </c>
      <c r="J97" s="7">
        <v>122914</v>
      </c>
      <c r="K97" s="2">
        <f>+J97</f>
        <v>122914</v>
      </c>
    </row>
    <row r="98" spans="1:11" x14ac:dyDescent="0.3">
      <c r="A98">
        <v>891301121</v>
      </c>
      <c r="B98" t="s">
        <v>17</v>
      </c>
      <c r="C98" s="5">
        <v>256134</v>
      </c>
      <c r="D98" s="1"/>
      <c r="E98" t="s">
        <v>4</v>
      </c>
      <c r="F98" s="2" t="s">
        <v>15</v>
      </c>
      <c r="G98" t="s">
        <v>16</v>
      </c>
      <c r="H98" t="s">
        <v>6</v>
      </c>
      <c r="I98" s="1">
        <v>45026</v>
      </c>
      <c r="J98" s="7">
        <v>67749</v>
      </c>
      <c r="K98" s="2">
        <f t="shared" ref="K98:K104" si="3">+J98</f>
        <v>67749</v>
      </c>
    </row>
    <row r="99" spans="1:11" x14ac:dyDescent="0.3">
      <c r="A99">
        <v>891301121</v>
      </c>
      <c r="B99" t="s">
        <v>17</v>
      </c>
      <c r="C99" s="5">
        <v>256884</v>
      </c>
      <c r="D99" s="1"/>
      <c r="E99" t="s">
        <v>4</v>
      </c>
      <c r="F99" s="2" t="s">
        <v>15</v>
      </c>
      <c r="G99" t="s">
        <v>16</v>
      </c>
      <c r="H99" t="s">
        <v>6</v>
      </c>
      <c r="I99" s="1">
        <v>45026</v>
      </c>
      <c r="J99" s="7">
        <v>133856</v>
      </c>
      <c r="K99" s="2">
        <f t="shared" si="3"/>
        <v>133856</v>
      </c>
    </row>
    <row r="100" spans="1:11" x14ac:dyDescent="0.3">
      <c r="A100">
        <v>891301121</v>
      </c>
      <c r="B100" t="s">
        <v>17</v>
      </c>
      <c r="C100" s="5">
        <v>257941</v>
      </c>
      <c r="D100" s="1"/>
      <c r="E100" t="s">
        <v>4</v>
      </c>
      <c r="F100" s="2" t="s">
        <v>15</v>
      </c>
      <c r="G100" t="s">
        <v>16</v>
      </c>
      <c r="H100" t="s">
        <v>6</v>
      </c>
      <c r="I100" s="1">
        <v>45026</v>
      </c>
      <c r="J100" s="7">
        <v>84989</v>
      </c>
      <c r="K100" s="2">
        <f t="shared" si="3"/>
        <v>84989</v>
      </c>
    </row>
    <row r="101" spans="1:11" x14ac:dyDescent="0.3">
      <c r="A101">
        <v>891301121</v>
      </c>
      <c r="B101" t="s">
        <v>17</v>
      </c>
      <c r="C101" s="5">
        <v>257946</v>
      </c>
      <c r="D101" s="1"/>
      <c r="E101" t="s">
        <v>4</v>
      </c>
      <c r="F101" s="2" t="s">
        <v>15</v>
      </c>
      <c r="G101" t="s">
        <v>16</v>
      </c>
      <c r="H101" t="s">
        <v>6</v>
      </c>
      <c r="I101" s="1">
        <v>45026</v>
      </c>
      <c r="J101" s="7">
        <v>83285</v>
      </c>
      <c r="K101" s="2">
        <f t="shared" si="3"/>
        <v>83285</v>
      </c>
    </row>
    <row r="102" spans="1:11" x14ac:dyDescent="0.3">
      <c r="A102">
        <v>891301121</v>
      </c>
      <c r="B102" t="s">
        <v>17</v>
      </c>
      <c r="C102" s="5">
        <v>259297</v>
      </c>
      <c r="D102" s="1"/>
      <c r="E102" t="s">
        <v>4</v>
      </c>
      <c r="F102" s="2" t="s">
        <v>15</v>
      </c>
      <c r="G102" t="s">
        <v>16</v>
      </c>
      <c r="H102" t="s">
        <v>6</v>
      </c>
      <c r="I102" s="1">
        <v>45026</v>
      </c>
      <c r="J102" s="7">
        <v>78100</v>
      </c>
      <c r="K102" s="2">
        <f t="shared" si="3"/>
        <v>78100</v>
      </c>
    </row>
    <row r="103" spans="1:11" x14ac:dyDescent="0.3">
      <c r="A103">
        <v>891301121</v>
      </c>
      <c r="B103" t="s">
        <v>17</v>
      </c>
      <c r="C103" s="5">
        <v>259556</v>
      </c>
      <c r="D103" s="1"/>
      <c r="E103" t="s">
        <v>4</v>
      </c>
      <c r="F103" s="2" t="s">
        <v>15</v>
      </c>
      <c r="G103" t="s">
        <v>16</v>
      </c>
      <c r="H103" t="s">
        <v>6</v>
      </c>
      <c r="I103" s="1">
        <v>45026</v>
      </c>
      <c r="J103" s="7">
        <v>130623</v>
      </c>
      <c r="K103" s="2">
        <f t="shared" si="3"/>
        <v>130623</v>
      </c>
    </row>
    <row r="104" spans="1:11" x14ac:dyDescent="0.3">
      <c r="A104">
        <v>891301121</v>
      </c>
      <c r="B104" t="s">
        <v>17</v>
      </c>
      <c r="C104" s="5">
        <v>261050</v>
      </c>
      <c r="D104" s="1"/>
      <c r="E104" t="s">
        <v>4</v>
      </c>
      <c r="F104" s="2" t="s">
        <v>15</v>
      </c>
      <c r="G104" t="s">
        <v>16</v>
      </c>
      <c r="H104" t="s">
        <v>6</v>
      </c>
      <c r="I104" s="1">
        <v>45026</v>
      </c>
      <c r="J104" s="7">
        <v>38400</v>
      </c>
      <c r="K104" s="2">
        <f t="shared" si="3"/>
        <v>38400</v>
      </c>
    </row>
    <row r="105" spans="1:11" x14ac:dyDescent="0.3">
      <c r="A105">
        <v>891301121</v>
      </c>
      <c r="B105" t="s">
        <v>17</v>
      </c>
      <c r="C105" s="5">
        <v>261194</v>
      </c>
      <c r="D105" s="1"/>
      <c r="E105" t="s">
        <v>4</v>
      </c>
      <c r="F105" s="2" t="s">
        <v>15</v>
      </c>
      <c r="H105" t="s">
        <v>16</v>
      </c>
      <c r="I105" s="1">
        <v>45026</v>
      </c>
      <c r="J105" s="7">
        <v>69225</v>
      </c>
      <c r="K105" s="2">
        <f>+J105</f>
        <v>69225</v>
      </c>
    </row>
    <row r="106" spans="1:11" x14ac:dyDescent="0.3">
      <c r="A106">
        <v>891301121</v>
      </c>
      <c r="B106" t="s">
        <v>17</v>
      </c>
      <c r="C106" s="5">
        <v>261891</v>
      </c>
      <c r="D106" s="1"/>
      <c r="E106" t="s">
        <v>4</v>
      </c>
      <c r="F106" s="2" t="s">
        <v>15</v>
      </c>
      <c r="H106" t="s">
        <v>16</v>
      </c>
      <c r="I106" s="1">
        <v>45026</v>
      </c>
      <c r="J106" s="7">
        <v>99400</v>
      </c>
      <c r="K106" s="2">
        <f t="shared" ref="K106:K169" si="4">+J106</f>
        <v>99400</v>
      </c>
    </row>
    <row r="107" spans="1:11" x14ac:dyDescent="0.3">
      <c r="A107">
        <v>891301121</v>
      </c>
      <c r="B107" t="s">
        <v>17</v>
      </c>
      <c r="C107" s="5">
        <v>263215</v>
      </c>
      <c r="D107" s="1"/>
      <c r="E107" t="s">
        <v>4</v>
      </c>
      <c r="F107" s="2" t="s">
        <v>15</v>
      </c>
      <c r="H107" t="s">
        <v>16</v>
      </c>
      <c r="I107" s="1">
        <v>45026</v>
      </c>
      <c r="J107" s="7">
        <v>69225</v>
      </c>
      <c r="K107" s="2">
        <f t="shared" si="4"/>
        <v>69225</v>
      </c>
    </row>
    <row r="108" spans="1:11" x14ac:dyDescent="0.3">
      <c r="A108">
        <v>891301121</v>
      </c>
      <c r="B108" t="s">
        <v>17</v>
      </c>
      <c r="C108" s="5">
        <v>263268</v>
      </c>
      <c r="D108" s="1"/>
      <c r="E108" t="s">
        <v>4</v>
      </c>
      <c r="F108" s="2" t="s">
        <v>15</v>
      </c>
      <c r="H108" t="s">
        <v>16</v>
      </c>
      <c r="I108" s="1">
        <v>45026</v>
      </c>
      <c r="J108" s="7">
        <v>70165</v>
      </c>
      <c r="K108" s="2">
        <f t="shared" si="4"/>
        <v>70165</v>
      </c>
    </row>
    <row r="109" spans="1:11" x14ac:dyDescent="0.3">
      <c r="A109">
        <v>891301121</v>
      </c>
      <c r="B109" t="s">
        <v>17</v>
      </c>
      <c r="C109" s="5">
        <v>263561</v>
      </c>
      <c r="D109" s="1"/>
      <c r="E109" t="s">
        <v>4</v>
      </c>
      <c r="F109" s="2" t="s">
        <v>15</v>
      </c>
      <c r="H109" t="s">
        <v>16</v>
      </c>
      <c r="I109" s="1">
        <v>45026</v>
      </c>
      <c r="J109" s="7">
        <v>9600</v>
      </c>
      <c r="K109" s="2">
        <f t="shared" si="4"/>
        <v>9600</v>
      </c>
    </row>
    <row r="110" spans="1:11" x14ac:dyDescent="0.3">
      <c r="A110">
        <v>891301121</v>
      </c>
      <c r="B110" t="s">
        <v>17</v>
      </c>
      <c r="C110" s="5">
        <v>263626</v>
      </c>
      <c r="D110" s="1"/>
      <c r="E110" t="s">
        <v>4</v>
      </c>
      <c r="F110" s="2" t="s">
        <v>15</v>
      </c>
      <c r="H110" t="s">
        <v>16</v>
      </c>
      <c r="I110" s="1">
        <v>45026</v>
      </c>
      <c r="J110" s="7">
        <v>66705</v>
      </c>
      <c r="K110" s="2">
        <f t="shared" si="4"/>
        <v>66705</v>
      </c>
    </row>
    <row r="111" spans="1:11" x14ac:dyDescent="0.3">
      <c r="A111">
        <v>891301121</v>
      </c>
      <c r="B111" t="s">
        <v>17</v>
      </c>
      <c r="C111" s="5">
        <v>263955</v>
      </c>
      <c r="D111" s="1"/>
      <c r="E111" t="s">
        <v>4</v>
      </c>
      <c r="F111" s="2" t="s">
        <v>15</v>
      </c>
      <c r="H111" t="s">
        <v>16</v>
      </c>
      <c r="I111" s="1">
        <v>45026</v>
      </c>
      <c r="J111" s="7">
        <v>9600</v>
      </c>
      <c r="K111" s="2">
        <f t="shared" si="4"/>
        <v>9600</v>
      </c>
    </row>
    <row r="112" spans="1:11" x14ac:dyDescent="0.3">
      <c r="A112">
        <v>891301121</v>
      </c>
      <c r="B112" t="s">
        <v>17</v>
      </c>
      <c r="C112" s="5">
        <v>264225</v>
      </c>
      <c r="D112" s="1"/>
      <c r="E112" t="s">
        <v>4</v>
      </c>
      <c r="F112" s="2" t="s">
        <v>15</v>
      </c>
      <c r="H112" t="s">
        <v>16</v>
      </c>
      <c r="I112" s="1">
        <v>45026</v>
      </c>
      <c r="J112" s="7">
        <v>9600</v>
      </c>
      <c r="K112" s="2">
        <f t="shared" si="4"/>
        <v>9600</v>
      </c>
    </row>
    <row r="113" spans="1:11" x14ac:dyDescent="0.3">
      <c r="A113">
        <v>891301121</v>
      </c>
      <c r="B113" t="s">
        <v>17</v>
      </c>
      <c r="C113" s="5">
        <v>264663</v>
      </c>
      <c r="D113" s="1"/>
      <c r="E113" t="s">
        <v>4</v>
      </c>
      <c r="F113" s="2" t="s">
        <v>15</v>
      </c>
      <c r="H113" t="s">
        <v>16</v>
      </c>
      <c r="I113" s="1">
        <v>45026</v>
      </c>
      <c r="J113" s="7">
        <v>119262</v>
      </c>
      <c r="K113" s="2">
        <f t="shared" si="4"/>
        <v>119262</v>
      </c>
    </row>
    <row r="114" spans="1:11" x14ac:dyDescent="0.3">
      <c r="A114">
        <v>891301121</v>
      </c>
      <c r="B114" t="s">
        <v>17</v>
      </c>
      <c r="C114" s="5">
        <v>264739</v>
      </c>
      <c r="D114" s="1"/>
      <c r="E114" t="s">
        <v>4</v>
      </c>
      <c r="F114" s="2" t="s">
        <v>15</v>
      </c>
      <c r="H114" t="s">
        <v>16</v>
      </c>
      <c r="I114" s="1">
        <v>45026</v>
      </c>
      <c r="J114" s="7">
        <v>67181</v>
      </c>
      <c r="K114" s="2">
        <f t="shared" si="4"/>
        <v>67181</v>
      </c>
    </row>
    <row r="115" spans="1:11" x14ac:dyDescent="0.3">
      <c r="A115">
        <v>891301121</v>
      </c>
      <c r="B115" t="s">
        <v>17</v>
      </c>
      <c r="C115" s="5">
        <v>264915</v>
      </c>
      <c r="D115" s="1"/>
      <c r="E115" t="s">
        <v>4</v>
      </c>
      <c r="F115" s="2" t="s">
        <v>15</v>
      </c>
      <c r="H115" t="s">
        <v>16</v>
      </c>
      <c r="I115" s="1">
        <v>45026</v>
      </c>
      <c r="J115" s="7">
        <v>147000</v>
      </c>
      <c r="K115" s="2">
        <f t="shared" si="4"/>
        <v>147000</v>
      </c>
    </row>
    <row r="116" spans="1:11" x14ac:dyDescent="0.3">
      <c r="A116">
        <v>891301121</v>
      </c>
      <c r="B116" t="s">
        <v>17</v>
      </c>
      <c r="C116" s="5">
        <v>265096</v>
      </c>
      <c r="D116" s="1"/>
      <c r="E116" t="s">
        <v>4</v>
      </c>
      <c r="F116" s="2" t="s">
        <v>15</v>
      </c>
      <c r="H116" t="s">
        <v>16</v>
      </c>
      <c r="I116" s="1">
        <v>45026</v>
      </c>
      <c r="J116" s="7">
        <v>138560</v>
      </c>
      <c r="K116" s="2">
        <f t="shared" si="4"/>
        <v>138560</v>
      </c>
    </row>
    <row r="117" spans="1:11" x14ac:dyDescent="0.3">
      <c r="A117">
        <v>891301121</v>
      </c>
      <c r="B117" t="s">
        <v>17</v>
      </c>
      <c r="C117" s="5">
        <v>265419</v>
      </c>
      <c r="D117" s="1"/>
      <c r="E117" t="s">
        <v>4</v>
      </c>
      <c r="F117" s="2" t="s">
        <v>15</v>
      </c>
      <c r="H117" t="s">
        <v>16</v>
      </c>
      <c r="I117" s="1">
        <v>45026</v>
      </c>
      <c r="J117" s="7">
        <v>233975</v>
      </c>
      <c r="K117" s="2">
        <f t="shared" si="4"/>
        <v>233975</v>
      </c>
    </row>
    <row r="118" spans="1:11" x14ac:dyDescent="0.3">
      <c r="A118">
        <v>891301121</v>
      </c>
      <c r="B118" t="s">
        <v>17</v>
      </c>
      <c r="C118" s="5">
        <v>265672</v>
      </c>
      <c r="D118" s="1"/>
      <c r="E118" t="s">
        <v>4</v>
      </c>
      <c r="F118" s="2" t="s">
        <v>15</v>
      </c>
      <c r="H118" t="s">
        <v>16</v>
      </c>
      <c r="I118" s="1">
        <v>45026</v>
      </c>
      <c r="J118" s="7">
        <v>37900</v>
      </c>
      <c r="K118" s="2">
        <f t="shared" si="4"/>
        <v>37900</v>
      </c>
    </row>
    <row r="119" spans="1:11" x14ac:dyDescent="0.3">
      <c r="A119">
        <v>891301121</v>
      </c>
      <c r="B119" t="s">
        <v>17</v>
      </c>
      <c r="C119" s="5">
        <v>266024</v>
      </c>
      <c r="D119" s="1"/>
      <c r="E119" t="s">
        <v>4</v>
      </c>
      <c r="F119" s="2" t="s">
        <v>15</v>
      </c>
      <c r="H119" t="s">
        <v>16</v>
      </c>
      <c r="I119" s="1">
        <v>45026</v>
      </c>
      <c r="J119" s="7">
        <v>38400</v>
      </c>
      <c r="K119" s="2">
        <f t="shared" si="4"/>
        <v>38400</v>
      </c>
    </row>
    <row r="120" spans="1:11" x14ac:dyDescent="0.3">
      <c r="A120">
        <v>891301121</v>
      </c>
      <c r="B120" t="s">
        <v>17</v>
      </c>
      <c r="C120" s="5">
        <v>266560</v>
      </c>
      <c r="D120" s="1"/>
      <c r="E120" t="s">
        <v>4</v>
      </c>
      <c r="F120" s="2" t="s">
        <v>15</v>
      </c>
      <c r="H120" t="s">
        <v>16</v>
      </c>
      <c r="I120" s="1">
        <v>45026</v>
      </c>
      <c r="J120" s="7">
        <v>38400</v>
      </c>
      <c r="K120" s="2">
        <f t="shared" si="4"/>
        <v>38400</v>
      </c>
    </row>
    <row r="121" spans="1:11" x14ac:dyDescent="0.3">
      <c r="A121">
        <v>891301121</v>
      </c>
      <c r="B121" t="s">
        <v>17</v>
      </c>
      <c r="C121" s="5">
        <v>267081</v>
      </c>
      <c r="D121" s="1"/>
      <c r="E121" t="s">
        <v>4</v>
      </c>
      <c r="F121" s="2" t="s">
        <v>15</v>
      </c>
      <c r="H121" t="s">
        <v>16</v>
      </c>
      <c r="I121" s="1">
        <v>45026</v>
      </c>
      <c r="J121" s="7">
        <v>9600</v>
      </c>
      <c r="K121" s="2">
        <f t="shared" si="4"/>
        <v>9600</v>
      </c>
    </row>
    <row r="122" spans="1:11" x14ac:dyDescent="0.3">
      <c r="A122">
        <v>891301121</v>
      </c>
      <c r="B122" t="s">
        <v>17</v>
      </c>
      <c r="C122" s="5">
        <v>267750</v>
      </c>
      <c r="D122" s="1"/>
      <c r="E122" t="s">
        <v>4</v>
      </c>
      <c r="F122" s="2" t="s">
        <v>15</v>
      </c>
      <c r="H122" t="s">
        <v>16</v>
      </c>
      <c r="I122" s="1">
        <v>45026</v>
      </c>
      <c r="J122" s="7">
        <v>117814</v>
      </c>
      <c r="K122" s="2">
        <f t="shared" si="4"/>
        <v>117814</v>
      </c>
    </row>
    <row r="123" spans="1:11" x14ac:dyDescent="0.3">
      <c r="A123">
        <v>891301121</v>
      </c>
      <c r="B123" t="s">
        <v>17</v>
      </c>
      <c r="C123" s="5">
        <v>268717</v>
      </c>
      <c r="D123" s="1"/>
      <c r="E123" t="s">
        <v>4</v>
      </c>
      <c r="F123" s="2" t="s">
        <v>15</v>
      </c>
      <c r="H123" t="s">
        <v>16</v>
      </c>
      <c r="I123" s="1">
        <v>45026</v>
      </c>
      <c r="J123" s="7">
        <v>38400</v>
      </c>
      <c r="K123" s="2">
        <f t="shared" si="4"/>
        <v>38400</v>
      </c>
    </row>
    <row r="124" spans="1:11" x14ac:dyDescent="0.3">
      <c r="A124">
        <v>891301121</v>
      </c>
      <c r="B124" t="s">
        <v>17</v>
      </c>
      <c r="C124" s="5">
        <v>269301</v>
      </c>
      <c r="D124" s="1"/>
      <c r="E124" t="s">
        <v>4</v>
      </c>
      <c r="F124" s="2" t="s">
        <v>15</v>
      </c>
      <c r="H124" t="s">
        <v>16</v>
      </c>
      <c r="I124" s="1">
        <v>45026</v>
      </c>
      <c r="J124" s="7">
        <v>138034</v>
      </c>
      <c r="K124" s="2">
        <f t="shared" si="4"/>
        <v>138034</v>
      </c>
    </row>
    <row r="125" spans="1:11" x14ac:dyDescent="0.3">
      <c r="A125">
        <v>891301121</v>
      </c>
      <c r="B125" t="s">
        <v>17</v>
      </c>
      <c r="C125" s="5">
        <v>269917</v>
      </c>
      <c r="D125" s="1"/>
      <c r="E125" t="s">
        <v>4</v>
      </c>
      <c r="F125" s="2" t="s">
        <v>15</v>
      </c>
      <c r="H125" t="s">
        <v>16</v>
      </c>
      <c r="I125" s="1">
        <v>45026</v>
      </c>
      <c r="J125" s="7">
        <v>9600</v>
      </c>
      <c r="K125" s="2">
        <f t="shared" si="4"/>
        <v>9600</v>
      </c>
    </row>
    <row r="126" spans="1:11" x14ac:dyDescent="0.3">
      <c r="A126">
        <v>891301121</v>
      </c>
      <c r="B126" t="s">
        <v>17</v>
      </c>
      <c r="C126" s="5">
        <v>270437</v>
      </c>
      <c r="D126" s="1"/>
      <c r="E126" t="s">
        <v>4</v>
      </c>
      <c r="F126" s="2" t="s">
        <v>15</v>
      </c>
      <c r="H126" t="s">
        <v>16</v>
      </c>
      <c r="I126" s="1">
        <v>45026</v>
      </c>
      <c r="J126" s="7">
        <v>9600</v>
      </c>
      <c r="K126" s="2">
        <f t="shared" si="4"/>
        <v>9600</v>
      </c>
    </row>
    <row r="127" spans="1:11" x14ac:dyDescent="0.3">
      <c r="A127">
        <v>891301121</v>
      </c>
      <c r="B127" t="s">
        <v>17</v>
      </c>
      <c r="C127" s="5">
        <v>270503</v>
      </c>
      <c r="D127" s="1"/>
      <c r="E127" t="s">
        <v>4</v>
      </c>
      <c r="F127" s="2" t="s">
        <v>15</v>
      </c>
      <c r="H127" t="s">
        <v>16</v>
      </c>
      <c r="I127" s="1">
        <v>45026</v>
      </c>
      <c r="J127" s="7">
        <v>9600</v>
      </c>
      <c r="K127" s="2">
        <f t="shared" si="4"/>
        <v>9600</v>
      </c>
    </row>
    <row r="128" spans="1:11" x14ac:dyDescent="0.3">
      <c r="A128">
        <v>891301121</v>
      </c>
      <c r="B128" t="s">
        <v>17</v>
      </c>
      <c r="C128" s="5">
        <v>270543</v>
      </c>
      <c r="D128" s="1"/>
      <c r="E128" t="s">
        <v>4</v>
      </c>
      <c r="F128" s="2" t="s">
        <v>15</v>
      </c>
      <c r="H128" t="s">
        <v>16</v>
      </c>
      <c r="I128" s="1">
        <v>45026</v>
      </c>
      <c r="J128" s="7">
        <v>9600</v>
      </c>
      <c r="K128" s="2">
        <f t="shared" si="4"/>
        <v>9600</v>
      </c>
    </row>
    <row r="129" spans="1:11" x14ac:dyDescent="0.3">
      <c r="A129">
        <v>891301121</v>
      </c>
      <c r="B129" t="s">
        <v>17</v>
      </c>
      <c r="C129" s="5">
        <v>271182</v>
      </c>
      <c r="D129" s="1"/>
      <c r="E129" t="s">
        <v>4</v>
      </c>
      <c r="F129" s="2" t="s">
        <v>15</v>
      </c>
      <c r="H129" t="s">
        <v>16</v>
      </c>
      <c r="I129" s="1">
        <v>45026</v>
      </c>
      <c r="J129" s="7">
        <v>139606</v>
      </c>
      <c r="K129" s="2">
        <f t="shared" si="4"/>
        <v>139606</v>
      </c>
    </row>
    <row r="130" spans="1:11" x14ac:dyDescent="0.3">
      <c r="A130">
        <v>891301121</v>
      </c>
      <c r="B130" t="s">
        <v>17</v>
      </c>
      <c r="C130" s="5">
        <v>271489</v>
      </c>
      <c r="D130" s="1"/>
      <c r="E130" t="s">
        <v>4</v>
      </c>
      <c r="F130" s="2" t="s">
        <v>15</v>
      </c>
      <c r="H130" t="s">
        <v>16</v>
      </c>
      <c r="I130" s="1">
        <v>45026</v>
      </c>
      <c r="J130" s="7">
        <v>37900</v>
      </c>
      <c r="K130" s="2">
        <f t="shared" si="4"/>
        <v>37900</v>
      </c>
    </row>
    <row r="131" spans="1:11" x14ac:dyDescent="0.3">
      <c r="A131">
        <v>891301121</v>
      </c>
      <c r="B131" t="s">
        <v>17</v>
      </c>
      <c r="C131" s="5">
        <v>271952</v>
      </c>
      <c r="D131" s="1"/>
      <c r="E131" t="s">
        <v>4</v>
      </c>
      <c r="F131" s="2" t="s">
        <v>15</v>
      </c>
      <c r="H131" t="s">
        <v>16</v>
      </c>
      <c r="I131" s="1">
        <v>45026</v>
      </c>
      <c r="J131" s="7">
        <v>118951</v>
      </c>
      <c r="K131" s="2">
        <f t="shared" si="4"/>
        <v>118951</v>
      </c>
    </row>
    <row r="132" spans="1:11" x14ac:dyDescent="0.3">
      <c r="A132">
        <v>891301121</v>
      </c>
      <c r="B132" t="s">
        <v>17</v>
      </c>
      <c r="C132" s="5">
        <v>273795</v>
      </c>
      <c r="D132" s="1"/>
      <c r="E132" t="s">
        <v>4</v>
      </c>
      <c r="F132" s="2" t="s">
        <v>15</v>
      </c>
      <c r="H132" t="s">
        <v>16</v>
      </c>
      <c r="I132" s="1">
        <v>45026</v>
      </c>
      <c r="J132" s="7">
        <v>93009</v>
      </c>
      <c r="K132" s="2">
        <f t="shared" si="4"/>
        <v>93009</v>
      </c>
    </row>
    <row r="133" spans="1:11" x14ac:dyDescent="0.3">
      <c r="A133">
        <v>891301121</v>
      </c>
      <c r="B133" t="s">
        <v>17</v>
      </c>
      <c r="C133" s="5">
        <v>274264</v>
      </c>
      <c r="D133" s="1"/>
      <c r="E133" t="s">
        <v>4</v>
      </c>
      <c r="F133" s="2" t="s">
        <v>15</v>
      </c>
      <c r="H133" t="s">
        <v>16</v>
      </c>
      <c r="I133" s="1">
        <v>45026</v>
      </c>
      <c r="J133" s="7">
        <v>65700</v>
      </c>
      <c r="K133" s="2">
        <f t="shared" si="4"/>
        <v>65700</v>
      </c>
    </row>
    <row r="134" spans="1:11" x14ac:dyDescent="0.3">
      <c r="A134">
        <v>891301121</v>
      </c>
      <c r="B134" t="s">
        <v>17</v>
      </c>
      <c r="C134" s="5">
        <v>274402</v>
      </c>
      <c r="D134" s="1"/>
      <c r="E134" t="s">
        <v>4</v>
      </c>
      <c r="F134" s="2" t="s">
        <v>15</v>
      </c>
      <c r="H134" t="s">
        <v>16</v>
      </c>
      <c r="I134" s="1">
        <v>45026</v>
      </c>
      <c r="J134" s="7">
        <v>37900</v>
      </c>
      <c r="K134" s="2">
        <f t="shared" si="4"/>
        <v>37900</v>
      </c>
    </row>
    <row r="135" spans="1:11" x14ac:dyDescent="0.3">
      <c r="A135">
        <v>891301121</v>
      </c>
      <c r="B135" t="s">
        <v>17</v>
      </c>
      <c r="C135" s="5">
        <v>274535</v>
      </c>
      <c r="D135" s="1"/>
      <c r="E135" t="s">
        <v>4</v>
      </c>
      <c r="F135" s="2" t="s">
        <v>15</v>
      </c>
      <c r="H135" t="s">
        <v>16</v>
      </c>
      <c r="I135" s="1">
        <v>45026</v>
      </c>
      <c r="J135" s="7">
        <v>28800</v>
      </c>
      <c r="K135" s="2">
        <f t="shared" si="4"/>
        <v>28800</v>
      </c>
    </row>
    <row r="136" spans="1:11" x14ac:dyDescent="0.3">
      <c r="A136">
        <v>891301121</v>
      </c>
      <c r="B136" t="s">
        <v>17</v>
      </c>
      <c r="C136" s="5">
        <v>274807</v>
      </c>
      <c r="D136" s="1"/>
      <c r="E136" t="s">
        <v>4</v>
      </c>
      <c r="F136" s="2" t="s">
        <v>15</v>
      </c>
      <c r="H136" t="s">
        <v>16</v>
      </c>
      <c r="I136" s="1">
        <v>45026</v>
      </c>
      <c r="J136" s="7">
        <v>96749</v>
      </c>
      <c r="K136" s="2">
        <f t="shared" si="4"/>
        <v>96749</v>
      </c>
    </row>
    <row r="137" spans="1:11" x14ac:dyDescent="0.3">
      <c r="A137">
        <v>891301121</v>
      </c>
      <c r="B137" t="s">
        <v>17</v>
      </c>
      <c r="C137" s="5">
        <v>275938</v>
      </c>
      <c r="D137" s="1"/>
      <c r="E137" t="s">
        <v>4</v>
      </c>
      <c r="F137" s="2" t="s">
        <v>15</v>
      </c>
      <c r="H137" t="s">
        <v>16</v>
      </c>
      <c r="I137" s="1">
        <v>45026</v>
      </c>
      <c r="J137" s="7">
        <v>9600</v>
      </c>
      <c r="K137" s="2">
        <f t="shared" si="4"/>
        <v>9600</v>
      </c>
    </row>
    <row r="138" spans="1:11" x14ac:dyDescent="0.3">
      <c r="A138">
        <v>891301121</v>
      </c>
      <c r="B138" t="s">
        <v>17</v>
      </c>
      <c r="C138" s="5">
        <v>276430</v>
      </c>
      <c r="D138" s="1"/>
      <c r="E138" t="s">
        <v>4</v>
      </c>
      <c r="F138" s="2" t="s">
        <v>15</v>
      </c>
      <c r="H138" t="s">
        <v>16</v>
      </c>
      <c r="I138" s="1">
        <v>45026</v>
      </c>
      <c r="J138" s="7">
        <v>80206</v>
      </c>
      <c r="K138" s="2">
        <f t="shared" si="4"/>
        <v>80206</v>
      </c>
    </row>
    <row r="139" spans="1:11" x14ac:dyDescent="0.3">
      <c r="A139">
        <v>891301121</v>
      </c>
      <c r="B139" t="s">
        <v>17</v>
      </c>
      <c r="C139" s="5">
        <v>276680</v>
      </c>
      <c r="D139" s="1"/>
      <c r="E139" t="s">
        <v>4</v>
      </c>
      <c r="F139" s="2" t="s">
        <v>15</v>
      </c>
      <c r="H139" t="s">
        <v>16</v>
      </c>
      <c r="I139" s="1">
        <v>45026</v>
      </c>
      <c r="J139" s="7">
        <v>65700</v>
      </c>
      <c r="K139" s="2">
        <f t="shared" si="4"/>
        <v>65700</v>
      </c>
    </row>
    <row r="140" spans="1:11" x14ac:dyDescent="0.3">
      <c r="A140">
        <v>891301121</v>
      </c>
      <c r="B140" t="s">
        <v>17</v>
      </c>
      <c r="C140" s="5">
        <v>277193</v>
      </c>
      <c r="D140" s="1"/>
      <c r="E140" t="s">
        <v>4</v>
      </c>
      <c r="F140" s="2" t="s">
        <v>15</v>
      </c>
      <c r="H140" t="s">
        <v>16</v>
      </c>
      <c r="I140" s="1">
        <v>45026</v>
      </c>
      <c r="J140" s="7">
        <v>198300</v>
      </c>
      <c r="K140" s="2">
        <f t="shared" si="4"/>
        <v>198300</v>
      </c>
    </row>
    <row r="141" spans="1:11" x14ac:dyDescent="0.3">
      <c r="A141">
        <v>891301121</v>
      </c>
      <c r="B141" t="s">
        <v>17</v>
      </c>
      <c r="C141" s="5">
        <v>277238</v>
      </c>
      <c r="D141" s="1"/>
      <c r="E141" t="s">
        <v>4</v>
      </c>
      <c r="F141" s="2" t="s">
        <v>15</v>
      </c>
      <c r="H141" t="s">
        <v>16</v>
      </c>
      <c r="I141" s="1">
        <v>45026</v>
      </c>
      <c r="J141" s="7">
        <v>68341</v>
      </c>
      <c r="K141" s="2">
        <f t="shared" si="4"/>
        <v>68341</v>
      </c>
    </row>
    <row r="142" spans="1:11" x14ac:dyDescent="0.3">
      <c r="A142">
        <v>891301121</v>
      </c>
      <c r="B142" t="s">
        <v>17</v>
      </c>
      <c r="C142" s="5">
        <v>277536</v>
      </c>
      <c r="D142" s="1"/>
      <c r="E142" t="s">
        <v>4</v>
      </c>
      <c r="F142" s="2" t="s">
        <v>15</v>
      </c>
      <c r="H142" t="s">
        <v>16</v>
      </c>
      <c r="I142" s="1">
        <v>45026</v>
      </c>
      <c r="J142" s="7">
        <v>9600</v>
      </c>
      <c r="K142" s="2">
        <f t="shared" si="4"/>
        <v>9600</v>
      </c>
    </row>
    <row r="143" spans="1:11" x14ac:dyDescent="0.3">
      <c r="A143">
        <v>891301121</v>
      </c>
      <c r="B143" t="s">
        <v>17</v>
      </c>
      <c r="C143" s="5">
        <v>277573</v>
      </c>
      <c r="D143" s="1"/>
      <c r="E143" t="s">
        <v>4</v>
      </c>
      <c r="F143" s="2" t="s">
        <v>15</v>
      </c>
      <c r="H143" t="s">
        <v>16</v>
      </c>
      <c r="I143" s="1">
        <v>45026</v>
      </c>
      <c r="J143" s="7">
        <v>139884</v>
      </c>
      <c r="K143" s="2">
        <f t="shared" si="4"/>
        <v>139884</v>
      </c>
    </row>
    <row r="144" spans="1:11" x14ac:dyDescent="0.3">
      <c r="A144">
        <v>891301121</v>
      </c>
      <c r="B144" t="s">
        <v>17</v>
      </c>
      <c r="C144" s="5">
        <v>277621</v>
      </c>
      <c r="D144" s="1"/>
      <c r="E144" t="s">
        <v>4</v>
      </c>
      <c r="F144" s="2" t="s">
        <v>15</v>
      </c>
      <c r="H144" t="s">
        <v>16</v>
      </c>
      <c r="I144" s="1">
        <v>45026</v>
      </c>
      <c r="J144" s="7">
        <v>136800</v>
      </c>
      <c r="K144" s="2">
        <f t="shared" si="4"/>
        <v>136800</v>
      </c>
    </row>
    <row r="145" spans="1:11" x14ac:dyDescent="0.3">
      <c r="A145">
        <v>891301121</v>
      </c>
      <c r="B145" t="s">
        <v>17</v>
      </c>
      <c r="C145" s="5">
        <v>278304</v>
      </c>
      <c r="D145" s="1"/>
      <c r="E145" t="s">
        <v>4</v>
      </c>
      <c r="F145" s="2" t="s">
        <v>15</v>
      </c>
      <c r="H145" t="s">
        <v>16</v>
      </c>
      <c r="I145" s="1">
        <v>45026</v>
      </c>
      <c r="J145" s="7">
        <v>9600</v>
      </c>
      <c r="K145" s="2">
        <f t="shared" si="4"/>
        <v>9600</v>
      </c>
    </row>
    <row r="146" spans="1:11" x14ac:dyDescent="0.3">
      <c r="A146">
        <v>891301121</v>
      </c>
      <c r="B146" t="s">
        <v>17</v>
      </c>
      <c r="C146" s="5">
        <v>278451</v>
      </c>
      <c r="D146" s="1"/>
      <c r="E146" t="s">
        <v>4</v>
      </c>
      <c r="F146" s="2" t="s">
        <v>15</v>
      </c>
      <c r="H146" t="s">
        <v>16</v>
      </c>
      <c r="I146" s="1">
        <v>45026</v>
      </c>
      <c r="J146" s="7">
        <v>444803</v>
      </c>
      <c r="K146" s="2">
        <f t="shared" si="4"/>
        <v>444803</v>
      </c>
    </row>
    <row r="147" spans="1:11" x14ac:dyDescent="0.3">
      <c r="A147">
        <v>891301121</v>
      </c>
      <c r="B147" t="s">
        <v>17</v>
      </c>
      <c r="C147" s="5">
        <v>278944</v>
      </c>
      <c r="D147" s="1"/>
      <c r="E147" t="s">
        <v>4</v>
      </c>
      <c r="F147" s="2" t="s">
        <v>15</v>
      </c>
      <c r="H147" t="s">
        <v>16</v>
      </c>
      <c r="I147" s="1">
        <v>45026</v>
      </c>
      <c r="J147" s="7">
        <v>77878</v>
      </c>
      <c r="K147" s="2">
        <f t="shared" si="4"/>
        <v>77878</v>
      </c>
    </row>
    <row r="148" spans="1:11" x14ac:dyDescent="0.3">
      <c r="A148">
        <v>891301121</v>
      </c>
      <c r="B148" t="s">
        <v>17</v>
      </c>
      <c r="C148" s="5">
        <v>281316</v>
      </c>
      <c r="D148" s="1"/>
      <c r="E148" t="s">
        <v>4</v>
      </c>
      <c r="F148" s="2" t="s">
        <v>15</v>
      </c>
      <c r="H148" t="s">
        <v>16</v>
      </c>
      <c r="I148" s="1">
        <v>45026</v>
      </c>
      <c r="J148" s="7">
        <v>9600</v>
      </c>
      <c r="K148" s="2">
        <f t="shared" si="4"/>
        <v>9600</v>
      </c>
    </row>
    <row r="149" spans="1:11" x14ac:dyDescent="0.3">
      <c r="A149">
        <v>891301121</v>
      </c>
      <c r="B149" t="s">
        <v>17</v>
      </c>
      <c r="C149" s="5">
        <v>281752</v>
      </c>
      <c r="D149" s="1"/>
      <c r="E149" t="s">
        <v>4</v>
      </c>
      <c r="F149" s="2" t="s">
        <v>15</v>
      </c>
      <c r="H149" t="s">
        <v>16</v>
      </c>
      <c r="I149" s="1">
        <v>45026</v>
      </c>
      <c r="J149" s="7">
        <v>38400</v>
      </c>
      <c r="K149" s="2">
        <f t="shared" si="4"/>
        <v>38400</v>
      </c>
    </row>
    <row r="150" spans="1:11" x14ac:dyDescent="0.3">
      <c r="A150">
        <v>891301121</v>
      </c>
      <c r="B150" t="s">
        <v>17</v>
      </c>
      <c r="C150" s="5">
        <v>282839</v>
      </c>
      <c r="D150" s="1"/>
      <c r="E150" t="s">
        <v>4</v>
      </c>
      <c r="F150" s="2" t="s">
        <v>15</v>
      </c>
      <c r="H150" t="s">
        <v>16</v>
      </c>
      <c r="I150" s="1">
        <v>45026</v>
      </c>
      <c r="J150" s="7">
        <v>120531</v>
      </c>
      <c r="K150" s="2">
        <f t="shared" si="4"/>
        <v>120531</v>
      </c>
    </row>
    <row r="151" spans="1:11" x14ac:dyDescent="0.3">
      <c r="A151">
        <v>891301121</v>
      </c>
      <c r="B151" t="s">
        <v>17</v>
      </c>
      <c r="C151" s="5">
        <v>282845</v>
      </c>
      <c r="D151" s="1"/>
      <c r="E151" t="s">
        <v>4</v>
      </c>
      <c r="F151" s="2" t="s">
        <v>15</v>
      </c>
      <c r="H151" t="s">
        <v>16</v>
      </c>
      <c r="I151" s="1">
        <v>45026</v>
      </c>
      <c r="J151" s="7">
        <v>79704</v>
      </c>
      <c r="K151" s="2">
        <f t="shared" si="4"/>
        <v>79704</v>
      </c>
    </row>
    <row r="152" spans="1:11" x14ac:dyDescent="0.3">
      <c r="A152">
        <v>891301121</v>
      </c>
      <c r="B152" t="s">
        <v>17</v>
      </c>
      <c r="C152" s="5">
        <v>283148</v>
      </c>
      <c r="D152" s="1"/>
      <c r="E152" t="s">
        <v>4</v>
      </c>
      <c r="F152" s="2" t="s">
        <v>15</v>
      </c>
      <c r="H152" t="s">
        <v>16</v>
      </c>
      <c r="I152" s="1">
        <v>45026</v>
      </c>
      <c r="J152" s="7">
        <v>9600</v>
      </c>
      <c r="K152" s="2">
        <f t="shared" si="4"/>
        <v>9600</v>
      </c>
    </row>
    <row r="153" spans="1:11" x14ac:dyDescent="0.3">
      <c r="A153">
        <v>891301121</v>
      </c>
      <c r="B153" t="s">
        <v>17</v>
      </c>
      <c r="C153" s="5">
        <v>283372</v>
      </c>
      <c r="D153" s="1"/>
      <c r="E153" t="s">
        <v>4</v>
      </c>
      <c r="F153" s="2" t="s">
        <v>15</v>
      </c>
      <c r="H153" t="s">
        <v>16</v>
      </c>
      <c r="I153" s="1">
        <v>45026</v>
      </c>
      <c r="J153" s="7">
        <v>140431</v>
      </c>
      <c r="K153" s="2">
        <f t="shared" si="4"/>
        <v>140431</v>
      </c>
    </row>
    <row r="154" spans="1:11" x14ac:dyDescent="0.3">
      <c r="A154">
        <v>891301121</v>
      </c>
      <c r="B154" t="s">
        <v>17</v>
      </c>
      <c r="C154" s="5">
        <v>283729</v>
      </c>
      <c r="D154" s="1"/>
      <c r="E154" t="s">
        <v>4</v>
      </c>
      <c r="F154" s="2" t="s">
        <v>15</v>
      </c>
      <c r="H154" t="s">
        <v>16</v>
      </c>
      <c r="I154" s="1">
        <v>45026</v>
      </c>
      <c r="J154" s="7">
        <v>19200</v>
      </c>
      <c r="K154" s="2">
        <f t="shared" si="4"/>
        <v>19200</v>
      </c>
    </row>
    <row r="155" spans="1:11" x14ac:dyDescent="0.3">
      <c r="A155">
        <v>891301121</v>
      </c>
      <c r="B155" t="s">
        <v>17</v>
      </c>
      <c r="C155" s="5">
        <v>284183</v>
      </c>
      <c r="D155" s="1"/>
      <c r="E155" t="s">
        <v>4</v>
      </c>
      <c r="F155" s="2" t="s">
        <v>15</v>
      </c>
      <c r="H155" t="s">
        <v>16</v>
      </c>
      <c r="I155" s="1">
        <v>45026</v>
      </c>
      <c r="J155" s="7">
        <v>9600</v>
      </c>
      <c r="K155" s="2">
        <f t="shared" si="4"/>
        <v>9600</v>
      </c>
    </row>
    <row r="156" spans="1:11" x14ac:dyDescent="0.3">
      <c r="A156">
        <v>891301121</v>
      </c>
      <c r="B156" t="s">
        <v>17</v>
      </c>
      <c r="C156" s="5">
        <v>284548</v>
      </c>
      <c r="D156" s="1"/>
      <c r="E156" t="s">
        <v>4</v>
      </c>
      <c r="F156" s="2" t="s">
        <v>15</v>
      </c>
      <c r="H156" t="s">
        <v>16</v>
      </c>
      <c r="I156" s="1">
        <v>45026</v>
      </c>
      <c r="J156" s="7">
        <v>9600</v>
      </c>
      <c r="K156" s="2">
        <f t="shared" si="4"/>
        <v>9600</v>
      </c>
    </row>
    <row r="157" spans="1:11" x14ac:dyDescent="0.3">
      <c r="A157">
        <v>891301121</v>
      </c>
      <c r="B157" t="s">
        <v>17</v>
      </c>
      <c r="C157" s="5">
        <v>284666</v>
      </c>
      <c r="D157" s="1"/>
      <c r="E157" t="s">
        <v>4</v>
      </c>
      <c r="F157" s="2" t="s">
        <v>15</v>
      </c>
      <c r="H157" t="s">
        <v>16</v>
      </c>
      <c r="I157" s="1">
        <v>45026</v>
      </c>
      <c r="J157" s="7">
        <v>9600</v>
      </c>
      <c r="K157" s="2">
        <f t="shared" si="4"/>
        <v>9600</v>
      </c>
    </row>
    <row r="158" spans="1:11" x14ac:dyDescent="0.3">
      <c r="A158">
        <v>891301121</v>
      </c>
      <c r="B158" t="s">
        <v>17</v>
      </c>
      <c r="C158" s="5">
        <v>285292</v>
      </c>
      <c r="D158" s="1"/>
      <c r="E158" t="s">
        <v>4</v>
      </c>
      <c r="F158" s="2" t="s">
        <v>15</v>
      </c>
      <c r="H158" t="s">
        <v>16</v>
      </c>
      <c r="I158" s="1">
        <v>45026</v>
      </c>
      <c r="J158" s="7">
        <v>112417</v>
      </c>
      <c r="K158" s="2">
        <f t="shared" si="4"/>
        <v>112417</v>
      </c>
    </row>
    <row r="159" spans="1:11" x14ac:dyDescent="0.3">
      <c r="A159">
        <v>891301121</v>
      </c>
      <c r="B159" t="s">
        <v>17</v>
      </c>
      <c r="C159" s="5">
        <v>285293</v>
      </c>
      <c r="D159" s="1"/>
      <c r="E159" t="s">
        <v>4</v>
      </c>
      <c r="F159" s="2" t="s">
        <v>15</v>
      </c>
      <c r="H159" t="s">
        <v>16</v>
      </c>
      <c r="I159" s="1">
        <v>45026</v>
      </c>
      <c r="J159" s="7">
        <v>65700</v>
      </c>
      <c r="K159" s="2">
        <f t="shared" si="4"/>
        <v>65700</v>
      </c>
    </row>
    <row r="160" spans="1:11" x14ac:dyDescent="0.3">
      <c r="A160">
        <v>891301121</v>
      </c>
      <c r="B160" t="s">
        <v>17</v>
      </c>
      <c r="C160" s="5">
        <v>286071</v>
      </c>
      <c r="D160" s="1"/>
      <c r="E160" t="s">
        <v>4</v>
      </c>
      <c r="F160" s="2" t="s">
        <v>15</v>
      </c>
      <c r="H160" t="s">
        <v>16</v>
      </c>
      <c r="I160" s="1">
        <v>45026</v>
      </c>
      <c r="J160" s="7">
        <v>9600</v>
      </c>
      <c r="K160" s="2">
        <f t="shared" si="4"/>
        <v>9600</v>
      </c>
    </row>
    <row r="161" spans="1:11" x14ac:dyDescent="0.3">
      <c r="A161">
        <v>891301121</v>
      </c>
      <c r="B161" t="s">
        <v>17</v>
      </c>
      <c r="C161" s="5">
        <v>286106</v>
      </c>
      <c r="D161" s="1"/>
      <c r="E161" t="s">
        <v>4</v>
      </c>
      <c r="F161" s="2" t="s">
        <v>15</v>
      </c>
      <c r="H161" t="s">
        <v>16</v>
      </c>
      <c r="I161" s="1">
        <v>45026</v>
      </c>
      <c r="J161" s="7">
        <v>37900</v>
      </c>
      <c r="K161" s="2">
        <f t="shared" si="4"/>
        <v>37900</v>
      </c>
    </row>
    <row r="162" spans="1:11" x14ac:dyDescent="0.3">
      <c r="A162">
        <v>891301121</v>
      </c>
      <c r="B162" t="s">
        <v>17</v>
      </c>
      <c r="C162" s="5">
        <v>286477</v>
      </c>
      <c r="D162" s="1"/>
      <c r="E162" t="s">
        <v>4</v>
      </c>
      <c r="F162" s="2" t="s">
        <v>15</v>
      </c>
      <c r="H162" t="s">
        <v>16</v>
      </c>
      <c r="I162" s="1">
        <v>45026</v>
      </c>
      <c r="J162" s="7">
        <v>9600</v>
      </c>
      <c r="K162" s="2">
        <f t="shared" si="4"/>
        <v>9600</v>
      </c>
    </row>
    <row r="163" spans="1:11" x14ac:dyDescent="0.3">
      <c r="A163">
        <v>891301121</v>
      </c>
      <c r="B163" t="s">
        <v>17</v>
      </c>
      <c r="C163" s="5">
        <v>286741</v>
      </c>
      <c r="D163" s="1"/>
      <c r="E163" t="s">
        <v>4</v>
      </c>
      <c r="F163" s="2" t="s">
        <v>15</v>
      </c>
      <c r="H163" t="s">
        <v>16</v>
      </c>
      <c r="I163" s="1">
        <v>45026</v>
      </c>
      <c r="J163" s="7">
        <v>138543</v>
      </c>
      <c r="K163" s="2">
        <f t="shared" si="4"/>
        <v>138543</v>
      </c>
    </row>
    <row r="164" spans="1:11" x14ac:dyDescent="0.3">
      <c r="A164">
        <v>891301121</v>
      </c>
      <c r="B164" t="s">
        <v>17</v>
      </c>
      <c r="C164" s="5">
        <v>286848</v>
      </c>
      <c r="D164" s="1"/>
      <c r="E164" t="s">
        <v>4</v>
      </c>
      <c r="F164" s="2" t="s">
        <v>15</v>
      </c>
      <c r="H164" t="s">
        <v>16</v>
      </c>
      <c r="I164" s="1">
        <v>45026</v>
      </c>
      <c r="J164" s="7">
        <v>28800</v>
      </c>
      <c r="K164" s="2">
        <f t="shared" si="4"/>
        <v>28800</v>
      </c>
    </row>
    <row r="165" spans="1:11" x14ac:dyDescent="0.3">
      <c r="A165">
        <v>891301121</v>
      </c>
      <c r="B165" t="s">
        <v>17</v>
      </c>
      <c r="C165" s="5">
        <v>287200</v>
      </c>
      <c r="D165" s="1"/>
      <c r="E165" t="s">
        <v>4</v>
      </c>
      <c r="F165" s="2" t="s">
        <v>15</v>
      </c>
      <c r="H165" t="s">
        <v>16</v>
      </c>
      <c r="I165" s="1">
        <v>45026</v>
      </c>
      <c r="J165" s="7">
        <v>9600</v>
      </c>
      <c r="K165" s="2">
        <f t="shared" si="4"/>
        <v>9600</v>
      </c>
    </row>
    <row r="166" spans="1:11" x14ac:dyDescent="0.3">
      <c r="A166">
        <v>891301121</v>
      </c>
      <c r="B166" t="s">
        <v>17</v>
      </c>
      <c r="C166" s="5">
        <v>287992</v>
      </c>
      <c r="D166" s="1"/>
      <c r="E166" t="s">
        <v>4</v>
      </c>
      <c r="F166" s="2" t="s">
        <v>15</v>
      </c>
      <c r="H166" t="s">
        <v>16</v>
      </c>
      <c r="I166" s="1">
        <v>45026</v>
      </c>
      <c r="J166" s="7">
        <v>65700</v>
      </c>
      <c r="K166" s="2">
        <f t="shared" si="4"/>
        <v>65700</v>
      </c>
    </row>
    <row r="167" spans="1:11" x14ac:dyDescent="0.3">
      <c r="A167">
        <v>891301121</v>
      </c>
      <c r="B167" t="s">
        <v>17</v>
      </c>
      <c r="C167" s="5">
        <v>288185</v>
      </c>
      <c r="D167" s="1"/>
      <c r="E167" t="s">
        <v>4</v>
      </c>
      <c r="F167" s="2" t="s">
        <v>15</v>
      </c>
      <c r="H167" t="s">
        <v>16</v>
      </c>
      <c r="I167" s="1">
        <v>45026</v>
      </c>
      <c r="J167" s="7">
        <v>448986</v>
      </c>
      <c r="K167" s="2">
        <f t="shared" si="4"/>
        <v>448986</v>
      </c>
    </row>
    <row r="168" spans="1:11" x14ac:dyDescent="0.3">
      <c r="A168">
        <v>891301121</v>
      </c>
      <c r="B168" t="s">
        <v>17</v>
      </c>
      <c r="C168" s="5">
        <v>291840</v>
      </c>
      <c r="D168" s="1"/>
      <c r="E168" t="s">
        <v>4</v>
      </c>
      <c r="F168" s="2" t="s">
        <v>15</v>
      </c>
      <c r="H168" t="s">
        <v>16</v>
      </c>
      <c r="I168" s="1">
        <v>45026</v>
      </c>
      <c r="J168" s="7">
        <v>90222</v>
      </c>
      <c r="K168" s="2">
        <f t="shared" si="4"/>
        <v>90222</v>
      </c>
    </row>
    <row r="169" spans="1:11" x14ac:dyDescent="0.3">
      <c r="A169">
        <v>891301121</v>
      </c>
      <c r="B169" t="s">
        <v>17</v>
      </c>
      <c r="C169" s="5">
        <v>292151</v>
      </c>
      <c r="D169" s="1"/>
      <c r="E169" t="s">
        <v>4</v>
      </c>
      <c r="F169" s="2" t="s">
        <v>15</v>
      </c>
      <c r="H169" t="s">
        <v>16</v>
      </c>
      <c r="I169" s="1">
        <v>45026</v>
      </c>
      <c r="J169" s="7">
        <v>66705</v>
      </c>
      <c r="K169" s="2">
        <f t="shared" si="4"/>
        <v>66705</v>
      </c>
    </row>
    <row r="170" spans="1:11" x14ac:dyDescent="0.3">
      <c r="A170">
        <v>891301121</v>
      </c>
      <c r="B170" t="s">
        <v>17</v>
      </c>
      <c r="C170" s="5">
        <v>294457</v>
      </c>
      <c r="D170" s="1"/>
      <c r="E170" t="s">
        <v>4</v>
      </c>
      <c r="F170" s="2" t="s">
        <v>15</v>
      </c>
      <c r="H170" t="s">
        <v>16</v>
      </c>
      <c r="I170" s="1">
        <v>45026</v>
      </c>
      <c r="J170" s="7">
        <v>120400</v>
      </c>
      <c r="K170" s="2">
        <f t="shared" ref="K170:K178" si="5">+J170</f>
        <v>120400</v>
      </c>
    </row>
    <row r="171" spans="1:11" x14ac:dyDescent="0.3">
      <c r="A171">
        <v>891301121</v>
      </c>
      <c r="B171" t="s">
        <v>17</v>
      </c>
      <c r="C171" s="5">
        <v>296806</v>
      </c>
      <c r="D171" s="1"/>
      <c r="E171" t="s">
        <v>4</v>
      </c>
      <c r="F171" s="2" t="s">
        <v>15</v>
      </c>
      <c r="H171" t="s">
        <v>16</v>
      </c>
      <c r="I171" s="1">
        <v>45026</v>
      </c>
      <c r="J171" s="7">
        <v>65700</v>
      </c>
      <c r="K171" s="2">
        <f t="shared" si="5"/>
        <v>65700</v>
      </c>
    </row>
    <row r="172" spans="1:11" x14ac:dyDescent="0.3">
      <c r="A172">
        <v>891301121</v>
      </c>
      <c r="B172" t="s">
        <v>17</v>
      </c>
      <c r="C172" s="5">
        <v>296852</v>
      </c>
      <c r="D172" s="1"/>
      <c r="E172" t="s">
        <v>4</v>
      </c>
      <c r="F172" s="2" t="s">
        <v>15</v>
      </c>
      <c r="H172" t="s">
        <v>16</v>
      </c>
      <c r="I172" s="1">
        <v>45026</v>
      </c>
      <c r="J172" s="7">
        <v>168503</v>
      </c>
      <c r="K172" s="2">
        <f t="shared" si="5"/>
        <v>168503</v>
      </c>
    </row>
    <row r="173" spans="1:11" x14ac:dyDescent="0.3">
      <c r="A173">
        <v>891301121</v>
      </c>
      <c r="B173" t="s">
        <v>17</v>
      </c>
      <c r="C173" s="5">
        <v>297724</v>
      </c>
      <c r="D173" s="1"/>
      <c r="E173" t="s">
        <v>4</v>
      </c>
      <c r="F173" s="2" t="s">
        <v>15</v>
      </c>
      <c r="H173" t="s">
        <v>16</v>
      </c>
      <c r="I173" s="1">
        <v>45026</v>
      </c>
      <c r="J173" s="7">
        <v>9600</v>
      </c>
      <c r="K173" s="2">
        <f t="shared" si="5"/>
        <v>9600</v>
      </c>
    </row>
    <row r="174" spans="1:11" x14ac:dyDescent="0.3">
      <c r="A174">
        <v>891301121</v>
      </c>
      <c r="B174" t="s">
        <v>17</v>
      </c>
      <c r="C174" s="5">
        <v>298150</v>
      </c>
      <c r="D174" s="1"/>
      <c r="E174" t="s">
        <v>4</v>
      </c>
      <c r="F174" s="2" t="s">
        <v>15</v>
      </c>
      <c r="H174" t="s">
        <v>16</v>
      </c>
      <c r="I174" s="1">
        <v>45026</v>
      </c>
      <c r="J174" s="7">
        <v>68075</v>
      </c>
      <c r="K174" s="2">
        <f t="shared" si="5"/>
        <v>68075</v>
      </c>
    </row>
    <row r="175" spans="1:11" x14ac:dyDescent="0.3">
      <c r="A175">
        <v>891301121</v>
      </c>
      <c r="B175" t="s">
        <v>17</v>
      </c>
      <c r="C175" s="5">
        <v>298595</v>
      </c>
      <c r="D175" s="1"/>
      <c r="E175" t="s">
        <v>4</v>
      </c>
      <c r="F175" s="2" t="s">
        <v>15</v>
      </c>
      <c r="H175" t="s">
        <v>16</v>
      </c>
      <c r="I175" s="1">
        <v>45026</v>
      </c>
      <c r="J175" s="7">
        <v>67078</v>
      </c>
      <c r="K175" s="2">
        <f t="shared" si="5"/>
        <v>67078</v>
      </c>
    </row>
    <row r="176" spans="1:11" x14ac:dyDescent="0.3">
      <c r="A176">
        <v>891301121</v>
      </c>
      <c r="B176" t="s">
        <v>17</v>
      </c>
      <c r="C176" s="5">
        <v>299658</v>
      </c>
      <c r="D176" s="1"/>
      <c r="E176" t="s">
        <v>4</v>
      </c>
      <c r="F176" s="2" t="s">
        <v>15</v>
      </c>
      <c r="H176" t="s">
        <v>16</v>
      </c>
      <c r="I176" s="1">
        <v>45026</v>
      </c>
      <c r="J176" s="7">
        <v>140577</v>
      </c>
      <c r="K176" s="2">
        <f t="shared" si="5"/>
        <v>140577</v>
      </c>
    </row>
    <row r="177" spans="1:11" x14ac:dyDescent="0.3">
      <c r="A177">
        <v>891301121</v>
      </c>
      <c r="B177" t="s">
        <v>17</v>
      </c>
      <c r="C177" s="5">
        <v>300329</v>
      </c>
      <c r="D177" s="1"/>
      <c r="E177" t="s">
        <v>4</v>
      </c>
      <c r="F177" s="2" t="s">
        <v>15</v>
      </c>
      <c r="H177" t="s">
        <v>16</v>
      </c>
      <c r="I177" s="1">
        <v>45026</v>
      </c>
      <c r="J177" s="7">
        <v>90785</v>
      </c>
      <c r="K177" s="2">
        <f t="shared" si="5"/>
        <v>90785</v>
      </c>
    </row>
    <row r="178" spans="1:11" x14ac:dyDescent="0.3">
      <c r="A178">
        <v>891301121</v>
      </c>
      <c r="B178" t="s">
        <v>17</v>
      </c>
      <c r="C178" s="5">
        <v>300561</v>
      </c>
      <c r="D178" s="1"/>
      <c r="E178" t="s">
        <v>4</v>
      </c>
      <c r="F178" s="2" t="s">
        <v>15</v>
      </c>
      <c r="H178" t="s">
        <v>16</v>
      </c>
      <c r="I178" s="1">
        <v>45026</v>
      </c>
      <c r="J178" s="7">
        <v>9600</v>
      </c>
      <c r="K178" s="2">
        <f t="shared" si="5"/>
        <v>9600</v>
      </c>
    </row>
    <row r="179" spans="1:11" x14ac:dyDescent="0.3">
      <c r="A179">
        <v>891301121</v>
      </c>
      <c r="B179" t="s">
        <v>17</v>
      </c>
      <c r="C179" s="5">
        <v>300635</v>
      </c>
      <c r="D179" s="1"/>
      <c r="E179" t="s">
        <v>4</v>
      </c>
      <c r="F179" s="2" t="s">
        <v>15</v>
      </c>
      <c r="G179" t="s">
        <v>4</v>
      </c>
      <c r="H179" t="s">
        <v>16</v>
      </c>
      <c r="I179" s="1">
        <v>45026</v>
      </c>
      <c r="J179" s="7">
        <v>181722</v>
      </c>
      <c r="K179" s="2">
        <f>+J179</f>
        <v>181722</v>
      </c>
    </row>
    <row r="180" spans="1:11" x14ac:dyDescent="0.3">
      <c r="A180">
        <v>891301121</v>
      </c>
      <c r="B180" t="s">
        <v>17</v>
      </c>
      <c r="C180" s="5">
        <v>300719</v>
      </c>
      <c r="D180" s="1"/>
      <c r="E180" t="s">
        <v>4</v>
      </c>
      <c r="F180" s="2" t="s">
        <v>15</v>
      </c>
      <c r="G180" t="s">
        <v>4</v>
      </c>
      <c r="H180" t="s">
        <v>16</v>
      </c>
      <c r="I180" s="1">
        <v>45026</v>
      </c>
      <c r="J180" s="7">
        <v>65700</v>
      </c>
      <c r="K180" s="2">
        <f t="shared" ref="K180:K181" si="6">+J180</f>
        <v>65700</v>
      </c>
    </row>
    <row r="181" spans="1:11" x14ac:dyDescent="0.3">
      <c r="A181">
        <v>891301121</v>
      </c>
      <c r="B181" t="s">
        <v>17</v>
      </c>
      <c r="C181" s="5">
        <v>300766</v>
      </c>
      <c r="D181" s="1"/>
      <c r="E181" t="s">
        <v>4</v>
      </c>
      <c r="F181" s="2" t="s">
        <v>15</v>
      </c>
      <c r="G181" t="s">
        <v>4</v>
      </c>
      <c r="H181" t="s">
        <v>16</v>
      </c>
      <c r="I181" s="1">
        <v>45026</v>
      </c>
      <c r="J181" s="7">
        <v>69197</v>
      </c>
      <c r="K181" s="2">
        <f t="shared" si="6"/>
        <v>69197</v>
      </c>
    </row>
    <row r="182" spans="1:11" x14ac:dyDescent="0.3">
      <c r="A182">
        <v>891301121</v>
      </c>
      <c r="B182" t="s">
        <v>17</v>
      </c>
      <c r="C182" s="5">
        <v>302422</v>
      </c>
      <c r="D182" s="1"/>
      <c r="E182" t="s">
        <v>4</v>
      </c>
      <c r="F182" s="2" t="s">
        <v>15</v>
      </c>
      <c r="G182" t="s">
        <v>18</v>
      </c>
      <c r="H182" t="s">
        <v>16</v>
      </c>
      <c r="I182" s="1">
        <v>45026</v>
      </c>
      <c r="J182" s="7">
        <v>152513</v>
      </c>
      <c r="K182" s="2">
        <f>+J182</f>
        <v>152513</v>
      </c>
    </row>
    <row r="183" spans="1:11" x14ac:dyDescent="0.3">
      <c r="A183">
        <v>891301121</v>
      </c>
      <c r="B183" t="s">
        <v>17</v>
      </c>
      <c r="C183" s="5">
        <v>303288</v>
      </c>
      <c r="D183" s="6"/>
      <c r="E183" t="s">
        <v>4</v>
      </c>
      <c r="F183" s="2" t="s">
        <v>15</v>
      </c>
      <c r="G183" t="s">
        <v>18</v>
      </c>
      <c r="H183" t="s">
        <v>16</v>
      </c>
      <c r="I183" s="1">
        <v>45026</v>
      </c>
      <c r="J183" s="7">
        <v>9600</v>
      </c>
      <c r="K183" s="2">
        <f>+J183</f>
        <v>9600</v>
      </c>
    </row>
    <row r="184" spans="1:11" x14ac:dyDescent="0.3">
      <c r="A184">
        <v>891301121</v>
      </c>
      <c r="B184" t="s">
        <v>17</v>
      </c>
      <c r="C184" s="5">
        <v>303593</v>
      </c>
      <c r="D184" s="6"/>
      <c r="E184" t="s">
        <v>4</v>
      </c>
      <c r="F184" s="2" t="s">
        <v>15</v>
      </c>
      <c r="G184" t="s">
        <v>18</v>
      </c>
      <c r="H184" t="s">
        <v>16</v>
      </c>
      <c r="I184" s="1">
        <v>45026</v>
      </c>
      <c r="J184" s="7">
        <v>138620</v>
      </c>
      <c r="K184" s="2">
        <f t="shared" ref="K184:K247" si="7">+J184</f>
        <v>138620</v>
      </c>
    </row>
    <row r="185" spans="1:11" x14ac:dyDescent="0.3">
      <c r="A185">
        <v>891301121</v>
      </c>
      <c r="B185" t="s">
        <v>17</v>
      </c>
      <c r="C185" s="5">
        <v>303857</v>
      </c>
      <c r="D185" s="6"/>
      <c r="E185" t="s">
        <v>4</v>
      </c>
      <c r="F185" s="2" t="s">
        <v>15</v>
      </c>
      <c r="G185" t="s">
        <v>18</v>
      </c>
      <c r="H185" t="s">
        <v>16</v>
      </c>
      <c r="I185" s="1">
        <v>45026</v>
      </c>
      <c r="J185" s="7">
        <v>65700</v>
      </c>
      <c r="K185" s="2">
        <f t="shared" si="7"/>
        <v>65700</v>
      </c>
    </row>
    <row r="186" spans="1:11" x14ac:dyDescent="0.3">
      <c r="A186">
        <v>891301121</v>
      </c>
      <c r="B186" t="s">
        <v>17</v>
      </c>
      <c r="C186" s="5">
        <v>296806</v>
      </c>
      <c r="D186" s="6"/>
      <c r="E186" t="s">
        <v>4</v>
      </c>
      <c r="F186" s="2" t="s">
        <v>15</v>
      </c>
      <c r="G186" t="s">
        <v>18</v>
      </c>
      <c r="H186" t="s">
        <v>16</v>
      </c>
      <c r="I186" s="1">
        <v>45026</v>
      </c>
      <c r="J186" s="7">
        <v>65700</v>
      </c>
      <c r="K186" s="2">
        <f t="shared" si="7"/>
        <v>65700</v>
      </c>
    </row>
    <row r="187" spans="1:11" x14ac:dyDescent="0.3">
      <c r="A187">
        <v>891301121</v>
      </c>
      <c r="B187" t="s">
        <v>17</v>
      </c>
      <c r="C187" s="5">
        <v>296852</v>
      </c>
      <c r="D187" s="6"/>
      <c r="E187" t="s">
        <v>4</v>
      </c>
      <c r="F187" s="2" t="s">
        <v>15</v>
      </c>
      <c r="G187" t="s">
        <v>18</v>
      </c>
      <c r="H187" t="s">
        <v>16</v>
      </c>
      <c r="I187" s="1">
        <v>45026</v>
      </c>
      <c r="J187" s="7">
        <v>168503</v>
      </c>
      <c r="K187" s="2">
        <f t="shared" si="7"/>
        <v>168503</v>
      </c>
    </row>
    <row r="188" spans="1:11" x14ac:dyDescent="0.3">
      <c r="A188">
        <v>891301121</v>
      </c>
      <c r="B188" t="s">
        <v>17</v>
      </c>
      <c r="C188" s="5">
        <v>297724</v>
      </c>
      <c r="D188" s="6"/>
      <c r="E188" t="s">
        <v>4</v>
      </c>
      <c r="F188" s="2" t="s">
        <v>15</v>
      </c>
      <c r="G188" t="s">
        <v>18</v>
      </c>
      <c r="H188" t="s">
        <v>16</v>
      </c>
      <c r="I188" s="1">
        <v>45026</v>
      </c>
      <c r="J188" s="7">
        <v>9600</v>
      </c>
      <c r="K188" s="2">
        <f t="shared" si="7"/>
        <v>9600</v>
      </c>
    </row>
    <row r="189" spans="1:11" x14ac:dyDescent="0.3">
      <c r="A189">
        <v>891301121</v>
      </c>
      <c r="B189" t="s">
        <v>17</v>
      </c>
      <c r="C189" s="5">
        <v>298150</v>
      </c>
      <c r="D189" s="6"/>
      <c r="E189" t="s">
        <v>4</v>
      </c>
      <c r="F189" s="2" t="s">
        <v>15</v>
      </c>
      <c r="G189" t="s">
        <v>18</v>
      </c>
      <c r="H189" t="s">
        <v>16</v>
      </c>
      <c r="I189" s="1">
        <v>45026</v>
      </c>
      <c r="J189" s="7">
        <v>68075</v>
      </c>
      <c r="K189" s="2">
        <f t="shared" si="7"/>
        <v>68075</v>
      </c>
    </row>
    <row r="190" spans="1:11" x14ac:dyDescent="0.3">
      <c r="A190">
        <v>891301121</v>
      </c>
      <c r="B190" t="s">
        <v>17</v>
      </c>
      <c r="C190" s="5">
        <v>298595</v>
      </c>
      <c r="D190" s="6"/>
      <c r="E190" t="s">
        <v>4</v>
      </c>
      <c r="F190" s="2" t="s">
        <v>15</v>
      </c>
      <c r="G190" t="s">
        <v>18</v>
      </c>
      <c r="H190" t="s">
        <v>16</v>
      </c>
      <c r="I190" s="1">
        <v>45026</v>
      </c>
      <c r="J190" s="7">
        <v>67078</v>
      </c>
      <c r="K190" s="2">
        <f t="shared" si="7"/>
        <v>67078</v>
      </c>
    </row>
    <row r="191" spans="1:11" x14ac:dyDescent="0.3">
      <c r="A191">
        <v>891301121</v>
      </c>
      <c r="B191" t="s">
        <v>17</v>
      </c>
      <c r="C191" s="5">
        <v>299658</v>
      </c>
      <c r="D191" s="6"/>
      <c r="E191" t="s">
        <v>4</v>
      </c>
      <c r="F191" s="2" t="s">
        <v>15</v>
      </c>
      <c r="G191" t="s">
        <v>18</v>
      </c>
      <c r="H191" t="s">
        <v>16</v>
      </c>
      <c r="I191" s="1">
        <v>45026</v>
      </c>
      <c r="J191" s="7">
        <v>140577</v>
      </c>
      <c r="K191" s="2">
        <f t="shared" si="7"/>
        <v>140577</v>
      </c>
    </row>
    <row r="192" spans="1:11" x14ac:dyDescent="0.3">
      <c r="A192">
        <v>891301121</v>
      </c>
      <c r="B192" t="s">
        <v>17</v>
      </c>
      <c r="C192" s="5">
        <v>300329</v>
      </c>
      <c r="E192" t="s">
        <v>4</v>
      </c>
      <c r="F192" s="2" t="s">
        <v>15</v>
      </c>
      <c r="G192" t="s">
        <v>18</v>
      </c>
      <c r="H192" t="s">
        <v>16</v>
      </c>
      <c r="I192" s="1">
        <v>45026</v>
      </c>
      <c r="J192" s="7">
        <v>90785</v>
      </c>
      <c r="K192" s="2">
        <f t="shared" si="7"/>
        <v>90785</v>
      </c>
    </row>
    <row r="193" spans="1:11" x14ac:dyDescent="0.3">
      <c r="A193">
        <v>891301121</v>
      </c>
      <c r="B193" t="s">
        <v>17</v>
      </c>
      <c r="C193" s="5">
        <v>300561</v>
      </c>
      <c r="E193" t="s">
        <v>4</v>
      </c>
      <c r="F193" s="2" t="s">
        <v>15</v>
      </c>
      <c r="G193" t="s">
        <v>18</v>
      </c>
      <c r="H193" t="s">
        <v>16</v>
      </c>
      <c r="I193" s="1">
        <v>45026</v>
      </c>
      <c r="J193" s="7">
        <v>9600</v>
      </c>
      <c r="K193" s="2">
        <f t="shared" si="7"/>
        <v>9600</v>
      </c>
    </row>
    <row r="194" spans="1:11" x14ac:dyDescent="0.3">
      <c r="A194">
        <v>891301121</v>
      </c>
      <c r="B194" t="s">
        <v>17</v>
      </c>
      <c r="C194" s="5">
        <v>300635</v>
      </c>
      <c r="E194" t="s">
        <v>4</v>
      </c>
      <c r="F194" s="2" t="s">
        <v>15</v>
      </c>
      <c r="G194" t="s">
        <v>18</v>
      </c>
      <c r="H194" t="s">
        <v>16</v>
      </c>
      <c r="I194" s="1">
        <v>45026</v>
      </c>
      <c r="J194" s="7">
        <v>181722</v>
      </c>
      <c r="K194" s="2">
        <f t="shared" si="7"/>
        <v>181722</v>
      </c>
    </row>
    <row r="195" spans="1:11" x14ac:dyDescent="0.3">
      <c r="A195">
        <v>891301121</v>
      </c>
      <c r="B195" t="s">
        <v>17</v>
      </c>
      <c r="C195" s="5">
        <v>300719</v>
      </c>
      <c r="E195" t="s">
        <v>4</v>
      </c>
      <c r="F195" s="2" t="s">
        <v>15</v>
      </c>
      <c r="G195" t="s">
        <v>18</v>
      </c>
      <c r="H195" t="s">
        <v>16</v>
      </c>
      <c r="I195" s="1">
        <v>45026</v>
      </c>
      <c r="J195" s="7">
        <v>65700</v>
      </c>
      <c r="K195" s="2">
        <f t="shared" si="7"/>
        <v>65700</v>
      </c>
    </row>
    <row r="196" spans="1:11" x14ac:dyDescent="0.3">
      <c r="A196">
        <v>891301121</v>
      </c>
      <c r="B196" t="s">
        <v>17</v>
      </c>
      <c r="C196" s="5">
        <v>300766</v>
      </c>
      <c r="E196" t="s">
        <v>4</v>
      </c>
      <c r="F196" s="2" t="s">
        <v>15</v>
      </c>
      <c r="G196" t="s">
        <v>18</v>
      </c>
      <c r="H196" t="s">
        <v>16</v>
      </c>
      <c r="I196" s="1">
        <v>45026</v>
      </c>
      <c r="J196" s="7">
        <v>69197</v>
      </c>
      <c r="K196" s="2">
        <f t="shared" si="7"/>
        <v>69197</v>
      </c>
    </row>
    <row r="197" spans="1:11" x14ac:dyDescent="0.3">
      <c r="A197">
        <v>891301121</v>
      </c>
      <c r="B197" t="s">
        <v>17</v>
      </c>
      <c r="C197" s="5">
        <v>302422</v>
      </c>
      <c r="E197" t="s">
        <v>4</v>
      </c>
      <c r="F197" s="2" t="s">
        <v>15</v>
      </c>
      <c r="G197" t="s">
        <v>18</v>
      </c>
      <c r="H197" t="s">
        <v>16</v>
      </c>
      <c r="I197" s="1">
        <v>45026</v>
      </c>
      <c r="J197" s="7">
        <v>152513</v>
      </c>
      <c r="K197" s="2">
        <f t="shared" si="7"/>
        <v>152513</v>
      </c>
    </row>
    <row r="198" spans="1:11" x14ac:dyDescent="0.3">
      <c r="A198">
        <v>891301121</v>
      </c>
      <c r="B198" t="s">
        <v>17</v>
      </c>
      <c r="C198" s="5">
        <v>303288</v>
      </c>
      <c r="E198" t="s">
        <v>4</v>
      </c>
      <c r="F198" s="2" t="s">
        <v>15</v>
      </c>
      <c r="G198" t="s">
        <v>18</v>
      </c>
      <c r="H198" t="s">
        <v>16</v>
      </c>
      <c r="I198" s="1">
        <v>45026</v>
      </c>
      <c r="J198" s="7">
        <v>9600</v>
      </c>
      <c r="K198" s="2">
        <f t="shared" si="7"/>
        <v>9600</v>
      </c>
    </row>
    <row r="199" spans="1:11" x14ac:dyDescent="0.3">
      <c r="A199">
        <v>891301121</v>
      </c>
      <c r="B199" t="s">
        <v>17</v>
      </c>
      <c r="C199" s="5">
        <v>303593</v>
      </c>
      <c r="E199" t="s">
        <v>4</v>
      </c>
      <c r="F199" s="2" t="s">
        <v>15</v>
      </c>
      <c r="G199" t="s">
        <v>18</v>
      </c>
      <c r="H199" t="s">
        <v>16</v>
      </c>
      <c r="I199" s="1">
        <v>45026</v>
      </c>
      <c r="J199" s="7">
        <v>138620</v>
      </c>
      <c r="K199" s="2">
        <f t="shared" si="7"/>
        <v>138620</v>
      </c>
    </row>
    <row r="200" spans="1:11" x14ac:dyDescent="0.3">
      <c r="A200">
        <v>891301121</v>
      </c>
      <c r="B200" t="s">
        <v>17</v>
      </c>
      <c r="C200" s="5">
        <v>303857</v>
      </c>
      <c r="E200" t="s">
        <v>4</v>
      </c>
      <c r="F200" s="2" t="s">
        <v>15</v>
      </c>
      <c r="G200" t="s">
        <v>18</v>
      </c>
      <c r="H200" t="s">
        <v>16</v>
      </c>
      <c r="I200" s="1">
        <v>45026</v>
      </c>
      <c r="J200" s="7">
        <v>65700</v>
      </c>
      <c r="K200" s="2">
        <f t="shared" si="7"/>
        <v>65700</v>
      </c>
    </row>
    <row r="201" spans="1:11" x14ac:dyDescent="0.3">
      <c r="A201">
        <v>891301121</v>
      </c>
      <c r="B201" t="s">
        <v>17</v>
      </c>
      <c r="C201" s="5">
        <v>303970</v>
      </c>
      <c r="E201" t="s">
        <v>4</v>
      </c>
      <c r="F201" s="2" t="s">
        <v>15</v>
      </c>
      <c r="G201" t="s">
        <v>18</v>
      </c>
      <c r="H201" t="s">
        <v>16</v>
      </c>
      <c r="I201" s="1">
        <v>45026</v>
      </c>
      <c r="J201" s="7">
        <v>154077</v>
      </c>
      <c r="K201" s="2">
        <f t="shared" si="7"/>
        <v>154077</v>
      </c>
    </row>
    <row r="202" spans="1:11" x14ac:dyDescent="0.3">
      <c r="A202">
        <v>891301121</v>
      </c>
      <c r="B202" t="s">
        <v>17</v>
      </c>
      <c r="C202" s="5">
        <v>304222</v>
      </c>
      <c r="E202" t="s">
        <v>4</v>
      </c>
      <c r="F202" s="2" t="s">
        <v>15</v>
      </c>
      <c r="G202" t="s">
        <v>18</v>
      </c>
      <c r="H202" t="s">
        <v>16</v>
      </c>
      <c r="I202" s="1">
        <v>45026</v>
      </c>
      <c r="J202" s="7">
        <v>68011</v>
      </c>
      <c r="K202" s="2">
        <f t="shared" si="7"/>
        <v>68011</v>
      </c>
    </row>
    <row r="203" spans="1:11" x14ac:dyDescent="0.3">
      <c r="A203">
        <v>891301121</v>
      </c>
      <c r="B203" t="s">
        <v>17</v>
      </c>
      <c r="C203" s="5">
        <v>304639</v>
      </c>
      <c r="E203" t="s">
        <v>4</v>
      </c>
      <c r="F203" s="2" t="s">
        <v>15</v>
      </c>
      <c r="G203" t="s">
        <v>18</v>
      </c>
      <c r="H203" t="s">
        <v>16</v>
      </c>
      <c r="I203" s="1">
        <v>45026</v>
      </c>
      <c r="J203" s="7">
        <v>125739</v>
      </c>
      <c r="K203" s="2">
        <f t="shared" si="7"/>
        <v>125739</v>
      </c>
    </row>
    <row r="204" spans="1:11" x14ac:dyDescent="0.3">
      <c r="A204">
        <v>891301121</v>
      </c>
      <c r="B204" t="s">
        <v>17</v>
      </c>
      <c r="C204" s="5">
        <v>305057</v>
      </c>
      <c r="E204" t="s">
        <v>4</v>
      </c>
      <c r="F204" s="2" t="s">
        <v>15</v>
      </c>
      <c r="G204" t="s">
        <v>18</v>
      </c>
      <c r="H204" t="s">
        <v>16</v>
      </c>
      <c r="I204" s="1">
        <v>45026</v>
      </c>
      <c r="J204" s="7">
        <v>9600</v>
      </c>
      <c r="K204" s="2">
        <f t="shared" si="7"/>
        <v>9600</v>
      </c>
    </row>
    <row r="205" spans="1:11" x14ac:dyDescent="0.3">
      <c r="A205">
        <v>891301121</v>
      </c>
      <c r="B205" t="s">
        <v>17</v>
      </c>
      <c r="C205" s="5">
        <v>305493</v>
      </c>
      <c r="E205" t="s">
        <v>4</v>
      </c>
      <c r="F205" s="2" t="s">
        <v>15</v>
      </c>
      <c r="G205" t="s">
        <v>18</v>
      </c>
      <c r="H205" t="s">
        <v>16</v>
      </c>
      <c r="I205" s="1">
        <v>45026</v>
      </c>
      <c r="J205" s="7">
        <v>19200</v>
      </c>
      <c r="K205" s="2">
        <f t="shared" si="7"/>
        <v>19200</v>
      </c>
    </row>
    <row r="206" spans="1:11" x14ac:dyDescent="0.3">
      <c r="A206">
        <v>891301121</v>
      </c>
      <c r="B206" t="s">
        <v>17</v>
      </c>
      <c r="C206" s="5">
        <v>305494</v>
      </c>
      <c r="E206" t="s">
        <v>4</v>
      </c>
      <c r="F206" s="2" t="s">
        <v>15</v>
      </c>
      <c r="G206" t="s">
        <v>18</v>
      </c>
      <c r="H206" t="s">
        <v>16</v>
      </c>
      <c r="I206" s="1">
        <v>45026</v>
      </c>
      <c r="J206" s="7">
        <v>9600</v>
      </c>
      <c r="K206" s="2">
        <f t="shared" si="7"/>
        <v>9600</v>
      </c>
    </row>
    <row r="207" spans="1:11" x14ac:dyDescent="0.3">
      <c r="A207">
        <v>891301121</v>
      </c>
      <c r="B207" t="s">
        <v>17</v>
      </c>
      <c r="C207" s="5">
        <v>306188</v>
      </c>
      <c r="E207" t="s">
        <v>4</v>
      </c>
      <c r="F207" s="2" t="s">
        <v>15</v>
      </c>
      <c r="G207" t="s">
        <v>18</v>
      </c>
      <c r="H207" t="s">
        <v>16</v>
      </c>
      <c r="I207" s="1">
        <v>45026</v>
      </c>
      <c r="J207" s="7">
        <v>68441</v>
      </c>
      <c r="K207" s="2">
        <f t="shared" si="7"/>
        <v>68441</v>
      </c>
    </row>
    <row r="208" spans="1:11" x14ac:dyDescent="0.3">
      <c r="A208">
        <v>891301121</v>
      </c>
      <c r="B208" t="s">
        <v>17</v>
      </c>
      <c r="C208" s="5">
        <v>306467</v>
      </c>
      <c r="E208" t="s">
        <v>4</v>
      </c>
      <c r="F208" s="2" t="s">
        <v>15</v>
      </c>
      <c r="G208" t="s">
        <v>18</v>
      </c>
      <c r="H208" t="s">
        <v>16</v>
      </c>
      <c r="I208" s="1">
        <v>45026</v>
      </c>
      <c r="J208" s="7">
        <v>71182</v>
      </c>
      <c r="K208" s="2">
        <f t="shared" si="7"/>
        <v>71182</v>
      </c>
    </row>
    <row r="209" spans="1:11" x14ac:dyDescent="0.3">
      <c r="A209">
        <v>891301121</v>
      </c>
      <c r="B209" t="s">
        <v>17</v>
      </c>
      <c r="C209" s="5">
        <v>308267</v>
      </c>
      <c r="E209" t="s">
        <v>4</v>
      </c>
      <c r="F209" s="2" t="s">
        <v>15</v>
      </c>
      <c r="G209" t="s">
        <v>18</v>
      </c>
      <c r="H209" t="s">
        <v>16</v>
      </c>
      <c r="I209" s="1">
        <v>45026</v>
      </c>
      <c r="J209" s="7">
        <v>68891</v>
      </c>
      <c r="K209" s="2">
        <f t="shared" si="7"/>
        <v>68891</v>
      </c>
    </row>
    <row r="210" spans="1:11" x14ac:dyDescent="0.3">
      <c r="A210">
        <v>891301121</v>
      </c>
      <c r="B210" t="s">
        <v>17</v>
      </c>
      <c r="C210" s="5">
        <v>309317</v>
      </c>
      <c r="E210" t="s">
        <v>4</v>
      </c>
      <c r="F210" s="2" t="s">
        <v>15</v>
      </c>
      <c r="G210" t="s">
        <v>18</v>
      </c>
      <c r="H210" t="s">
        <v>16</v>
      </c>
      <c r="I210" s="1">
        <v>45026</v>
      </c>
      <c r="J210" s="7">
        <v>65700</v>
      </c>
      <c r="K210" s="2">
        <f t="shared" si="7"/>
        <v>65700</v>
      </c>
    </row>
    <row r="211" spans="1:11" x14ac:dyDescent="0.3">
      <c r="A211">
        <v>891301121</v>
      </c>
      <c r="B211" t="s">
        <v>17</v>
      </c>
      <c r="C211" s="5">
        <v>310405</v>
      </c>
      <c r="E211" t="s">
        <v>4</v>
      </c>
      <c r="F211" s="2" t="s">
        <v>15</v>
      </c>
      <c r="G211" t="s">
        <v>18</v>
      </c>
      <c r="H211" t="s">
        <v>16</v>
      </c>
      <c r="I211" s="1">
        <v>45026</v>
      </c>
      <c r="J211" s="7">
        <v>80098</v>
      </c>
      <c r="K211" s="2">
        <f t="shared" si="7"/>
        <v>80098</v>
      </c>
    </row>
    <row r="212" spans="1:11" x14ac:dyDescent="0.3">
      <c r="A212">
        <v>891301121</v>
      </c>
      <c r="B212" t="s">
        <v>17</v>
      </c>
      <c r="C212" s="5">
        <v>311547</v>
      </c>
      <c r="E212" t="s">
        <v>4</v>
      </c>
      <c r="F212" s="2" t="s">
        <v>15</v>
      </c>
      <c r="G212" t="s">
        <v>18</v>
      </c>
      <c r="H212" t="s">
        <v>16</v>
      </c>
      <c r="I212" s="1">
        <v>45026</v>
      </c>
      <c r="J212" s="7">
        <v>70940</v>
      </c>
      <c r="K212" s="2">
        <f t="shared" si="7"/>
        <v>70940</v>
      </c>
    </row>
    <row r="213" spans="1:11" x14ac:dyDescent="0.3">
      <c r="A213">
        <v>891301121</v>
      </c>
      <c r="B213" t="s">
        <v>17</v>
      </c>
      <c r="C213" s="5">
        <v>311997</v>
      </c>
      <c r="E213" t="s">
        <v>4</v>
      </c>
      <c r="F213" s="2" t="s">
        <v>15</v>
      </c>
      <c r="G213" t="s">
        <v>18</v>
      </c>
      <c r="H213" t="s">
        <v>16</v>
      </c>
      <c r="I213" s="1">
        <v>45026</v>
      </c>
      <c r="J213" s="7">
        <v>137316</v>
      </c>
      <c r="K213" s="2">
        <f t="shared" si="7"/>
        <v>137316</v>
      </c>
    </row>
    <row r="214" spans="1:11" x14ac:dyDescent="0.3">
      <c r="A214">
        <v>891301121</v>
      </c>
      <c r="B214" t="s">
        <v>17</v>
      </c>
      <c r="C214" s="5">
        <v>312001</v>
      </c>
      <c r="E214" t="s">
        <v>4</v>
      </c>
      <c r="F214" s="2" t="s">
        <v>15</v>
      </c>
      <c r="G214" t="s">
        <v>18</v>
      </c>
      <c r="H214" t="s">
        <v>16</v>
      </c>
      <c r="I214" s="1">
        <v>45026</v>
      </c>
      <c r="J214" s="7">
        <v>19200</v>
      </c>
      <c r="K214" s="2">
        <f t="shared" si="7"/>
        <v>19200</v>
      </c>
    </row>
    <row r="215" spans="1:11" x14ac:dyDescent="0.3">
      <c r="A215">
        <v>891301121</v>
      </c>
      <c r="B215" t="s">
        <v>17</v>
      </c>
      <c r="C215" s="5">
        <v>312049</v>
      </c>
      <c r="E215" t="s">
        <v>4</v>
      </c>
      <c r="F215" s="2" t="s">
        <v>15</v>
      </c>
      <c r="G215" t="s">
        <v>18</v>
      </c>
      <c r="H215" t="s">
        <v>16</v>
      </c>
      <c r="I215" s="1">
        <v>45026</v>
      </c>
      <c r="J215" s="7">
        <v>83184</v>
      </c>
      <c r="K215" s="2">
        <f t="shared" si="7"/>
        <v>83184</v>
      </c>
    </row>
    <row r="216" spans="1:11" x14ac:dyDescent="0.3">
      <c r="A216">
        <v>891301121</v>
      </c>
      <c r="B216" t="s">
        <v>17</v>
      </c>
      <c r="C216" s="5">
        <v>314371</v>
      </c>
      <c r="E216" t="s">
        <v>4</v>
      </c>
      <c r="F216" s="2" t="s">
        <v>15</v>
      </c>
      <c r="G216" t="s">
        <v>18</v>
      </c>
      <c r="H216" t="s">
        <v>16</v>
      </c>
      <c r="I216" s="1">
        <v>45026</v>
      </c>
      <c r="J216" s="7">
        <v>37900</v>
      </c>
      <c r="K216" s="2">
        <f t="shared" si="7"/>
        <v>37900</v>
      </c>
    </row>
    <row r="217" spans="1:11" x14ac:dyDescent="0.3">
      <c r="A217">
        <v>891301121</v>
      </c>
      <c r="B217" t="s">
        <v>17</v>
      </c>
      <c r="C217" s="5">
        <v>314372</v>
      </c>
      <c r="E217" t="s">
        <v>4</v>
      </c>
      <c r="F217" s="2" t="s">
        <v>15</v>
      </c>
      <c r="G217" t="s">
        <v>18</v>
      </c>
      <c r="H217" t="s">
        <v>16</v>
      </c>
      <c r="I217" s="1">
        <v>45026</v>
      </c>
      <c r="J217" s="7">
        <v>9600</v>
      </c>
      <c r="K217" s="2">
        <f t="shared" si="7"/>
        <v>9600</v>
      </c>
    </row>
    <row r="218" spans="1:11" x14ac:dyDescent="0.3">
      <c r="A218">
        <v>891301121</v>
      </c>
      <c r="B218" t="s">
        <v>17</v>
      </c>
      <c r="C218" s="5">
        <v>314767</v>
      </c>
      <c r="E218" t="s">
        <v>4</v>
      </c>
      <c r="F218" s="2" t="s">
        <v>15</v>
      </c>
      <c r="G218" t="s">
        <v>18</v>
      </c>
      <c r="H218" t="s">
        <v>16</v>
      </c>
      <c r="I218" s="1">
        <v>45026</v>
      </c>
      <c r="J218" s="7">
        <v>9600</v>
      </c>
      <c r="K218" s="2">
        <f t="shared" si="7"/>
        <v>9600</v>
      </c>
    </row>
    <row r="219" spans="1:11" x14ac:dyDescent="0.3">
      <c r="A219">
        <v>891301121</v>
      </c>
      <c r="B219" t="s">
        <v>17</v>
      </c>
      <c r="C219" s="5">
        <v>315993</v>
      </c>
      <c r="E219" t="s">
        <v>4</v>
      </c>
      <c r="F219" s="2" t="s">
        <v>15</v>
      </c>
      <c r="G219" t="s">
        <v>18</v>
      </c>
      <c r="H219" t="s">
        <v>16</v>
      </c>
      <c r="I219" s="1">
        <v>45026</v>
      </c>
      <c r="J219" s="7">
        <v>132994</v>
      </c>
      <c r="K219" s="2">
        <f t="shared" si="7"/>
        <v>132994</v>
      </c>
    </row>
    <row r="220" spans="1:11" x14ac:dyDescent="0.3">
      <c r="A220">
        <v>891301121</v>
      </c>
      <c r="B220" t="s">
        <v>17</v>
      </c>
      <c r="C220" s="5">
        <v>316500</v>
      </c>
      <c r="E220" t="s">
        <v>4</v>
      </c>
      <c r="F220" s="2" t="s">
        <v>15</v>
      </c>
      <c r="G220" t="s">
        <v>18</v>
      </c>
      <c r="H220" t="s">
        <v>16</v>
      </c>
      <c r="I220" s="1">
        <v>45026</v>
      </c>
      <c r="J220" s="7">
        <v>702099</v>
      </c>
      <c r="K220" s="2">
        <f t="shared" si="7"/>
        <v>702099</v>
      </c>
    </row>
    <row r="221" spans="1:11" x14ac:dyDescent="0.3">
      <c r="A221">
        <v>891301121</v>
      </c>
      <c r="B221" t="s">
        <v>17</v>
      </c>
      <c r="C221" s="5">
        <v>318147</v>
      </c>
      <c r="E221" t="s">
        <v>4</v>
      </c>
      <c r="F221" s="2" t="s">
        <v>15</v>
      </c>
      <c r="G221" t="s">
        <v>18</v>
      </c>
      <c r="H221" t="s">
        <v>16</v>
      </c>
      <c r="I221" s="1">
        <v>45026</v>
      </c>
      <c r="J221" s="7">
        <v>19200</v>
      </c>
      <c r="K221" s="2">
        <f t="shared" si="7"/>
        <v>19200</v>
      </c>
    </row>
    <row r="222" spans="1:11" x14ac:dyDescent="0.3">
      <c r="A222">
        <v>891301121</v>
      </c>
      <c r="B222" t="s">
        <v>17</v>
      </c>
      <c r="C222" s="5">
        <v>318529</v>
      </c>
      <c r="E222" t="s">
        <v>4</v>
      </c>
      <c r="F222" s="2" t="s">
        <v>15</v>
      </c>
      <c r="G222" t="s">
        <v>18</v>
      </c>
      <c r="H222" t="s">
        <v>16</v>
      </c>
      <c r="I222" s="1">
        <v>45026</v>
      </c>
      <c r="J222" s="7">
        <v>101287</v>
      </c>
      <c r="K222" s="2">
        <f t="shared" si="7"/>
        <v>101287</v>
      </c>
    </row>
    <row r="223" spans="1:11" x14ac:dyDescent="0.3">
      <c r="A223">
        <v>891301121</v>
      </c>
      <c r="B223" t="s">
        <v>17</v>
      </c>
      <c r="C223" s="5">
        <v>318531</v>
      </c>
      <c r="E223" t="s">
        <v>4</v>
      </c>
      <c r="F223" s="2" t="s">
        <v>15</v>
      </c>
      <c r="G223" t="s">
        <v>18</v>
      </c>
      <c r="H223" t="s">
        <v>16</v>
      </c>
      <c r="I223" s="1">
        <v>45026</v>
      </c>
      <c r="J223" s="7">
        <v>65700</v>
      </c>
      <c r="K223" s="2">
        <f t="shared" si="7"/>
        <v>65700</v>
      </c>
    </row>
    <row r="224" spans="1:11" x14ac:dyDescent="0.3">
      <c r="A224">
        <v>891301121</v>
      </c>
      <c r="B224" t="s">
        <v>17</v>
      </c>
      <c r="C224" s="5">
        <v>319380</v>
      </c>
      <c r="E224" t="s">
        <v>4</v>
      </c>
      <c r="F224" s="2" t="s">
        <v>15</v>
      </c>
      <c r="G224" t="s">
        <v>18</v>
      </c>
      <c r="H224" t="s">
        <v>16</v>
      </c>
      <c r="I224" s="1">
        <v>45026</v>
      </c>
      <c r="J224" s="7">
        <v>207721</v>
      </c>
      <c r="K224" s="2">
        <f t="shared" si="7"/>
        <v>207721</v>
      </c>
    </row>
    <row r="225" spans="1:11" x14ac:dyDescent="0.3">
      <c r="A225">
        <v>891301121</v>
      </c>
      <c r="B225" t="s">
        <v>17</v>
      </c>
      <c r="C225" s="5">
        <v>320729</v>
      </c>
      <c r="E225" t="s">
        <v>4</v>
      </c>
      <c r="F225" s="2" t="s">
        <v>15</v>
      </c>
      <c r="G225" t="s">
        <v>18</v>
      </c>
      <c r="H225" t="s">
        <v>16</v>
      </c>
      <c r="I225" s="1">
        <v>45026</v>
      </c>
      <c r="J225" s="7">
        <v>136800</v>
      </c>
      <c r="K225" s="2">
        <f t="shared" si="7"/>
        <v>136800</v>
      </c>
    </row>
    <row r="226" spans="1:11" x14ac:dyDescent="0.3">
      <c r="A226">
        <v>891301121</v>
      </c>
      <c r="B226" t="s">
        <v>17</v>
      </c>
      <c r="C226" s="5">
        <v>321198</v>
      </c>
      <c r="E226" t="s">
        <v>4</v>
      </c>
      <c r="F226" s="2" t="s">
        <v>15</v>
      </c>
      <c r="G226" t="s">
        <v>18</v>
      </c>
      <c r="H226" t="s">
        <v>16</v>
      </c>
      <c r="I226" s="1">
        <v>45026</v>
      </c>
      <c r="J226" s="7">
        <v>79154</v>
      </c>
      <c r="K226" s="2">
        <f t="shared" si="7"/>
        <v>79154</v>
      </c>
    </row>
    <row r="227" spans="1:11" x14ac:dyDescent="0.3">
      <c r="A227">
        <v>891301121</v>
      </c>
      <c r="B227" t="s">
        <v>17</v>
      </c>
      <c r="C227" s="5">
        <v>321725</v>
      </c>
      <c r="E227" t="s">
        <v>4</v>
      </c>
      <c r="F227" s="2" t="s">
        <v>15</v>
      </c>
      <c r="G227" t="s">
        <v>18</v>
      </c>
      <c r="H227" t="s">
        <v>16</v>
      </c>
      <c r="I227" s="1">
        <v>45026</v>
      </c>
      <c r="J227" s="7">
        <v>9600</v>
      </c>
      <c r="K227" s="2">
        <f t="shared" si="7"/>
        <v>9600</v>
      </c>
    </row>
    <row r="228" spans="1:11" x14ac:dyDescent="0.3">
      <c r="A228">
        <v>891301121</v>
      </c>
      <c r="B228" t="s">
        <v>17</v>
      </c>
      <c r="C228" s="5">
        <v>321739</v>
      </c>
      <c r="E228" t="s">
        <v>4</v>
      </c>
      <c r="F228" s="2" t="s">
        <v>15</v>
      </c>
      <c r="G228" t="s">
        <v>18</v>
      </c>
      <c r="H228" t="s">
        <v>16</v>
      </c>
      <c r="I228" s="1">
        <v>45026</v>
      </c>
      <c r="J228" s="7">
        <v>28800</v>
      </c>
      <c r="K228" s="2">
        <f t="shared" si="7"/>
        <v>28800</v>
      </c>
    </row>
    <row r="229" spans="1:11" x14ac:dyDescent="0.3">
      <c r="A229">
        <v>891301121</v>
      </c>
      <c r="B229" t="s">
        <v>17</v>
      </c>
      <c r="C229" s="5">
        <v>321938</v>
      </c>
      <c r="E229" t="s">
        <v>4</v>
      </c>
      <c r="F229" s="2" t="s">
        <v>15</v>
      </c>
      <c r="G229" t="s">
        <v>18</v>
      </c>
      <c r="H229" t="s">
        <v>16</v>
      </c>
      <c r="I229" s="1">
        <v>45026</v>
      </c>
      <c r="J229" s="7">
        <v>70963</v>
      </c>
      <c r="K229" s="2">
        <f t="shared" si="7"/>
        <v>70963</v>
      </c>
    </row>
    <row r="230" spans="1:11" x14ac:dyDescent="0.3">
      <c r="A230">
        <v>891301121</v>
      </c>
      <c r="B230" t="s">
        <v>17</v>
      </c>
      <c r="C230" s="5">
        <v>322415</v>
      </c>
      <c r="E230" t="s">
        <v>4</v>
      </c>
      <c r="F230" s="2" t="s">
        <v>15</v>
      </c>
      <c r="G230" t="s">
        <v>18</v>
      </c>
      <c r="H230" t="s">
        <v>16</v>
      </c>
      <c r="I230" s="1">
        <v>45026</v>
      </c>
      <c r="J230" s="7">
        <v>68736</v>
      </c>
      <c r="K230" s="2">
        <f t="shared" si="7"/>
        <v>68736</v>
      </c>
    </row>
    <row r="231" spans="1:11" x14ac:dyDescent="0.3">
      <c r="A231">
        <v>891301121</v>
      </c>
      <c r="B231" t="s">
        <v>17</v>
      </c>
      <c r="C231" s="5">
        <v>323289</v>
      </c>
      <c r="E231" t="s">
        <v>4</v>
      </c>
      <c r="F231" s="2" t="s">
        <v>15</v>
      </c>
      <c r="G231" t="s">
        <v>18</v>
      </c>
      <c r="H231" t="s">
        <v>16</v>
      </c>
      <c r="I231" s="1">
        <v>45026</v>
      </c>
      <c r="J231" s="7">
        <v>128159</v>
      </c>
      <c r="K231" s="2">
        <f t="shared" si="7"/>
        <v>128159</v>
      </c>
    </row>
    <row r="232" spans="1:11" x14ac:dyDescent="0.3">
      <c r="A232">
        <v>891301121</v>
      </c>
      <c r="B232" t="s">
        <v>17</v>
      </c>
      <c r="C232" s="5">
        <v>325241</v>
      </c>
      <c r="E232" t="s">
        <v>4</v>
      </c>
      <c r="F232" s="2" t="s">
        <v>15</v>
      </c>
      <c r="G232" t="s">
        <v>18</v>
      </c>
      <c r="H232" t="s">
        <v>16</v>
      </c>
      <c r="I232" s="1">
        <v>45026</v>
      </c>
      <c r="J232" s="7">
        <v>70222</v>
      </c>
      <c r="K232" s="2">
        <f t="shared" si="7"/>
        <v>70222</v>
      </c>
    </row>
    <row r="233" spans="1:11" x14ac:dyDescent="0.3">
      <c r="A233">
        <v>891301121</v>
      </c>
      <c r="B233" t="s">
        <v>17</v>
      </c>
      <c r="C233" s="5">
        <v>325306</v>
      </c>
      <c r="E233" t="s">
        <v>4</v>
      </c>
      <c r="F233" s="2" t="s">
        <v>15</v>
      </c>
      <c r="G233" t="s">
        <v>18</v>
      </c>
      <c r="H233" t="s">
        <v>16</v>
      </c>
      <c r="I233" s="1">
        <v>45026</v>
      </c>
      <c r="J233" s="7">
        <v>183228</v>
      </c>
      <c r="K233" s="2">
        <f t="shared" si="7"/>
        <v>183228</v>
      </c>
    </row>
    <row r="234" spans="1:11" x14ac:dyDescent="0.3">
      <c r="A234">
        <v>891301121</v>
      </c>
      <c r="B234" t="s">
        <v>17</v>
      </c>
      <c r="C234" s="5">
        <v>325312</v>
      </c>
      <c r="E234" t="s">
        <v>4</v>
      </c>
      <c r="F234" s="2" t="s">
        <v>15</v>
      </c>
      <c r="G234" t="s">
        <v>18</v>
      </c>
      <c r="H234" t="s">
        <v>16</v>
      </c>
      <c r="I234" s="1">
        <v>45026</v>
      </c>
      <c r="J234" s="7">
        <v>470971</v>
      </c>
      <c r="K234" s="2">
        <f t="shared" si="7"/>
        <v>470971</v>
      </c>
    </row>
    <row r="235" spans="1:11" x14ac:dyDescent="0.3">
      <c r="A235">
        <v>891301121</v>
      </c>
      <c r="B235" t="s">
        <v>17</v>
      </c>
      <c r="C235" s="5">
        <v>325443</v>
      </c>
      <c r="E235" t="s">
        <v>4</v>
      </c>
      <c r="F235" s="2" t="s">
        <v>15</v>
      </c>
      <c r="G235" t="s">
        <v>18</v>
      </c>
      <c r="H235" t="s">
        <v>16</v>
      </c>
      <c r="I235" s="1">
        <v>45026</v>
      </c>
      <c r="J235" s="7">
        <v>38400</v>
      </c>
      <c r="K235" s="2">
        <f t="shared" si="7"/>
        <v>38400</v>
      </c>
    </row>
    <row r="236" spans="1:11" x14ac:dyDescent="0.3">
      <c r="A236">
        <v>891301121</v>
      </c>
      <c r="B236" t="s">
        <v>17</v>
      </c>
      <c r="C236" s="5">
        <v>325588</v>
      </c>
      <c r="E236" t="s">
        <v>4</v>
      </c>
      <c r="F236" s="2" t="s">
        <v>15</v>
      </c>
      <c r="G236" t="s">
        <v>18</v>
      </c>
      <c r="H236" t="s">
        <v>16</v>
      </c>
      <c r="I236" s="1">
        <v>45026</v>
      </c>
      <c r="J236" s="7">
        <v>68891</v>
      </c>
      <c r="K236" s="2">
        <f t="shared" si="7"/>
        <v>68891</v>
      </c>
    </row>
    <row r="237" spans="1:11" x14ac:dyDescent="0.3">
      <c r="A237">
        <v>891301121</v>
      </c>
      <c r="B237" t="s">
        <v>17</v>
      </c>
      <c r="C237" s="5">
        <v>325671</v>
      </c>
      <c r="E237" t="s">
        <v>4</v>
      </c>
      <c r="F237" s="2" t="s">
        <v>15</v>
      </c>
      <c r="G237" t="s">
        <v>18</v>
      </c>
      <c r="H237" t="s">
        <v>16</v>
      </c>
      <c r="I237" s="1">
        <v>45026</v>
      </c>
      <c r="J237" s="7">
        <v>120400</v>
      </c>
      <c r="K237" s="2">
        <f t="shared" si="7"/>
        <v>120400</v>
      </c>
    </row>
    <row r="238" spans="1:11" x14ac:dyDescent="0.3">
      <c r="A238">
        <v>891301121</v>
      </c>
      <c r="B238" t="s">
        <v>17</v>
      </c>
      <c r="C238" s="5">
        <v>325790</v>
      </c>
      <c r="E238" t="s">
        <v>4</v>
      </c>
      <c r="F238" s="2" t="s">
        <v>15</v>
      </c>
      <c r="G238" t="s">
        <v>18</v>
      </c>
      <c r="H238" t="s">
        <v>16</v>
      </c>
      <c r="I238" s="1">
        <v>45026</v>
      </c>
      <c r="J238" s="7">
        <v>9600</v>
      </c>
      <c r="K238" s="2">
        <f t="shared" si="7"/>
        <v>9600</v>
      </c>
    </row>
    <row r="239" spans="1:11" x14ac:dyDescent="0.3">
      <c r="A239">
        <v>891301121</v>
      </c>
      <c r="B239" t="s">
        <v>17</v>
      </c>
      <c r="C239" s="5">
        <v>326266</v>
      </c>
      <c r="E239" t="s">
        <v>4</v>
      </c>
      <c r="F239" s="2" t="s">
        <v>15</v>
      </c>
      <c r="G239" t="s">
        <v>18</v>
      </c>
      <c r="H239" t="s">
        <v>16</v>
      </c>
      <c r="I239" s="1">
        <v>45026</v>
      </c>
      <c r="J239" s="7">
        <v>70391</v>
      </c>
      <c r="K239" s="2">
        <f t="shared" si="7"/>
        <v>70391</v>
      </c>
    </row>
    <row r="240" spans="1:11" x14ac:dyDescent="0.3">
      <c r="A240">
        <v>891301121</v>
      </c>
      <c r="B240" t="s">
        <v>17</v>
      </c>
      <c r="C240" s="5">
        <v>326532</v>
      </c>
      <c r="E240" t="s">
        <v>4</v>
      </c>
      <c r="F240" s="2" t="s">
        <v>15</v>
      </c>
      <c r="G240" t="s">
        <v>18</v>
      </c>
      <c r="H240" t="s">
        <v>16</v>
      </c>
      <c r="I240" s="1">
        <v>45026</v>
      </c>
      <c r="J240" s="7">
        <v>178255</v>
      </c>
      <c r="K240" s="2">
        <f t="shared" si="7"/>
        <v>178255</v>
      </c>
    </row>
    <row r="241" spans="1:11" x14ac:dyDescent="0.3">
      <c r="A241">
        <v>891301121</v>
      </c>
      <c r="B241" t="s">
        <v>17</v>
      </c>
      <c r="C241" s="5">
        <v>326700</v>
      </c>
      <c r="E241" t="s">
        <v>4</v>
      </c>
      <c r="F241" s="2" t="s">
        <v>15</v>
      </c>
      <c r="G241" t="s">
        <v>18</v>
      </c>
      <c r="H241" t="s">
        <v>16</v>
      </c>
      <c r="I241" s="1">
        <v>45026</v>
      </c>
      <c r="J241" s="7">
        <v>78644</v>
      </c>
      <c r="K241" s="2">
        <f t="shared" si="7"/>
        <v>78644</v>
      </c>
    </row>
    <row r="242" spans="1:11" x14ac:dyDescent="0.3">
      <c r="A242">
        <v>891301121</v>
      </c>
      <c r="B242" t="s">
        <v>17</v>
      </c>
      <c r="C242" s="5">
        <v>326849</v>
      </c>
      <c r="E242" t="s">
        <v>4</v>
      </c>
      <c r="F242" s="2" t="s">
        <v>15</v>
      </c>
      <c r="G242" t="s">
        <v>18</v>
      </c>
      <c r="H242" t="s">
        <v>16</v>
      </c>
      <c r="I242" s="1">
        <v>45026</v>
      </c>
      <c r="J242" s="7">
        <v>69225</v>
      </c>
      <c r="K242" s="2">
        <f t="shared" si="7"/>
        <v>69225</v>
      </c>
    </row>
    <row r="243" spans="1:11" x14ac:dyDescent="0.3">
      <c r="A243">
        <v>891301121</v>
      </c>
      <c r="B243" t="s">
        <v>17</v>
      </c>
      <c r="C243" s="5">
        <v>326962</v>
      </c>
      <c r="E243" t="s">
        <v>4</v>
      </c>
      <c r="F243" s="2" t="s">
        <v>15</v>
      </c>
      <c r="G243" t="s">
        <v>18</v>
      </c>
      <c r="H243" t="s">
        <v>16</v>
      </c>
      <c r="I243" s="1">
        <v>45026</v>
      </c>
      <c r="J243" s="7">
        <v>66607</v>
      </c>
      <c r="K243" s="2">
        <f t="shared" si="7"/>
        <v>66607</v>
      </c>
    </row>
    <row r="244" spans="1:11" x14ac:dyDescent="0.3">
      <c r="A244">
        <v>891301121</v>
      </c>
      <c r="B244" t="s">
        <v>17</v>
      </c>
      <c r="C244" s="5">
        <v>327136</v>
      </c>
      <c r="E244" t="s">
        <v>4</v>
      </c>
      <c r="F244" s="2" t="s">
        <v>15</v>
      </c>
      <c r="G244" t="s">
        <v>18</v>
      </c>
      <c r="H244" t="s">
        <v>16</v>
      </c>
      <c r="I244" s="1">
        <v>45026</v>
      </c>
      <c r="J244" s="7">
        <v>130176</v>
      </c>
      <c r="K244" s="2">
        <f t="shared" si="7"/>
        <v>130176</v>
      </c>
    </row>
    <row r="245" spans="1:11" x14ac:dyDescent="0.3">
      <c r="A245">
        <v>891301121</v>
      </c>
      <c r="B245" t="s">
        <v>17</v>
      </c>
      <c r="C245" s="5">
        <v>327137</v>
      </c>
      <c r="E245" t="s">
        <v>4</v>
      </c>
      <c r="F245" s="2" t="s">
        <v>15</v>
      </c>
      <c r="G245" t="s">
        <v>18</v>
      </c>
      <c r="H245" t="s">
        <v>16</v>
      </c>
      <c r="I245" s="1">
        <v>45026</v>
      </c>
      <c r="J245" s="7">
        <v>71997</v>
      </c>
      <c r="K245" s="2">
        <f t="shared" si="7"/>
        <v>71997</v>
      </c>
    </row>
    <row r="246" spans="1:11" x14ac:dyDescent="0.3">
      <c r="A246">
        <v>891301121</v>
      </c>
      <c r="B246" t="s">
        <v>17</v>
      </c>
      <c r="C246" s="5">
        <v>327514</v>
      </c>
      <c r="E246" t="s">
        <v>4</v>
      </c>
      <c r="F246" s="2" t="s">
        <v>15</v>
      </c>
      <c r="G246" t="s">
        <v>18</v>
      </c>
      <c r="H246" t="s">
        <v>16</v>
      </c>
      <c r="I246" s="1">
        <v>45026</v>
      </c>
      <c r="J246" s="7">
        <v>105949</v>
      </c>
      <c r="K246" s="2">
        <f t="shared" si="7"/>
        <v>105949</v>
      </c>
    </row>
    <row r="247" spans="1:11" x14ac:dyDescent="0.3">
      <c r="A247">
        <v>891301121</v>
      </c>
      <c r="B247" t="s">
        <v>17</v>
      </c>
      <c r="C247" s="5">
        <v>327515</v>
      </c>
      <c r="E247" t="s">
        <v>4</v>
      </c>
      <c r="F247" s="2" t="s">
        <v>15</v>
      </c>
      <c r="G247" t="s">
        <v>18</v>
      </c>
      <c r="H247" t="s">
        <v>16</v>
      </c>
      <c r="I247" s="1">
        <v>45026</v>
      </c>
      <c r="J247" s="7">
        <v>89782</v>
      </c>
      <c r="K247" s="2">
        <f t="shared" si="7"/>
        <v>89782</v>
      </c>
    </row>
    <row r="248" spans="1:11" x14ac:dyDescent="0.3">
      <c r="A248">
        <v>891301121</v>
      </c>
      <c r="B248" t="s">
        <v>17</v>
      </c>
      <c r="C248" s="5">
        <v>327972</v>
      </c>
      <c r="E248" t="s">
        <v>4</v>
      </c>
      <c r="F248" s="2" t="s">
        <v>15</v>
      </c>
      <c r="G248" t="s">
        <v>18</v>
      </c>
      <c r="H248" t="s">
        <v>16</v>
      </c>
      <c r="I248" s="1">
        <v>45026</v>
      </c>
      <c r="J248" s="7">
        <v>9600</v>
      </c>
      <c r="K248" s="2">
        <f t="shared" ref="K248:K311" si="8">+J248</f>
        <v>9600</v>
      </c>
    </row>
    <row r="249" spans="1:11" x14ac:dyDescent="0.3">
      <c r="A249">
        <v>891301121</v>
      </c>
      <c r="B249" t="s">
        <v>17</v>
      </c>
      <c r="C249" s="5">
        <v>328314</v>
      </c>
      <c r="E249" t="s">
        <v>4</v>
      </c>
      <c r="F249" s="2" t="s">
        <v>15</v>
      </c>
      <c r="G249" t="s">
        <v>18</v>
      </c>
      <c r="H249" t="s">
        <v>16</v>
      </c>
      <c r="I249" s="1">
        <v>45026</v>
      </c>
      <c r="J249" s="7">
        <v>9600</v>
      </c>
      <c r="K249" s="2">
        <f t="shared" si="8"/>
        <v>9600</v>
      </c>
    </row>
    <row r="250" spans="1:11" x14ac:dyDescent="0.3">
      <c r="A250">
        <v>891301121</v>
      </c>
      <c r="B250" t="s">
        <v>17</v>
      </c>
      <c r="C250" s="5">
        <v>328369</v>
      </c>
      <c r="E250" t="s">
        <v>4</v>
      </c>
      <c r="F250" s="2" t="s">
        <v>15</v>
      </c>
      <c r="G250" t="s">
        <v>18</v>
      </c>
      <c r="H250" t="s">
        <v>16</v>
      </c>
      <c r="I250" s="1">
        <v>45026</v>
      </c>
      <c r="J250" s="7">
        <v>121539</v>
      </c>
      <c r="K250" s="2">
        <f t="shared" si="8"/>
        <v>121539</v>
      </c>
    </row>
    <row r="251" spans="1:11" x14ac:dyDescent="0.3">
      <c r="A251">
        <v>891301121</v>
      </c>
      <c r="B251" t="s">
        <v>17</v>
      </c>
      <c r="C251" s="5">
        <v>328599</v>
      </c>
      <c r="E251" t="s">
        <v>4</v>
      </c>
      <c r="F251" s="2" t="s">
        <v>15</v>
      </c>
      <c r="G251" t="s">
        <v>18</v>
      </c>
      <c r="H251" t="s">
        <v>16</v>
      </c>
      <c r="I251" s="1">
        <v>45026</v>
      </c>
      <c r="J251" s="7">
        <v>9600</v>
      </c>
      <c r="K251" s="2">
        <f t="shared" si="8"/>
        <v>9600</v>
      </c>
    </row>
    <row r="252" spans="1:11" x14ac:dyDescent="0.3">
      <c r="A252">
        <v>891301121</v>
      </c>
      <c r="B252" t="s">
        <v>17</v>
      </c>
      <c r="C252" s="5">
        <v>328655</v>
      </c>
      <c r="E252" t="s">
        <v>4</v>
      </c>
      <c r="F252" s="2" t="s">
        <v>15</v>
      </c>
      <c r="G252" t="s">
        <v>18</v>
      </c>
      <c r="H252" t="s">
        <v>16</v>
      </c>
      <c r="I252" s="1">
        <v>45026</v>
      </c>
      <c r="J252" s="7">
        <v>169968</v>
      </c>
      <c r="K252" s="2">
        <f t="shared" si="8"/>
        <v>169968</v>
      </c>
    </row>
    <row r="253" spans="1:11" x14ac:dyDescent="0.3">
      <c r="A253">
        <v>891301121</v>
      </c>
      <c r="B253" t="s">
        <v>17</v>
      </c>
      <c r="C253" s="5">
        <v>328657</v>
      </c>
      <c r="E253" t="s">
        <v>4</v>
      </c>
      <c r="F253" s="2" t="s">
        <v>15</v>
      </c>
      <c r="G253" t="s">
        <v>18</v>
      </c>
      <c r="H253" t="s">
        <v>16</v>
      </c>
      <c r="I253" s="1">
        <v>45026</v>
      </c>
      <c r="J253" s="7">
        <v>70230</v>
      </c>
      <c r="K253" s="2">
        <f t="shared" si="8"/>
        <v>70230</v>
      </c>
    </row>
    <row r="254" spans="1:11" x14ac:dyDescent="0.3">
      <c r="A254">
        <v>891301121</v>
      </c>
      <c r="B254" t="s">
        <v>17</v>
      </c>
      <c r="C254" s="5">
        <v>328785</v>
      </c>
      <c r="E254" t="s">
        <v>4</v>
      </c>
      <c r="F254" s="2" t="s">
        <v>15</v>
      </c>
      <c r="G254" t="s">
        <v>18</v>
      </c>
      <c r="H254" t="s">
        <v>16</v>
      </c>
      <c r="I254" s="1">
        <v>45026</v>
      </c>
      <c r="J254" s="7">
        <v>70120</v>
      </c>
      <c r="K254" s="2">
        <f t="shared" si="8"/>
        <v>70120</v>
      </c>
    </row>
    <row r="255" spans="1:11" x14ac:dyDescent="0.3">
      <c r="A255">
        <v>891301121</v>
      </c>
      <c r="B255" t="s">
        <v>17</v>
      </c>
      <c r="C255" s="5">
        <v>328791</v>
      </c>
      <c r="E255" t="s">
        <v>4</v>
      </c>
      <c r="F255" s="2" t="s">
        <v>15</v>
      </c>
      <c r="G255" t="s">
        <v>18</v>
      </c>
      <c r="H255" t="s">
        <v>16</v>
      </c>
      <c r="I255" s="1">
        <v>45026</v>
      </c>
      <c r="J255" s="7">
        <v>71709</v>
      </c>
      <c r="K255" s="2">
        <f t="shared" si="8"/>
        <v>71709</v>
      </c>
    </row>
    <row r="256" spans="1:11" x14ac:dyDescent="0.3">
      <c r="A256">
        <v>891301121</v>
      </c>
      <c r="B256" t="s">
        <v>17</v>
      </c>
      <c r="C256" s="5">
        <v>329701</v>
      </c>
      <c r="E256" t="s">
        <v>4</v>
      </c>
      <c r="F256" s="2" t="s">
        <v>15</v>
      </c>
      <c r="G256" t="s">
        <v>18</v>
      </c>
      <c r="H256" t="s">
        <v>16</v>
      </c>
      <c r="I256" s="1">
        <v>45026</v>
      </c>
      <c r="J256" s="7">
        <v>91190</v>
      </c>
      <c r="K256" s="2">
        <f t="shared" si="8"/>
        <v>91190</v>
      </c>
    </row>
    <row r="257" spans="1:11" x14ac:dyDescent="0.3">
      <c r="A257">
        <v>891301121</v>
      </c>
      <c r="B257" t="s">
        <v>17</v>
      </c>
      <c r="C257" s="5">
        <v>329821</v>
      </c>
      <c r="E257" t="s">
        <v>4</v>
      </c>
      <c r="F257" s="2" t="s">
        <v>15</v>
      </c>
      <c r="G257" t="s">
        <v>18</v>
      </c>
      <c r="H257" t="s">
        <v>16</v>
      </c>
      <c r="I257" s="1">
        <v>45026</v>
      </c>
      <c r="J257" s="7">
        <v>37900</v>
      </c>
      <c r="K257" s="2">
        <f t="shared" si="8"/>
        <v>37900</v>
      </c>
    </row>
    <row r="258" spans="1:11" x14ac:dyDescent="0.3">
      <c r="A258">
        <v>891301121</v>
      </c>
      <c r="B258" t="s">
        <v>17</v>
      </c>
      <c r="C258" s="5">
        <v>330055</v>
      </c>
      <c r="E258" t="s">
        <v>4</v>
      </c>
      <c r="F258" s="2" t="s">
        <v>15</v>
      </c>
      <c r="G258" t="s">
        <v>18</v>
      </c>
      <c r="H258" t="s">
        <v>16</v>
      </c>
      <c r="I258" s="1">
        <v>45026</v>
      </c>
      <c r="J258" s="7">
        <v>120400</v>
      </c>
      <c r="K258" s="2">
        <f t="shared" si="8"/>
        <v>120400</v>
      </c>
    </row>
    <row r="259" spans="1:11" x14ac:dyDescent="0.3">
      <c r="A259">
        <v>891301121</v>
      </c>
      <c r="B259" t="s">
        <v>17</v>
      </c>
      <c r="C259" s="5">
        <v>331003</v>
      </c>
      <c r="E259" t="s">
        <v>4</v>
      </c>
      <c r="F259" s="2" t="s">
        <v>15</v>
      </c>
      <c r="G259" t="s">
        <v>18</v>
      </c>
      <c r="H259" t="s">
        <v>16</v>
      </c>
      <c r="I259" s="1">
        <v>45026</v>
      </c>
      <c r="J259" s="7">
        <v>89400</v>
      </c>
      <c r="K259" s="2">
        <f t="shared" si="8"/>
        <v>89400</v>
      </c>
    </row>
    <row r="260" spans="1:11" x14ac:dyDescent="0.3">
      <c r="A260">
        <v>891301121</v>
      </c>
      <c r="B260" t="s">
        <v>17</v>
      </c>
      <c r="C260" s="5">
        <v>331127</v>
      </c>
      <c r="E260" t="s">
        <v>4</v>
      </c>
      <c r="F260" s="2" t="s">
        <v>15</v>
      </c>
      <c r="G260" t="s">
        <v>18</v>
      </c>
      <c r="H260" t="s">
        <v>16</v>
      </c>
      <c r="I260" s="1">
        <v>45026</v>
      </c>
      <c r="J260" s="7">
        <v>333589</v>
      </c>
      <c r="K260" s="2">
        <f t="shared" si="8"/>
        <v>333589</v>
      </c>
    </row>
    <row r="261" spans="1:11" x14ac:dyDescent="0.3">
      <c r="A261">
        <v>891301121</v>
      </c>
      <c r="B261" t="s">
        <v>17</v>
      </c>
      <c r="C261" s="5">
        <v>331498</v>
      </c>
      <c r="E261" t="s">
        <v>4</v>
      </c>
      <c r="F261" s="2" t="s">
        <v>15</v>
      </c>
      <c r="G261" t="s">
        <v>18</v>
      </c>
      <c r="H261" t="s">
        <v>16</v>
      </c>
      <c r="I261" s="1">
        <v>45026</v>
      </c>
      <c r="J261" s="7">
        <v>38400</v>
      </c>
      <c r="K261" s="2">
        <f t="shared" si="8"/>
        <v>38400</v>
      </c>
    </row>
    <row r="262" spans="1:11" x14ac:dyDescent="0.3">
      <c r="A262">
        <v>891301121</v>
      </c>
      <c r="B262" t="s">
        <v>17</v>
      </c>
      <c r="C262" s="5">
        <v>331520</v>
      </c>
      <c r="E262" t="s">
        <v>4</v>
      </c>
      <c r="F262" s="2" t="s">
        <v>15</v>
      </c>
      <c r="G262" t="s">
        <v>18</v>
      </c>
      <c r="H262" t="s">
        <v>16</v>
      </c>
      <c r="I262" s="1">
        <v>45026</v>
      </c>
      <c r="J262" s="7">
        <v>37900</v>
      </c>
      <c r="K262" s="2">
        <f t="shared" si="8"/>
        <v>37900</v>
      </c>
    </row>
    <row r="263" spans="1:11" x14ac:dyDescent="0.3">
      <c r="A263">
        <v>891301121</v>
      </c>
      <c r="B263" t="s">
        <v>17</v>
      </c>
      <c r="C263" s="5">
        <v>331764</v>
      </c>
      <c r="E263" t="s">
        <v>4</v>
      </c>
      <c r="F263" s="2" t="s">
        <v>15</v>
      </c>
      <c r="G263" t="s">
        <v>18</v>
      </c>
      <c r="H263" t="s">
        <v>16</v>
      </c>
      <c r="I263" s="1">
        <v>45026</v>
      </c>
      <c r="J263" s="7">
        <v>120400</v>
      </c>
      <c r="K263" s="2">
        <f t="shared" si="8"/>
        <v>120400</v>
      </c>
    </row>
    <row r="264" spans="1:11" x14ac:dyDescent="0.3">
      <c r="A264">
        <v>891301121</v>
      </c>
      <c r="B264" t="s">
        <v>17</v>
      </c>
      <c r="C264" s="5">
        <v>332523</v>
      </c>
      <c r="E264" t="s">
        <v>4</v>
      </c>
      <c r="F264" s="2" t="s">
        <v>15</v>
      </c>
      <c r="G264" t="s">
        <v>18</v>
      </c>
      <c r="H264" t="s">
        <v>16</v>
      </c>
      <c r="I264" s="1">
        <v>45026</v>
      </c>
      <c r="J264" s="7">
        <v>134676</v>
      </c>
      <c r="K264" s="2">
        <f t="shared" si="8"/>
        <v>134676</v>
      </c>
    </row>
    <row r="265" spans="1:11" x14ac:dyDescent="0.3">
      <c r="A265">
        <v>891301121</v>
      </c>
      <c r="B265" t="s">
        <v>17</v>
      </c>
      <c r="C265" s="5">
        <v>332802</v>
      </c>
      <c r="E265" t="s">
        <v>4</v>
      </c>
      <c r="F265" s="2" t="s">
        <v>15</v>
      </c>
      <c r="G265" t="s">
        <v>18</v>
      </c>
      <c r="H265" t="s">
        <v>16</v>
      </c>
      <c r="I265" s="1">
        <v>45026</v>
      </c>
      <c r="J265" s="7">
        <v>69621</v>
      </c>
      <c r="K265" s="2">
        <f t="shared" si="8"/>
        <v>69621</v>
      </c>
    </row>
    <row r="266" spans="1:11" x14ac:dyDescent="0.3">
      <c r="A266">
        <v>891301121</v>
      </c>
      <c r="B266" t="s">
        <v>17</v>
      </c>
      <c r="C266" s="5">
        <v>332964</v>
      </c>
      <c r="E266" t="s">
        <v>4</v>
      </c>
      <c r="F266" s="2" t="s">
        <v>15</v>
      </c>
      <c r="G266" t="s">
        <v>18</v>
      </c>
      <c r="H266" t="s">
        <v>16</v>
      </c>
      <c r="I266" s="1">
        <v>45026</v>
      </c>
      <c r="J266" s="7">
        <v>70230</v>
      </c>
      <c r="K266" s="2">
        <f t="shared" si="8"/>
        <v>70230</v>
      </c>
    </row>
    <row r="267" spans="1:11" x14ac:dyDescent="0.3">
      <c r="A267">
        <v>891301121</v>
      </c>
      <c r="B267" t="s">
        <v>17</v>
      </c>
      <c r="C267" s="5">
        <v>333559</v>
      </c>
      <c r="E267" t="s">
        <v>4</v>
      </c>
      <c r="F267" s="2" t="s">
        <v>15</v>
      </c>
      <c r="G267" t="s">
        <v>18</v>
      </c>
      <c r="H267" t="s">
        <v>16</v>
      </c>
      <c r="I267" s="1">
        <v>45026</v>
      </c>
      <c r="J267" s="7">
        <v>82571</v>
      </c>
      <c r="K267" s="2">
        <f t="shared" si="8"/>
        <v>82571</v>
      </c>
    </row>
    <row r="268" spans="1:11" x14ac:dyDescent="0.3">
      <c r="A268">
        <v>891301121</v>
      </c>
      <c r="B268" t="s">
        <v>17</v>
      </c>
      <c r="C268" s="5">
        <v>333683</v>
      </c>
      <c r="E268" t="s">
        <v>4</v>
      </c>
      <c r="F268" s="2" t="s">
        <v>15</v>
      </c>
      <c r="G268" t="s">
        <v>18</v>
      </c>
      <c r="H268" t="s">
        <v>16</v>
      </c>
      <c r="I268" s="1">
        <v>45026</v>
      </c>
      <c r="J268" s="7">
        <v>68754</v>
      </c>
      <c r="K268" s="2">
        <f t="shared" si="8"/>
        <v>68754</v>
      </c>
    </row>
    <row r="269" spans="1:11" x14ac:dyDescent="0.3">
      <c r="A269">
        <v>891301121</v>
      </c>
      <c r="B269" t="s">
        <v>17</v>
      </c>
      <c r="C269" s="5">
        <v>333813</v>
      </c>
      <c r="E269" t="s">
        <v>4</v>
      </c>
      <c r="F269" s="2" t="s">
        <v>15</v>
      </c>
      <c r="G269" t="s">
        <v>18</v>
      </c>
      <c r="H269" t="s">
        <v>16</v>
      </c>
      <c r="I269" s="1">
        <v>45026</v>
      </c>
      <c r="J269" s="7">
        <v>85974</v>
      </c>
      <c r="K269" s="2">
        <f t="shared" si="8"/>
        <v>85974</v>
      </c>
    </row>
    <row r="270" spans="1:11" x14ac:dyDescent="0.3">
      <c r="A270">
        <v>891301121</v>
      </c>
      <c r="B270" t="s">
        <v>17</v>
      </c>
      <c r="C270" s="5">
        <v>334012</v>
      </c>
      <c r="E270" t="s">
        <v>4</v>
      </c>
      <c r="F270" s="2" t="s">
        <v>15</v>
      </c>
      <c r="G270" t="s">
        <v>18</v>
      </c>
      <c r="H270" t="s">
        <v>16</v>
      </c>
      <c r="I270" s="1">
        <v>45026</v>
      </c>
      <c r="J270" s="7">
        <v>67980</v>
      </c>
      <c r="K270" s="2">
        <f t="shared" si="8"/>
        <v>67980</v>
      </c>
    </row>
    <row r="271" spans="1:11" x14ac:dyDescent="0.3">
      <c r="A271">
        <v>891301121</v>
      </c>
      <c r="B271" t="s">
        <v>17</v>
      </c>
      <c r="C271" s="5">
        <v>334065</v>
      </c>
      <c r="E271" t="s">
        <v>4</v>
      </c>
      <c r="F271" s="2" t="s">
        <v>15</v>
      </c>
      <c r="G271" t="s">
        <v>18</v>
      </c>
      <c r="H271" t="s">
        <v>16</v>
      </c>
      <c r="I271" s="1">
        <v>45026</v>
      </c>
      <c r="J271" s="7">
        <v>68261</v>
      </c>
      <c r="K271" s="2">
        <f t="shared" si="8"/>
        <v>68261</v>
      </c>
    </row>
    <row r="272" spans="1:11" x14ac:dyDescent="0.3">
      <c r="A272">
        <v>891301121</v>
      </c>
      <c r="B272" t="s">
        <v>17</v>
      </c>
      <c r="C272" s="5">
        <v>335381</v>
      </c>
      <c r="E272" t="s">
        <v>4</v>
      </c>
      <c r="F272" s="2" t="s">
        <v>15</v>
      </c>
      <c r="G272" t="s">
        <v>18</v>
      </c>
      <c r="H272" t="s">
        <v>16</v>
      </c>
      <c r="I272" s="1">
        <v>45026</v>
      </c>
      <c r="J272" s="7">
        <v>9600</v>
      </c>
      <c r="K272" s="2">
        <f t="shared" si="8"/>
        <v>9600</v>
      </c>
    </row>
    <row r="273" spans="1:11" x14ac:dyDescent="0.3">
      <c r="A273">
        <v>891301121</v>
      </c>
      <c r="B273" t="s">
        <v>17</v>
      </c>
      <c r="C273" s="5">
        <v>336041</v>
      </c>
      <c r="E273" t="s">
        <v>4</v>
      </c>
      <c r="F273" s="2" t="s">
        <v>15</v>
      </c>
      <c r="G273" t="s">
        <v>18</v>
      </c>
      <c r="H273" t="s">
        <v>16</v>
      </c>
      <c r="I273" s="1">
        <v>45026</v>
      </c>
      <c r="J273" s="7">
        <v>9600</v>
      </c>
      <c r="K273" s="2">
        <f t="shared" si="8"/>
        <v>9600</v>
      </c>
    </row>
    <row r="274" spans="1:11" x14ac:dyDescent="0.3">
      <c r="A274">
        <v>891301121</v>
      </c>
      <c r="B274" t="s">
        <v>17</v>
      </c>
      <c r="C274" s="5">
        <v>336444</v>
      </c>
      <c r="E274" t="s">
        <v>4</v>
      </c>
      <c r="F274" s="2" t="s">
        <v>15</v>
      </c>
      <c r="G274" t="s">
        <v>18</v>
      </c>
      <c r="H274" t="s">
        <v>16</v>
      </c>
      <c r="I274" s="1">
        <v>45026</v>
      </c>
      <c r="J274" s="7">
        <v>160622</v>
      </c>
      <c r="K274" s="2">
        <f t="shared" si="8"/>
        <v>160622</v>
      </c>
    </row>
    <row r="275" spans="1:11" x14ac:dyDescent="0.3">
      <c r="A275">
        <v>891301121</v>
      </c>
      <c r="B275" t="s">
        <v>17</v>
      </c>
      <c r="C275" s="5">
        <v>336524</v>
      </c>
      <c r="E275" t="s">
        <v>4</v>
      </c>
      <c r="F275" s="2" t="s">
        <v>15</v>
      </c>
      <c r="G275" t="s">
        <v>18</v>
      </c>
      <c r="H275" t="s">
        <v>16</v>
      </c>
      <c r="I275" s="1">
        <v>45026</v>
      </c>
      <c r="J275" s="7">
        <v>138931</v>
      </c>
      <c r="K275" s="2">
        <f t="shared" si="8"/>
        <v>138931</v>
      </c>
    </row>
    <row r="276" spans="1:11" x14ac:dyDescent="0.3">
      <c r="A276">
        <v>891301121</v>
      </c>
      <c r="B276" t="s">
        <v>17</v>
      </c>
      <c r="C276" s="5">
        <v>336670</v>
      </c>
      <c r="E276" t="s">
        <v>4</v>
      </c>
      <c r="F276" s="2" t="s">
        <v>15</v>
      </c>
      <c r="G276" t="s">
        <v>18</v>
      </c>
      <c r="H276" t="s">
        <v>16</v>
      </c>
      <c r="I276" s="1">
        <v>45026</v>
      </c>
      <c r="J276" s="7">
        <v>170616</v>
      </c>
      <c r="K276" s="2">
        <f t="shared" si="8"/>
        <v>170616</v>
      </c>
    </row>
    <row r="277" spans="1:11" x14ac:dyDescent="0.3">
      <c r="A277">
        <v>891301121</v>
      </c>
      <c r="B277" t="s">
        <v>17</v>
      </c>
      <c r="C277" s="5">
        <v>336832</v>
      </c>
      <c r="E277" t="s">
        <v>4</v>
      </c>
      <c r="F277" s="2" t="s">
        <v>15</v>
      </c>
      <c r="G277" t="s">
        <v>18</v>
      </c>
      <c r="H277" t="s">
        <v>16</v>
      </c>
      <c r="I277" s="1">
        <v>45026</v>
      </c>
      <c r="J277" s="7">
        <v>323241</v>
      </c>
      <c r="K277" s="2">
        <f t="shared" si="8"/>
        <v>323241</v>
      </c>
    </row>
    <row r="278" spans="1:11" x14ac:dyDescent="0.3">
      <c r="A278">
        <v>891301121</v>
      </c>
      <c r="B278" t="s">
        <v>17</v>
      </c>
      <c r="C278" s="5">
        <v>337052</v>
      </c>
      <c r="E278" t="s">
        <v>4</v>
      </c>
      <c r="F278" s="2" t="s">
        <v>15</v>
      </c>
      <c r="G278" t="s">
        <v>18</v>
      </c>
      <c r="H278" t="s">
        <v>16</v>
      </c>
      <c r="I278" s="1">
        <v>45026</v>
      </c>
      <c r="J278" s="7">
        <v>130529</v>
      </c>
      <c r="K278" s="2">
        <f t="shared" si="8"/>
        <v>130529</v>
      </c>
    </row>
    <row r="279" spans="1:11" x14ac:dyDescent="0.3">
      <c r="A279">
        <v>891301121</v>
      </c>
      <c r="B279" t="s">
        <v>17</v>
      </c>
      <c r="C279" s="5">
        <v>337282</v>
      </c>
      <c r="E279" t="s">
        <v>4</v>
      </c>
      <c r="F279" s="2" t="s">
        <v>15</v>
      </c>
      <c r="G279" t="s">
        <v>18</v>
      </c>
      <c r="H279" t="s">
        <v>16</v>
      </c>
      <c r="I279" s="1">
        <v>45026</v>
      </c>
      <c r="J279" s="7">
        <v>244243</v>
      </c>
      <c r="K279" s="2">
        <f t="shared" si="8"/>
        <v>244243</v>
      </c>
    </row>
    <row r="280" spans="1:11" x14ac:dyDescent="0.3">
      <c r="A280">
        <v>891301121</v>
      </c>
      <c r="B280" t="s">
        <v>17</v>
      </c>
      <c r="C280" s="5">
        <v>337632</v>
      </c>
      <c r="E280" t="s">
        <v>4</v>
      </c>
      <c r="F280" s="2" t="s">
        <v>15</v>
      </c>
      <c r="G280" t="s">
        <v>18</v>
      </c>
      <c r="H280" t="s">
        <v>16</v>
      </c>
      <c r="I280" s="1">
        <v>45026</v>
      </c>
      <c r="J280" s="7">
        <v>47500</v>
      </c>
      <c r="K280" s="2">
        <f t="shared" si="8"/>
        <v>47500</v>
      </c>
    </row>
    <row r="281" spans="1:11" x14ac:dyDescent="0.3">
      <c r="A281">
        <v>891301121</v>
      </c>
      <c r="B281" t="s">
        <v>17</v>
      </c>
      <c r="C281" s="5">
        <v>337959</v>
      </c>
      <c r="E281" t="s">
        <v>4</v>
      </c>
      <c r="F281" s="2" t="s">
        <v>15</v>
      </c>
      <c r="G281" t="s">
        <v>18</v>
      </c>
      <c r="H281" t="s">
        <v>16</v>
      </c>
      <c r="I281" s="1">
        <v>45026</v>
      </c>
      <c r="J281" s="7">
        <v>83366</v>
      </c>
      <c r="K281" s="2">
        <f t="shared" si="8"/>
        <v>83366</v>
      </c>
    </row>
    <row r="282" spans="1:11" x14ac:dyDescent="0.3">
      <c r="A282">
        <v>891301121</v>
      </c>
      <c r="B282" t="s">
        <v>17</v>
      </c>
      <c r="C282" s="5">
        <v>338030</v>
      </c>
      <c r="E282" t="s">
        <v>4</v>
      </c>
      <c r="F282" s="2" t="s">
        <v>15</v>
      </c>
      <c r="G282" t="s">
        <v>18</v>
      </c>
      <c r="H282" t="s">
        <v>16</v>
      </c>
      <c r="I282" s="1">
        <v>45026</v>
      </c>
      <c r="J282" s="7">
        <v>127541</v>
      </c>
      <c r="K282" s="2">
        <f t="shared" si="8"/>
        <v>127541</v>
      </c>
    </row>
    <row r="283" spans="1:11" x14ac:dyDescent="0.3">
      <c r="A283">
        <v>891301121</v>
      </c>
      <c r="B283" t="s">
        <v>17</v>
      </c>
      <c r="C283" s="5">
        <v>338137</v>
      </c>
      <c r="E283" t="s">
        <v>4</v>
      </c>
      <c r="F283" s="2" t="s">
        <v>15</v>
      </c>
      <c r="G283" t="s">
        <v>18</v>
      </c>
      <c r="H283" t="s">
        <v>16</v>
      </c>
      <c r="I283" s="1">
        <v>45026</v>
      </c>
      <c r="J283" s="7">
        <v>142001</v>
      </c>
      <c r="K283" s="2">
        <f t="shared" si="8"/>
        <v>142001</v>
      </c>
    </row>
    <row r="284" spans="1:11" x14ac:dyDescent="0.3">
      <c r="A284">
        <v>891301121</v>
      </c>
      <c r="B284" t="s">
        <v>17</v>
      </c>
      <c r="C284" s="5">
        <v>338171</v>
      </c>
      <c r="E284" t="s">
        <v>4</v>
      </c>
      <c r="F284" s="2" t="s">
        <v>15</v>
      </c>
      <c r="G284" t="s">
        <v>18</v>
      </c>
      <c r="H284" t="s">
        <v>16</v>
      </c>
      <c r="I284" s="1">
        <v>45026</v>
      </c>
      <c r="J284" s="7">
        <v>136800</v>
      </c>
      <c r="K284" s="2">
        <f t="shared" si="8"/>
        <v>136800</v>
      </c>
    </row>
    <row r="285" spans="1:11" x14ac:dyDescent="0.3">
      <c r="A285">
        <v>891301121</v>
      </c>
      <c r="B285" t="s">
        <v>17</v>
      </c>
      <c r="C285" s="5">
        <v>339411</v>
      </c>
      <c r="E285" t="s">
        <v>4</v>
      </c>
      <c r="F285" s="2" t="s">
        <v>15</v>
      </c>
      <c r="G285" t="s">
        <v>18</v>
      </c>
      <c r="H285" t="s">
        <v>16</v>
      </c>
      <c r="I285" s="1">
        <v>45026</v>
      </c>
      <c r="J285" s="7">
        <v>9600</v>
      </c>
      <c r="K285" s="2">
        <f t="shared" si="8"/>
        <v>9600</v>
      </c>
    </row>
    <row r="286" spans="1:11" x14ac:dyDescent="0.3">
      <c r="A286">
        <v>891301121</v>
      </c>
      <c r="B286" t="s">
        <v>17</v>
      </c>
      <c r="C286" s="5">
        <v>339512</v>
      </c>
      <c r="E286" t="s">
        <v>4</v>
      </c>
      <c r="F286" s="2" t="s">
        <v>15</v>
      </c>
      <c r="G286" t="s">
        <v>18</v>
      </c>
      <c r="H286" t="s">
        <v>16</v>
      </c>
      <c r="I286" s="1">
        <v>45026</v>
      </c>
      <c r="J286" s="7">
        <v>9600</v>
      </c>
      <c r="K286" s="2">
        <f t="shared" si="8"/>
        <v>9600</v>
      </c>
    </row>
    <row r="287" spans="1:11" x14ac:dyDescent="0.3">
      <c r="A287">
        <v>891301121</v>
      </c>
      <c r="B287" t="s">
        <v>17</v>
      </c>
      <c r="C287" s="5">
        <v>339513</v>
      </c>
      <c r="E287" t="s">
        <v>4</v>
      </c>
      <c r="F287" s="2" t="s">
        <v>15</v>
      </c>
      <c r="G287" t="s">
        <v>18</v>
      </c>
      <c r="H287" t="s">
        <v>16</v>
      </c>
      <c r="I287" s="1">
        <v>45026</v>
      </c>
      <c r="J287" s="7">
        <v>9600</v>
      </c>
      <c r="K287" s="2">
        <f t="shared" si="8"/>
        <v>9600</v>
      </c>
    </row>
    <row r="288" spans="1:11" x14ac:dyDescent="0.3">
      <c r="A288">
        <v>891301121</v>
      </c>
      <c r="B288" t="s">
        <v>17</v>
      </c>
      <c r="C288" s="5">
        <v>339674</v>
      </c>
      <c r="E288" t="s">
        <v>4</v>
      </c>
      <c r="F288" s="2" t="s">
        <v>15</v>
      </c>
      <c r="G288" t="s">
        <v>18</v>
      </c>
      <c r="H288" t="s">
        <v>16</v>
      </c>
      <c r="I288" s="1">
        <v>45026</v>
      </c>
      <c r="J288" s="7">
        <v>74994</v>
      </c>
      <c r="K288" s="2">
        <f t="shared" si="8"/>
        <v>74994</v>
      </c>
    </row>
    <row r="289" spans="1:11" x14ac:dyDescent="0.3">
      <c r="A289">
        <v>891301121</v>
      </c>
      <c r="B289" t="s">
        <v>17</v>
      </c>
      <c r="C289" s="5">
        <v>339818</v>
      </c>
      <c r="E289" t="s">
        <v>4</v>
      </c>
      <c r="F289" s="2" t="s">
        <v>15</v>
      </c>
      <c r="G289" t="s">
        <v>18</v>
      </c>
      <c r="H289" t="s">
        <v>16</v>
      </c>
      <c r="I289" s="1">
        <v>45026</v>
      </c>
      <c r="J289" s="7">
        <v>47500</v>
      </c>
      <c r="K289" s="2">
        <f t="shared" si="8"/>
        <v>47500</v>
      </c>
    </row>
    <row r="290" spans="1:11" x14ac:dyDescent="0.3">
      <c r="A290">
        <v>891301121</v>
      </c>
      <c r="B290" t="s">
        <v>17</v>
      </c>
      <c r="C290" s="5">
        <v>339826</v>
      </c>
      <c r="E290" t="s">
        <v>4</v>
      </c>
      <c r="F290" s="2" t="s">
        <v>15</v>
      </c>
      <c r="G290" t="s">
        <v>18</v>
      </c>
      <c r="H290" t="s">
        <v>16</v>
      </c>
      <c r="I290" s="1">
        <v>45026</v>
      </c>
      <c r="J290" s="7">
        <v>9600</v>
      </c>
      <c r="K290" s="2">
        <f t="shared" si="8"/>
        <v>9600</v>
      </c>
    </row>
    <row r="291" spans="1:11" x14ac:dyDescent="0.3">
      <c r="A291">
        <v>891301121</v>
      </c>
      <c r="B291" t="s">
        <v>17</v>
      </c>
      <c r="C291" s="5">
        <v>339937</v>
      </c>
      <c r="E291" t="s">
        <v>4</v>
      </c>
      <c r="F291" s="2" t="s">
        <v>15</v>
      </c>
      <c r="G291" t="s">
        <v>18</v>
      </c>
      <c r="H291" t="s">
        <v>16</v>
      </c>
      <c r="I291" s="1">
        <v>45026</v>
      </c>
      <c r="J291" s="7">
        <v>38400</v>
      </c>
      <c r="K291" s="2">
        <f t="shared" si="8"/>
        <v>38400</v>
      </c>
    </row>
    <row r="292" spans="1:11" x14ac:dyDescent="0.3">
      <c r="A292">
        <v>891301121</v>
      </c>
      <c r="B292" t="s">
        <v>17</v>
      </c>
      <c r="C292" s="5">
        <v>340008</v>
      </c>
      <c r="E292" t="s">
        <v>4</v>
      </c>
      <c r="F292" s="2" t="s">
        <v>15</v>
      </c>
      <c r="G292" t="s">
        <v>18</v>
      </c>
      <c r="H292" t="s">
        <v>16</v>
      </c>
      <c r="I292" s="1">
        <v>45026</v>
      </c>
      <c r="J292" s="7">
        <v>140229</v>
      </c>
      <c r="K292" s="2">
        <f t="shared" si="8"/>
        <v>140229</v>
      </c>
    </row>
    <row r="293" spans="1:11" x14ac:dyDescent="0.3">
      <c r="A293">
        <v>891301121</v>
      </c>
      <c r="B293" t="s">
        <v>17</v>
      </c>
      <c r="C293" s="5">
        <v>340113</v>
      </c>
      <c r="E293" t="s">
        <v>4</v>
      </c>
      <c r="F293" s="2" t="s">
        <v>15</v>
      </c>
      <c r="G293" t="s">
        <v>18</v>
      </c>
      <c r="H293" t="s">
        <v>16</v>
      </c>
      <c r="I293" s="1">
        <v>45026</v>
      </c>
      <c r="J293" s="7">
        <v>82977</v>
      </c>
      <c r="K293" s="2">
        <f t="shared" si="8"/>
        <v>82977</v>
      </c>
    </row>
    <row r="294" spans="1:11" x14ac:dyDescent="0.3">
      <c r="A294">
        <v>891301121</v>
      </c>
      <c r="B294" t="s">
        <v>17</v>
      </c>
      <c r="C294" s="5">
        <v>340172</v>
      </c>
      <c r="E294" t="s">
        <v>4</v>
      </c>
      <c r="F294" s="2" t="s">
        <v>15</v>
      </c>
      <c r="G294" t="s">
        <v>18</v>
      </c>
      <c r="H294" t="s">
        <v>16</v>
      </c>
      <c r="I294" s="1">
        <v>45026</v>
      </c>
      <c r="J294" s="7">
        <v>9600</v>
      </c>
      <c r="K294" s="2">
        <f t="shared" si="8"/>
        <v>9600</v>
      </c>
    </row>
    <row r="295" spans="1:11" x14ac:dyDescent="0.3">
      <c r="A295">
        <v>891301121</v>
      </c>
      <c r="B295" t="s">
        <v>17</v>
      </c>
      <c r="C295" s="5">
        <v>340631</v>
      </c>
      <c r="E295" t="s">
        <v>4</v>
      </c>
      <c r="F295" s="2" t="s">
        <v>15</v>
      </c>
      <c r="G295" t="s">
        <v>18</v>
      </c>
      <c r="H295" t="s">
        <v>16</v>
      </c>
      <c r="I295" s="1">
        <v>45026</v>
      </c>
      <c r="J295" s="7">
        <v>136800</v>
      </c>
      <c r="K295" s="2">
        <f t="shared" si="8"/>
        <v>136800</v>
      </c>
    </row>
    <row r="296" spans="1:11" x14ac:dyDescent="0.3">
      <c r="A296">
        <v>891301121</v>
      </c>
      <c r="B296" t="s">
        <v>17</v>
      </c>
      <c r="C296" s="5">
        <v>342007</v>
      </c>
      <c r="E296" t="s">
        <v>4</v>
      </c>
      <c r="F296" s="2" t="s">
        <v>15</v>
      </c>
      <c r="G296" t="s">
        <v>18</v>
      </c>
      <c r="H296" t="s">
        <v>16</v>
      </c>
      <c r="I296" s="1">
        <v>45026</v>
      </c>
      <c r="J296" s="7">
        <v>9600</v>
      </c>
      <c r="K296" s="2">
        <f t="shared" si="8"/>
        <v>9600</v>
      </c>
    </row>
    <row r="297" spans="1:11" x14ac:dyDescent="0.3">
      <c r="A297">
        <v>891301121</v>
      </c>
      <c r="B297" t="s">
        <v>17</v>
      </c>
      <c r="C297" s="5">
        <v>342051</v>
      </c>
      <c r="E297" t="s">
        <v>4</v>
      </c>
      <c r="F297" s="2" t="s">
        <v>15</v>
      </c>
      <c r="G297" t="s">
        <v>18</v>
      </c>
      <c r="H297" t="s">
        <v>16</v>
      </c>
      <c r="I297" s="1">
        <v>45026</v>
      </c>
      <c r="J297" s="7">
        <v>127742</v>
      </c>
      <c r="K297" s="2">
        <f t="shared" si="8"/>
        <v>127742</v>
      </c>
    </row>
    <row r="298" spans="1:11" x14ac:dyDescent="0.3">
      <c r="A298">
        <v>891301121</v>
      </c>
      <c r="B298" t="s">
        <v>17</v>
      </c>
      <c r="C298" s="5">
        <v>342052</v>
      </c>
      <c r="E298" t="s">
        <v>4</v>
      </c>
      <c r="F298" s="2" t="s">
        <v>15</v>
      </c>
      <c r="G298" t="s">
        <v>18</v>
      </c>
      <c r="H298" t="s">
        <v>16</v>
      </c>
      <c r="I298" s="1">
        <v>45026</v>
      </c>
      <c r="J298" s="7">
        <v>156250</v>
      </c>
      <c r="K298" s="2">
        <f t="shared" si="8"/>
        <v>156250</v>
      </c>
    </row>
    <row r="299" spans="1:11" x14ac:dyDescent="0.3">
      <c r="A299">
        <v>891301121</v>
      </c>
      <c r="B299" t="s">
        <v>17</v>
      </c>
      <c r="C299" s="5">
        <v>342055</v>
      </c>
      <c r="E299" t="s">
        <v>4</v>
      </c>
      <c r="F299" s="2" t="s">
        <v>15</v>
      </c>
      <c r="G299" t="s">
        <v>18</v>
      </c>
      <c r="H299" t="s">
        <v>16</v>
      </c>
      <c r="I299" s="1">
        <v>45026</v>
      </c>
      <c r="J299" s="7">
        <v>120747</v>
      </c>
      <c r="K299" s="2">
        <f t="shared" si="8"/>
        <v>120747</v>
      </c>
    </row>
    <row r="300" spans="1:11" x14ac:dyDescent="0.3">
      <c r="A300">
        <v>891301121</v>
      </c>
      <c r="B300" t="s">
        <v>17</v>
      </c>
      <c r="C300" s="5">
        <v>342421</v>
      </c>
      <c r="E300" t="s">
        <v>4</v>
      </c>
      <c r="F300" s="2" t="s">
        <v>15</v>
      </c>
      <c r="G300" t="s">
        <v>18</v>
      </c>
      <c r="H300" t="s">
        <v>16</v>
      </c>
      <c r="I300" s="1">
        <v>45026</v>
      </c>
      <c r="J300" s="7">
        <v>68975</v>
      </c>
      <c r="K300" s="2">
        <f t="shared" si="8"/>
        <v>68975</v>
      </c>
    </row>
    <row r="301" spans="1:11" x14ac:dyDescent="0.3">
      <c r="A301">
        <v>891301121</v>
      </c>
      <c r="B301" t="s">
        <v>17</v>
      </c>
      <c r="C301" s="5">
        <v>342677</v>
      </c>
      <c r="E301" t="s">
        <v>4</v>
      </c>
      <c r="F301" s="2" t="s">
        <v>15</v>
      </c>
      <c r="G301" t="s">
        <v>18</v>
      </c>
      <c r="H301" t="s">
        <v>16</v>
      </c>
      <c r="I301" s="1">
        <v>45026</v>
      </c>
      <c r="J301" s="7">
        <v>118768</v>
      </c>
      <c r="K301" s="2">
        <f t="shared" si="8"/>
        <v>118768</v>
      </c>
    </row>
    <row r="302" spans="1:11" x14ac:dyDescent="0.3">
      <c r="A302">
        <v>891301121</v>
      </c>
      <c r="B302" t="s">
        <v>17</v>
      </c>
      <c r="C302" s="5">
        <v>344741</v>
      </c>
      <c r="E302" t="s">
        <v>4</v>
      </c>
      <c r="F302" s="2" t="s">
        <v>15</v>
      </c>
      <c r="G302" t="s">
        <v>18</v>
      </c>
      <c r="H302" t="s">
        <v>16</v>
      </c>
      <c r="I302" s="1">
        <v>45026</v>
      </c>
      <c r="J302" s="7">
        <v>82307</v>
      </c>
      <c r="K302" s="2">
        <f t="shared" si="8"/>
        <v>82307</v>
      </c>
    </row>
    <row r="303" spans="1:11" x14ac:dyDescent="0.3">
      <c r="A303">
        <v>891301121</v>
      </c>
      <c r="B303" t="s">
        <v>17</v>
      </c>
      <c r="C303" s="5">
        <v>344779</v>
      </c>
      <c r="E303" t="s">
        <v>4</v>
      </c>
      <c r="F303" s="2" t="s">
        <v>15</v>
      </c>
      <c r="G303" t="s">
        <v>18</v>
      </c>
      <c r="H303" t="s">
        <v>16</v>
      </c>
      <c r="I303" s="1">
        <v>45026</v>
      </c>
      <c r="J303" s="7">
        <v>72761</v>
      </c>
      <c r="K303" s="2">
        <f t="shared" si="8"/>
        <v>72761</v>
      </c>
    </row>
    <row r="304" spans="1:11" x14ac:dyDescent="0.3">
      <c r="A304">
        <v>891301121</v>
      </c>
      <c r="B304" t="s">
        <v>17</v>
      </c>
      <c r="C304" s="5">
        <v>344802</v>
      </c>
      <c r="E304" t="s">
        <v>4</v>
      </c>
      <c r="F304" s="2" t="s">
        <v>15</v>
      </c>
      <c r="G304" t="s">
        <v>18</v>
      </c>
      <c r="H304" t="s">
        <v>16</v>
      </c>
      <c r="I304" s="1">
        <v>45026</v>
      </c>
      <c r="J304" s="7">
        <v>71422</v>
      </c>
      <c r="K304" s="2">
        <f t="shared" si="8"/>
        <v>71422</v>
      </c>
    </row>
    <row r="305" spans="1:11" x14ac:dyDescent="0.3">
      <c r="A305">
        <v>891301121</v>
      </c>
      <c r="B305" t="s">
        <v>17</v>
      </c>
      <c r="C305" s="5">
        <v>344810</v>
      </c>
      <c r="E305" t="s">
        <v>4</v>
      </c>
      <c r="F305" s="2" t="s">
        <v>15</v>
      </c>
      <c r="G305" t="s">
        <v>18</v>
      </c>
      <c r="H305" t="s">
        <v>16</v>
      </c>
      <c r="I305" s="1">
        <v>45026</v>
      </c>
      <c r="J305" s="7">
        <v>78875</v>
      </c>
      <c r="K305" s="2">
        <f t="shared" si="8"/>
        <v>78875</v>
      </c>
    </row>
    <row r="306" spans="1:11" x14ac:dyDescent="0.3">
      <c r="A306">
        <v>891301121</v>
      </c>
      <c r="B306" t="s">
        <v>17</v>
      </c>
      <c r="C306" s="5">
        <v>345040</v>
      </c>
      <c r="E306" t="s">
        <v>4</v>
      </c>
      <c r="F306" s="2" t="s">
        <v>15</v>
      </c>
      <c r="G306" t="s">
        <v>18</v>
      </c>
      <c r="H306" t="s">
        <v>16</v>
      </c>
      <c r="I306" s="1">
        <v>45026</v>
      </c>
      <c r="J306" s="7">
        <v>161802</v>
      </c>
      <c r="K306" s="2">
        <f t="shared" si="8"/>
        <v>161802</v>
      </c>
    </row>
    <row r="307" spans="1:11" x14ac:dyDescent="0.3">
      <c r="A307">
        <v>891301121</v>
      </c>
      <c r="B307" t="s">
        <v>17</v>
      </c>
      <c r="C307" s="5">
        <v>345542</v>
      </c>
      <c r="E307" t="s">
        <v>4</v>
      </c>
      <c r="F307" s="2" t="s">
        <v>15</v>
      </c>
      <c r="G307" t="s">
        <v>18</v>
      </c>
      <c r="H307" t="s">
        <v>16</v>
      </c>
      <c r="I307" s="1">
        <v>45026</v>
      </c>
      <c r="J307" s="7">
        <v>128406</v>
      </c>
      <c r="K307" s="2">
        <f t="shared" si="8"/>
        <v>128406</v>
      </c>
    </row>
    <row r="308" spans="1:11" x14ac:dyDescent="0.3">
      <c r="A308">
        <v>891301121</v>
      </c>
      <c r="B308" t="s">
        <v>17</v>
      </c>
      <c r="C308" s="5">
        <v>345814</v>
      </c>
      <c r="E308" t="s">
        <v>4</v>
      </c>
      <c r="F308" s="2" t="s">
        <v>15</v>
      </c>
      <c r="G308" t="s">
        <v>18</v>
      </c>
      <c r="H308" t="s">
        <v>16</v>
      </c>
      <c r="I308" s="1">
        <v>45026</v>
      </c>
      <c r="J308" s="7">
        <v>9600</v>
      </c>
      <c r="K308" s="2">
        <f t="shared" si="8"/>
        <v>9600</v>
      </c>
    </row>
    <row r="309" spans="1:11" x14ac:dyDescent="0.3">
      <c r="A309">
        <v>891301121</v>
      </c>
      <c r="B309" t="s">
        <v>17</v>
      </c>
      <c r="C309" s="5">
        <v>345846</v>
      </c>
      <c r="E309" t="s">
        <v>4</v>
      </c>
      <c r="F309" s="2" t="s">
        <v>15</v>
      </c>
      <c r="G309" t="s">
        <v>18</v>
      </c>
      <c r="H309" t="s">
        <v>16</v>
      </c>
      <c r="I309" s="1">
        <v>45026</v>
      </c>
      <c r="J309" s="7">
        <v>93477</v>
      </c>
      <c r="K309" s="2">
        <f t="shared" si="8"/>
        <v>93477</v>
      </c>
    </row>
    <row r="310" spans="1:11" x14ac:dyDescent="0.3">
      <c r="A310">
        <v>891301121</v>
      </c>
      <c r="B310" t="s">
        <v>17</v>
      </c>
      <c r="C310" s="5">
        <v>345859</v>
      </c>
      <c r="E310" t="s">
        <v>4</v>
      </c>
      <c r="F310" s="2" t="s">
        <v>15</v>
      </c>
      <c r="G310" t="s">
        <v>18</v>
      </c>
      <c r="H310" t="s">
        <v>16</v>
      </c>
      <c r="I310" s="1">
        <v>45026</v>
      </c>
      <c r="J310" s="7">
        <v>88921</v>
      </c>
      <c r="K310" s="2">
        <f t="shared" si="8"/>
        <v>88921</v>
      </c>
    </row>
    <row r="311" spans="1:11" x14ac:dyDescent="0.3">
      <c r="A311">
        <v>891301121</v>
      </c>
      <c r="B311" t="s">
        <v>17</v>
      </c>
      <c r="C311" s="5">
        <v>345860</v>
      </c>
      <c r="E311" t="s">
        <v>4</v>
      </c>
      <c r="F311" s="2" t="s">
        <v>15</v>
      </c>
      <c r="G311" t="s">
        <v>18</v>
      </c>
      <c r="H311" t="s">
        <v>16</v>
      </c>
      <c r="I311" s="1">
        <v>45026</v>
      </c>
      <c r="J311" s="7">
        <v>265180</v>
      </c>
      <c r="K311" s="2">
        <f t="shared" si="8"/>
        <v>265180</v>
      </c>
    </row>
    <row r="312" spans="1:11" x14ac:dyDescent="0.3">
      <c r="A312">
        <v>891301121</v>
      </c>
      <c r="B312" t="s">
        <v>17</v>
      </c>
      <c r="C312" s="5">
        <v>346102</v>
      </c>
      <c r="E312" t="s">
        <v>4</v>
      </c>
      <c r="F312" s="2" t="s">
        <v>15</v>
      </c>
      <c r="G312" t="s">
        <v>18</v>
      </c>
      <c r="H312" t="s">
        <v>16</v>
      </c>
      <c r="I312" s="1">
        <v>45026</v>
      </c>
      <c r="J312" s="7">
        <v>103486</v>
      </c>
      <c r="K312" s="2">
        <f t="shared" ref="K312:K375" si="9">+J312</f>
        <v>103486</v>
      </c>
    </row>
    <row r="313" spans="1:11" x14ac:dyDescent="0.3">
      <c r="A313">
        <v>891301121</v>
      </c>
      <c r="B313" t="s">
        <v>17</v>
      </c>
      <c r="C313" s="5">
        <v>346184</v>
      </c>
      <c r="E313" t="s">
        <v>4</v>
      </c>
      <c r="F313" s="2" t="s">
        <v>15</v>
      </c>
      <c r="G313" t="s">
        <v>18</v>
      </c>
      <c r="H313" t="s">
        <v>16</v>
      </c>
      <c r="I313" s="1">
        <v>45026</v>
      </c>
      <c r="J313" s="7">
        <v>122220</v>
      </c>
      <c r="K313" s="2">
        <f t="shared" si="9"/>
        <v>122220</v>
      </c>
    </row>
    <row r="314" spans="1:11" x14ac:dyDescent="0.3">
      <c r="A314">
        <v>891301121</v>
      </c>
      <c r="B314" t="s">
        <v>17</v>
      </c>
      <c r="C314" s="5">
        <v>346331</v>
      </c>
      <c r="E314" t="s">
        <v>4</v>
      </c>
      <c r="F314" s="2" t="s">
        <v>15</v>
      </c>
      <c r="G314" t="s">
        <v>18</v>
      </c>
      <c r="H314" t="s">
        <v>16</v>
      </c>
      <c r="I314" s="1">
        <v>45026</v>
      </c>
      <c r="J314" s="7">
        <v>176391</v>
      </c>
      <c r="K314" s="2">
        <f t="shared" si="9"/>
        <v>176391</v>
      </c>
    </row>
    <row r="315" spans="1:11" x14ac:dyDescent="0.3">
      <c r="A315">
        <v>891301121</v>
      </c>
      <c r="B315" t="s">
        <v>17</v>
      </c>
      <c r="C315" s="5">
        <v>346433</v>
      </c>
      <c r="E315" t="s">
        <v>4</v>
      </c>
      <c r="F315" s="2" t="s">
        <v>15</v>
      </c>
      <c r="G315" t="s">
        <v>18</v>
      </c>
      <c r="H315" t="s">
        <v>16</v>
      </c>
      <c r="I315" s="1">
        <v>45026</v>
      </c>
      <c r="J315" s="7">
        <v>76868</v>
      </c>
      <c r="K315" s="2">
        <f t="shared" si="9"/>
        <v>76868</v>
      </c>
    </row>
    <row r="316" spans="1:11" x14ac:dyDescent="0.3">
      <c r="A316">
        <v>891301121</v>
      </c>
      <c r="B316" t="s">
        <v>17</v>
      </c>
      <c r="C316" s="5">
        <v>346752</v>
      </c>
      <c r="E316" t="s">
        <v>4</v>
      </c>
      <c r="F316" s="2" t="s">
        <v>15</v>
      </c>
      <c r="G316" t="s">
        <v>18</v>
      </c>
      <c r="H316" t="s">
        <v>16</v>
      </c>
      <c r="I316" s="1">
        <v>45026</v>
      </c>
      <c r="J316" s="7">
        <v>88860</v>
      </c>
      <c r="K316" s="2">
        <f t="shared" si="9"/>
        <v>88860</v>
      </c>
    </row>
    <row r="317" spans="1:11" x14ac:dyDescent="0.3">
      <c r="A317">
        <v>891301121</v>
      </c>
      <c r="B317" t="s">
        <v>17</v>
      </c>
      <c r="C317" s="5">
        <v>346753</v>
      </c>
      <c r="E317" t="s">
        <v>4</v>
      </c>
      <c r="F317" s="2" t="s">
        <v>15</v>
      </c>
      <c r="G317" t="s">
        <v>18</v>
      </c>
      <c r="H317" t="s">
        <v>16</v>
      </c>
      <c r="I317" s="1">
        <v>45026</v>
      </c>
      <c r="J317" s="7">
        <v>111770</v>
      </c>
      <c r="K317" s="2">
        <f t="shared" si="9"/>
        <v>111770</v>
      </c>
    </row>
    <row r="318" spans="1:11" x14ac:dyDescent="0.3">
      <c r="A318">
        <v>891301121</v>
      </c>
      <c r="B318" t="s">
        <v>17</v>
      </c>
      <c r="C318" s="5">
        <v>347080</v>
      </c>
      <c r="E318" t="s">
        <v>4</v>
      </c>
      <c r="F318" s="2" t="s">
        <v>15</v>
      </c>
      <c r="G318" t="s">
        <v>18</v>
      </c>
      <c r="H318" t="s">
        <v>16</v>
      </c>
      <c r="I318" s="1">
        <v>45026</v>
      </c>
      <c r="J318" s="7">
        <v>37900</v>
      </c>
      <c r="K318" s="2">
        <f t="shared" si="9"/>
        <v>37900</v>
      </c>
    </row>
    <row r="319" spans="1:11" x14ac:dyDescent="0.3">
      <c r="A319">
        <v>891301121</v>
      </c>
      <c r="B319" t="s">
        <v>17</v>
      </c>
      <c r="C319" s="5">
        <v>347343</v>
      </c>
      <c r="E319" t="s">
        <v>4</v>
      </c>
      <c r="F319" s="2" t="s">
        <v>15</v>
      </c>
      <c r="G319" t="s">
        <v>18</v>
      </c>
      <c r="H319" t="s">
        <v>16</v>
      </c>
      <c r="I319" s="1">
        <v>45026</v>
      </c>
      <c r="J319" s="7">
        <v>113468</v>
      </c>
      <c r="K319" s="2">
        <f t="shared" si="9"/>
        <v>113468</v>
      </c>
    </row>
    <row r="320" spans="1:11" x14ac:dyDescent="0.3">
      <c r="A320">
        <v>891301121</v>
      </c>
      <c r="B320" t="s">
        <v>17</v>
      </c>
      <c r="C320" s="5">
        <v>347466</v>
      </c>
      <c r="E320" t="s">
        <v>4</v>
      </c>
      <c r="F320" s="2" t="s">
        <v>15</v>
      </c>
      <c r="G320" t="s">
        <v>18</v>
      </c>
      <c r="H320" t="s">
        <v>16</v>
      </c>
      <c r="I320" s="1">
        <v>45026</v>
      </c>
      <c r="J320" s="7">
        <v>110924</v>
      </c>
      <c r="K320" s="2">
        <f t="shared" si="9"/>
        <v>110924</v>
      </c>
    </row>
    <row r="321" spans="1:11" x14ac:dyDescent="0.3">
      <c r="A321">
        <v>891301121</v>
      </c>
      <c r="B321" t="s">
        <v>17</v>
      </c>
      <c r="C321" s="5">
        <v>347624</v>
      </c>
      <c r="E321" t="s">
        <v>4</v>
      </c>
      <c r="F321" s="2" t="s">
        <v>15</v>
      </c>
      <c r="G321" t="s">
        <v>18</v>
      </c>
      <c r="H321" t="s">
        <v>16</v>
      </c>
      <c r="I321" s="1">
        <v>45026</v>
      </c>
      <c r="J321" s="7">
        <v>146704</v>
      </c>
      <c r="K321" s="2">
        <f t="shared" si="9"/>
        <v>146704</v>
      </c>
    </row>
    <row r="322" spans="1:11" x14ac:dyDescent="0.3">
      <c r="A322">
        <v>891301121</v>
      </c>
      <c r="B322" t="s">
        <v>17</v>
      </c>
      <c r="C322" s="5">
        <v>347939</v>
      </c>
      <c r="E322" t="s">
        <v>4</v>
      </c>
      <c r="F322" s="2" t="s">
        <v>15</v>
      </c>
      <c r="G322" t="s">
        <v>18</v>
      </c>
      <c r="H322" t="s">
        <v>16</v>
      </c>
      <c r="I322" s="1">
        <v>45026</v>
      </c>
      <c r="J322" s="7">
        <v>276531</v>
      </c>
      <c r="K322" s="2">
        <f t="shared" si="9"/>
        <v>276531</v>
      </c>
    </row>
    <row r="323" spans="1:11" x14ac:dyDescent="0.3">
      <c r="A323">
        <v>891301121</v>
      </c>
      <c r="B323" t="s">
        <v>17</v>
      </c>
      <c r="C323" s="5">
        <v>348646</v>
      </c>
      <c r="E323" t="s">
        <v>4</v>
      </c>
      <c r="F323" s="2" t="s">
        <v>15</v>
      </c>
      <c r="G323" t="s">
        <v>18</v>
      </c>
      <c r="H323" t="s">
        <v>16</v>
      </c>
      <c r="I323" s="1">
        <v>45026</v>
      </c>
      <c r="J323" s="7">
        <v>48000</v>
      </c>
      <c r="K323" s="2">
        <f t="shared" si="9"/>
        <v>48000</v>
      </c>
    </row>
    <row r="324" spans="1:11" x14ac:dyDescent="0.3">
      <c r="A324">
        <v>891301121</v>
      </c>
      <c r="B324" t="s">
        <v>17</v>
      </c>
      <c r="C324" s="5">
        <v>348651</v>
      </c>
      <c r="E324" t="s">
        <v>4</v>
      </c>
      <c r="F324" s="2" t="s">
        <v>15</v>
      </c>
      <c r="G324" t="s">
        <v>18</v>
      </c>
      <c r="H324" t="s">
        <v>16</v>
      </c>
      <c r="I324" s="1">
        <v>45026</v>
      </c>
      <c r="J324" s="7">
        <v>9600</v>
      </c>
      <c r="K324" s="2">
        <f t="shared" si="9"/>
        <v>9600</v>
      </c>
    </row>
    <row r="325" spans="1:11" x14ac:dyDescent="0.3">
      <c r="A325">
        <v>891301121</v>
      </c>
      <c r="B325" t="s">
        <v>17</v>
      </c>
      <c r="C325" s="5">
        <v>349186</v>
      </c>
      <c r="E325" t="s">
        <v>4</v>
      </c>
      <c r="F325" s="2" t="s">
        <v>15</v>
      </c>
      <c r="G325" t="s">
        <v>18</v>
      </c>
      <c r="H325" t="s">
        <v>16</v>
      </c>
      <c r="I325" s="1">
        <v>45026</v>
      </c>
      <c r="J325" s="7">
        <v>83522</v>
      </c>
      <c r="K325" s="2">
        <f t="shared" si="9"/>
        <v>83522</v>
      </c>
    </row>
    <row r="326" spans="1:11" x14ac:dyDescent="0.3">
      <c r="A326">
        <v>891301121</v>
      </c>
      <c r="B326" t="s">
        <v>17</v>
      </c>
      <c r="C326" s="5">
        <v>349428</v>
      </c>
      <c r="E326" t="s">
        <v>4</v>
      </c>
      <c r="F326" s="2" t="s">
        <v>15</v>
      </c>
      <c r="G326" t="s">
        <v>18</v>
      </c>
      <c r="H326" t="s">
        <v>16</v>
      </c>
      <c r="I326" s="1">
        <v>45026</v>
      </c>
      <c r="J326" s="7">
        <v>285122</v>
      </c>
      <c r="K326" s="2">
        <f t="shared" si="9"/>
        <v>285122</v>
      </c>
    </row>
    <row r="327" spans="1:11" x14ac:dyDescent="0.3">
      <c r="A327">
        <v>891301121</v>
      </c>
      <c r="B327" t="s">
        <v>17</v>
      </c>
      <c r="C327" s="5">
        <v>349525</v>
      </c>
      <c r="E327" t="s">
        <v>4</v>
      </c>
      <c r="F327" s="2" t="s">
        <v>15</v>
      </c>
      <c r="G327" t="s">
        <v>18</v>
      </c>
      <c r="H327" t="s">
        <v>16</v>
      </c>
      <c r="I327" s="1">
        <v>45026</v>
      </c>
      <c r="J327" s="7">
        <v>188183</v>
      </c>
      <c r="K327" s="2">
        <f t="shared" si="9"/>
        <v>188183</v>
      </c>
    </row>
    <row r="328" spans="1:11" x14ac:dyDescent="0.3">
      <c r="A328">
        <v>891301121</v>
      </c>
      <c r="B328" t="s">
        <v>17</v>
      </c>
      <c r="C328" s="5">
        <v>349990</v>
      </c>
      <c r="E328" t="s">
        <v>4</v>
      </c>
      <c r="F328" s="2" t="s">
        <v>15</v>
      </c>
      <c r="G328" t="s">
        <v>18</v>
      </c>
      <c r="H328" t="s">
        <v>16</v>
      </c>
      <c r="I328" s="1">
        <v>45026</v>
      </c>
      <c r="J328" s="7">
        <v>83175</v>
      </c>
      <c r="K328" s="2">
        <f t="shared" si="9"/>
        <v>83175</v>
      </c>
    </row>
    <row r="329" spans="1:11" x14ac:dyDescent="0.3">
      <c r="A329">
        <v>891301121</v>
      </c>
      <c r="B329" t="s">
        <v>17</v>
      </c>
      <c r="C329" s="5">
        <v>350242</v>
      </c>
      <c r="E329" t="s">
        <v>4</v>
      </c>
      <c r="F329" s="2" t="s">
        <v>15</v>
      </c>
      <c r="G329" t="s">
        <v>18</v>
      </c>
      <c r="H329" t="s">
        <v>16</v>
      </c>
      <c r="I329" s="1">
        <v>45026</v>
      </c>
      <c r="J329" s="7">
        <v>68433</v>
      </c>
      <c r="K329" s="2">
        <f t="shared" si="9"/>
        <v>68433</v>
      </c>
    </row>
    <row r="330" spans="1:11" x14ac:dyDescent="0.3">
      <c r="A330">
        <v>891301121</v>
      </c>
      <c r="B330" t="s">
        <v>17</v>
      </c>
      <c r="C330" s="5">
        <v>350337</v>
      </c>
      <c r="E330" t="s">
        <v>4</v>
      </c>
      <c r="F330" s="2" t="s">
        <v>15</v>
      </c>
      <c r="G330" t="s">
        <v>18</v>
      </c>
      <c r="H330" t="s">
        <v>16</v>
      </c>
      <c r="I330" s="1">
        <v>45026</v>
      </c>
      <c r="J330" s="7">
        <v>113222</v>
      </c>
      <c r="K330" s="2">
        <f t="shared" si="9"/>
        <v>113222</v>
      </c>
    </row>
    <row r="331" spans="1:11" x14ac:dyDescent="0.3">
      <c r="A331">
        <v>891301121</v>
      </c>
      <c r="B331" t="s">
        <v>17</v>
      </c>
      <c r="C331" s="5">
        <v>350875</v>
      </c>
      <c r="E331" t="s">
        <v>4</v>
      </c>
      <c r="F331" s="2" t="s">
        <v>15</v>
      </c>
      <c r="G331" t="s">
        <v>18</v>
      </c>
      <c r="H331" t="s">
        <v>16</v>
      </c>
      <c r="I331" s="1">
        <v>45026</v>
      </c>
      <c r="J331" s="7">
        <v>85681</v>
      </c>
      <c r="K331" s="2">
        <f t="shared" si="9"/>
        <v>85681</v>
      </c>
    </row>
    <row r="332" spans="1:11" x14ac:dyDescent="0.3">
      <c r="A332">
        <v>891301121</v>
      </c>
      <c r="B332" t="s">
        <v>17</v>
      </c>
      <c r="C332" s="5">
        <v>351453</v>
      </c>
      <c r="E332" t="s">
        <v>4</v>
      </c>
      <c r="F332" s="2" t="s">
        <v>15</v>
      </c>
      <c r="G332" t="s">
        <v>18</v>
      </c>
      <c r="H332" t="s">
        <v>16</v>
      </c>
      <c r="I332" s="1">
        <v>45026</v>
      </c>
      <c r="J332" s="7">
        <v>80936</v>
      </c>
      <c r="K332" s="2">
        <f t="shared" si="9"/>
        <v>80936</v>
      </c>
    </row>
    <row r="333" spans="1:11" x14ac:dyDescent="0.3">
      <c r="A333">
        <v>891301121</v>
      </c>
      <c r="B333" t="s">
        <v>17</v>
      </c>
      <c r="C333" s="5">
        <v>352151</v>
      </c>
      <c r="E333" t="s">
        <v>4</v>
      </c>
      <c r="F333" s="2" t="s">
        <v>15</v>
      </c>
      <c r="G333" t="s">
        <v>18</v>
      </c>
      <c r="H333" t="s">
        <v>16</v>
      </c>
      <c r="I333" s="1">
        <v>45026</v>
      </c>
      <c r="J333" s="7">
        <v>129775</v>
      </c>
      <c r="K333" s="2">
        <f t="shared" si="9"/>
        <v>129775</v>
      </c>
    </row>
    <row r="334" spans="1:11" x14ac:dyDescent="0.3">
      <c r="A334">
        <v>891301121</v>
      </c>
      <c r="B334" t="s">
        <v>17</v>
      </c>
      <c r="C334" s="5">
        <v>352152</v>
      </c>
      <c r="E334" t="s">
        <v>4</v>
      </c>
      <c r="F334" s="2" t="s">
        <v>15</v>
      </c>
      <c r="G334" t="s">
        <v>18</v>
      </c>
      <c r="H334" t="s">
        <v>16</v>
      </c>
      <c r="I334" s="1">
        <v>45026</v>
      </c>
      <c r="J334" s="7">
        <v>201297</v>
      </c>
      <c r="K334" s="2">
        <f t="shared" si="9"/>
        <v>201297</v>
      </c>
    </row>
    <row r="335" spans="1:11" x14ac:dyDescent="0.3">
      <c r="A335">
        <v>891301121</v>
      </c>
      <c r="B335" t="s">
        <v>17</v>
      </c>
      <c r="C335" s="5">
        <v>352189</v>
      </c>
      <c r="E335" t="s">
        <v>4</v>
      </c>
      <c r="F335" s="2" t="s">
        <v>15</v>
      </c>
      <c r="G335" t="s">
        <v>18</v>
      </c>
      <c r="H335" t="s">
        <v>16</v>
      </c>
      <c r="I335" s="1">
        <v>45026</v>
      </c>
      <c r="J335" s="7">
        <v>118306</v>
      </c>
      <c r="K335" s="2">
        <f t="shared" si="9"/>
        <v>118306</v>
      </c>
    </row>
    <row r="336" spans="1:11" x14ac:dyDescent="0.3">
      <c r="A336">
        <v>891301121</v>
      </c>
      <c r="B336" t="s">
        <v>17</v>
      </c>
      <c r="C336" s="5">
        <v>352266</v>
      </c>
      <c r="E336" t="s">
        <v>4</v>
      </c>
      <c r="F336" s="2" t="s">
        <v>15</v>
      </c>
      <c r="G336" t="s">
        <v>18</v>
      </c>
      <c r="H336" t="s">
        <v>16</v>
      </c>
      <c r="I336" s="1">
        <v>45026</v>
      </c>
      <c r="J336" s="7">
        <v>99381</v>
      </c>
      <c r="K336" s="2">
        <f t="shared" si="9"/>
        <v>99381</v>
      </c>
    </row>
    <row r="337" spans="1:11" x14ac:dyDescent="0.3">
      <c r="A337">
        <v>891301121</v>
      </c>
      <c r="B337" t="s">
        <v>17</v>
      </c>
      <c r="C337" s="5">
        <v>352345</v>
      </c>
      <c r="E337" t="s">
        <v>4</v>
      </c>
      <c r="F337" s="2" t="s">
        <v>15</v>
      </c>
      <c r="G337" t="s">
        <v>18</v>
      </c>
      <c r="H337" t="s">
        <v>16</v>
      </c>
      <c r="I337" s="1">
        <v>45026</v>
      </c>
      <c r="J337" s="7">
        <v>136100</v>
      </c>
      <c r="K337" s="2">
        <f t="shared" si="9"/>
        <v>136100</v>
      </c>
    </row>
    <row r="338" spans="1:11" x14ac:dyDescent="0.3">
      <c r="A338">
        <v>891301121</v>
      </c>
      <c r="B338" t="s">
        <v>17</v>
      </c>
      <c r="C338" s="5">
        <v>353062</v>
      </c>
      <c r="E338" t="s">
        <v>4</v>
      </c>
      <c r="F338" s="2" t="s">
        <v>15</v>
      </c>
      <c r="G338" t="s">
        <v>18</v>
      </c>
      <c r="H338" t="s">
        <v>16</v>
      </c>
      <c r="I338" s="1">
        <v>45026</v>
      </c>
      <c r="J338" s="7">
        <v>82711</v>
      </c>
      <c r="K338" s="2">
        <f t="shared" si="9"/>
        <v>82711</v>
      </c>
    </row>
    <row r="339" spans="1:11" x14ac:dyDescent="0.3">
      <c r="A339">
        <v>891301121</v>
      </c>
      <c r="B339" t="s">
        <v>17</v>
      </c>
      <c r="C339" s="5">
        <v>353305</v>
      </c>
      <c r="E339" t="s">
        <v>4</v>
      </c>
      <c r="F339" s="2" t="s">
        <v>15</v>
      </c>
      <c r="G339" t="s">
        <v>18</v>
      </c>
      <c r="H339" t="s">
        <v>16</v>
      </c>
      <c r="I339" s="1">
        <v>45026</v>
      </c>
      <c r="J339" s="7">
        <v>160622</v>
      </c>
      <c r="K339" s="2">
        <f t="shared" si="9"/>
        <v>160622</v>
      </c>
    </row>
    <row r="340" spans="1:11" x14ac:dyDescent="0.3">
      <c r="A340">
        <v>891301121</v>
      </c>
      <c r="B340" t="s">
        <v>17</v>
      </c>
      <c r="C340" s="5">
        <v>353458</v>
      </c>
      <c r="E340" t="s">
        <v>4</v>
      </c>
      <c r="F340" s="2" t="s">
        <v>15</v>
      </c>
      <c r="G340" t="s">
        <v>18</v>
      </c>
      <c r="H340" t="s">
        <v>16</v>
      </c>
      <c r="I340" s="1">
        <v>45026</v>
      </c>
      <c r="J340" s="7">
        <v>101495</v>
      </c>
      <c r="K340" s="2">
        <f t="shared" si="9"/>
        <v>101495</v>
      </c>
    </row>
    <row r="341" spans="1:11" x14ac:dyDescent="0.3">
      <c r="A341">
        <v>891301121</v>
      </c>
      <c r="B341" t="s">
        <v>17</v>
      </c>
      <c r="C341" s="5">
        <v>353608</v>
      </c>
      <c r="E341" t="s">
        <v>4</v>
      </c>
      <c r="F341" s="2" t="s">
        <v>15</v>
      </c>
      <c r="G341" t="s">
        <v>18</v>
      </c>
      <c r="H341" t="s">
        <v>16</v>
      </c>
      <c r="I341" s="1">
        <v>45026</v>
      </c>
      <c r="J341" s="7">
        <v>158480</v>
      </c>
      <c r="K341" s="2">
        <f t="shared" si="9"/>
        <v>158480</v>
      </c>
    </row>
    <row r="342" spans="1:11" x14ac:dyDescent="0.3">
      <c r="A342">
        <v>891301121</v>
      </c>
      <c r="B342" t="s">
        <v>17</v>
      </c>
      <c r="C342" s="5">
        <v>353678</v>
      </c>
      <c r="E342" t="s">
        <v>4</v>
      </c>
      <c r="F342" s="2" t="s">
        <v>15</v>
      </c>
      <c r="G342" t="s">
        <v>18</v>
      </c>
      <c r="H342" t="s">
        <v>16</v>
      </c>
      <c r="I342" s="1">
        <v>45026</v>
      </c>
      <c r="J342" s="7">
        <v>9600</v>
      </c>
      <c r="K342" s="2">
        <f t="shared" si="9"/>
        <v>9600</v>
      </c>
    </row>
    <row r="343" spans="1:11" x14ac:dyDescent="0.3">
      <c r="A343">
        <v>891301121</v>
      </c>
      <c r="B343" t="s">
        <v>17</v>
      </c>
      <c r="C343" s="5">
        <v>353803</v>
      </c>
      <c r="E343" t="s">
        <v>4</v>
      </c>
      <c r="F343" s="2" t="s">
        <v>15</v>
      </c>
      <c r="G343" t="s">
        <v>18</v>
      </c>
      <c r="H343" t="s">
        <v>16</v>
      </c>
      <c r="I343" s="1">
        <v>45026</v>
      </c>
      <c r="J343" s="7">
        <v>323521</v>
      </c>
      <c r="K343" s="2">
        <f t="shared" si="9"/>
        <v>323521</v>
      </c>
    </row>
    <row r="344" spans="1:11" x14ac:dyDescent="0.3">
      <c r="A344">
        <v>891301121</v>
      </c>
      <c r="B344" t="s">
        <v>17</v>
      </c>
      <c r="C344" s="5">
        <v>354176</v>
      </c>
      <c r="E344" t="s">
        <v>4</v>
      </c>
      <c r="F344" s="2" t="s">
        <v>15</v>
      </c>
      <c r="G344" t="s">
        <v>18</v>
      </c>
      <c r="H344" t="s">
        <v>16</v>
      </c>
      <c r="I344" s="1">
        <v>45026</v>
      </c>
      <c r="J344" s="7">
        <v>85790</v>
      </c>
      <c r="K344" s="2">
        <f t="shared" si="9"/>
        <v>85790</v>
      </c>
    </row>
    <row r="345" spans="1:11" x14ac:dyDescent="0.3">
      <c r="A345">
        <v>891301121</v>
      </c>
      <c r="B345" t="s">
        <v>17</v>
      </c>
      <c r="C345" s="5">
        <v>354302</v>
      </c>
      <c r="E345" t="s">
        <v>4</v>
      </c>
      <c r="F345" s="2" t="s">
        <v>15</v>
      </c>
      <c r="G345" t="s">
        <v>18</v>
      </c>
      <c r="H345" t="s">
        <v>16</v>
      </c>
      <c r="I345" s="1">
        <v>45026</v>
      </c>
      <c r="J345" s="7">
        <v>71795</v>
      </c>
      <c r="K345" s="2">
        <f t="shared" si="9"/>
        <v>71795</v>
      </c>
    </row>
    <row r="346" spans="1:11" x14ac:dyDescent="0.3">
      <c r="A346">
        <v>891301121</v>
      </c>
      <c r="B346" t="s">
        <v>17</v>
      </c>
      <c r="C346" s="5">
        <v>355109</v>
      </c>
      <c r="E346" t="s">
        <v>4</v>
      </c>
      <c r="F346" s="2" t="s">
        <v>15</v>
      </c>
      <c r="G346" t="s">
        <v>18</v>
      </c>
      <c r="H346" t="s">
        <v>16</v>
      </c>
      <c r="I346" s="1">
        <v>45026</v>
      </c>
      <c r="J346" s="7">
        <v>72416</v>
      </c>
      <c r="K346" s="2">
        <f t="shared" si="9"/>
        <v>72416</v>
      </c>
    </row>
    <row r="347" spans="1:11" x14ac:dyDescent="0.3">
      <c r="A347">
        <v>891301121</v>
      </c>
      <c r="B347" t="s">
        <v>17</v>
      </c>
      <c r="C347" s="5">
        <v>355520</v>
      </c>
      <c r="E347" t="s">
        <v>4</v>
      </c>
      <c r="F347" s="2" t="s">
        <v>15</v>
      </c>
      <c r="G347" t="s">
        <v>18</v>
      </c>
      <c r="H347" t="s">
        <v>16</v>
      </c>
      <c r="I347" s="1">
        <v>45026</v>
      </c>
      <c r="J347" s="7">
        <v>135456</v>
      </c>
      <c r="K347" s="2">
        <f t="shared" si="9"/>
        <v>135456</v>
      </c>
    </row>
    <row r="348" spans="1:11" x14ac:dyDescent="0.3">
      <c r="A348">
        <v>891301121</v>
      </c>
      <c r="B348" t="s">
        <v>17</v>
      </c>
      <c r="C348" s="5">
        <v>355547</v>
      </c>
      <c r="E348" t="s">
        <v>4</v>
      </c>
      <c r="F348" s="2" t="s">
        <v>15</v>
      </c>
      <c r="G348" t="s">
        <v>18</v>
      </c>
      <c r="H348" t="s">
        <v>16</v>
      </c>
      <c r="I348" s="1">
        <v>45026</v>
      </c>
      <c r="J348" s="7">
        <v>164841</v>
      </c>
      <c r="K348" s="2">
        <f t="shared" si="9"/>
        <v>164841</v>
      </c>
    </row>
    <row r="349" spans="1:11" x14ac:dyDescent="0.3">
      <c r="A349">
        <v>891301121</v>
      </c>
      <c r="B349" t="s">
        <v>17</v>
      </c>
      <c r="C349" s="5">
        <v>355602</v>
      </c>
      <c r="E349" t="s">
        <v>4</v>
      </c>
      <c r="F349" s="2" t="s">
        <v>15</v>
      </c>
      <c r="G349" t="s">
        <v>18</v>
      </c>
      <c r="H349" t="s">
        <v>16</v>
      </c>
      <c r="I349" s="1">
        <v>45026</v>
      </c>
      <c r="J349" s="7">
        <v>85266</v>
      </c>
      <c r="K349" s="2">
        <f t="shared" si="9"/>
        <v>85266</v>
      </c>
    </row>
    <row r="350" spans="1:11" x14ac:dyDescent="0.3">
      <c r="A350">
        <v>891301121</v>
      </c>
      <c r="B350" t="s">
        <v>17</v>
      </c>
      <c r="C350" s="5">
        <v>355662</v>
      </c>
      <c r="E350" t="s">
        <v>4</v>
      </c>
      <c r="F350" s="2" t="s">
        <v>15</v>
      </c>
      <c r="G350" t="s">
        <v>18</v>
      </c>
      <c r="H350" t="s">
        <v>16</v>
      </c>
      <c r="I350" s="1">
        <v>45026</v>
      </c>
      <c r="J350" s="7">
        <v>582852</v>
      </c>
      <c r="K350" s="2">
        <f t="shared" si="9"/>
        <v>582852</v>
      </c>
    </row>
    <row r="351" spans="1:11" x14ac:dyDescent="0.3">
      <c r="A351">
        <v>891301121</v>
      </c>
      <c r="B351" t="s">
        <v>17</v>
      </c>
      <c r="C351" s="5">
        <v>355663</v>
      </c>
      <c r="E351" t="s">
        <v>4</v>
      </c>
      <c r="F351" s="2" t="s">
        <v>15</v>
      </c>
      <c r="G351" t="s">
        <v>18</v>
      </c>
      <c r="H351" t="s">
        <v>16</v>
      </c>
      <c r="I351" s="1">
        <v>45026</v>
      </c>
      <c r="J351" s="7">
        <v>790393</v>
      </c>
      <c r="K351" s="2">
        <f t="shared" si="9"/>
        <v>790393</v>
      </c>
    </row>
    <row r="352" spans="1:11" x14ac:dyDescent="0.3">
      <c r="A352">
        <v>891301121</v>
      </c>
      <c r="B352" t="s">
        <v>17</v>
      </c>
      <c r="C352" s="5">
        <v>355763</v>
      </c>
      <c r="E352" t="s">
        <v>4</v>
      </c>
      <c r="F352" s="2" t="s">
        <v>15</v>
      </c>
      <c r="G352" t="s">
        <v>18</v>
      </c>
      <c r="H352" t="s">
        <v>16</v>
      </c>
      <c r="I352" s="1">
        <v>45026</v>
      </c>
      <c r="J352" s="7">
        <v>136800</v>
      </c>
      <c r="K352" s="2">
        <f t="shared" si="9"/>
        <v>136800</v>
      </c>
    </row>
    <row r="353" spans="1:11" x14ac:dyDescent="0.3">
      <c r="A353">
        <v>891301121</v>
      </c>
      <c r="B353" t="s">
        <v>17</v>
      </c>
      <c r="C353" s="5">
        <v>356664</v>
      </c>
      <c r="E353" t="s">
        <v>4</v>
      </c>
      <c r="F353" s="2" t="s">
        <v>15</v>
      </c>
      <c r="G353" t="s">
        <v>18</v>
      </c>
      <c r="H353" t="s">
        <v>16</v>
      </c>
      <c r="I353" s="1">
        <v>45026</v>
      </c>
      <c r="J353" s="7">
        <v>98166</v>
      </c>
      <c r="K353" s="2">
        <f t="shared" si="9"/>
        <v>98166</v>
      </c>
    </row>
    <row r="354" spans="1:11" x14ac:dyDescent="0.3">
      <c r="A354">
        <v>891301121</v>
      </c>
      <c r="B354" t="s">
        <v>17</v>
      </c>
      <c r="C354" s="5">
        <v>356722</v>
      </c>
      <c r="E354" t="s">
        <v>4</v>
      </c>
      <c r="F354" s="2" t="s">
        <v>15</v>
      </c>
      <c r="G354" t="s">
        <v>18</v>
      </c>
      <c r="H354" t="s">
        <v>16</v>
      </c>
      <c r="I354" s="1">
        <v>45026</v>
      </c>
      <c r="J354" s="7">
        <v>612575</v>
      </c>
      <c r="K354" s="2">
        <f t="shared" si="9"/>
        <v>612575</v>
      </c>
    </row>
    <row r="355" spans="1:11" x14ac:dyDescent="0.3">
      <c r="A355">
        <v>891301121</v>
      </c>
      <c r="B355" t="s">
        <v>17</v>
      </c>
      <c r="C355" s="5">
        <v>357063</v>
      </c>
      <c r="E355" t="s">
        <v>4</v>
      </c>
      <c r="F355" s="2" t="s">
        <v>15</v>
      </c>
      <c r="G355" t="s">
        <v>18</v>
      </c>
      <c r="H355" t="s">
        <v>16</v>
      </c>
      <c r="I355" s="1">
        <v>45026</v>
      </c>
      <c r="J355" s="7">
        <v>69449</v>
      </c>
      <c r="K355" s="2">
        <f t="shared" si="9"/>
        <v>69449</v>
      </c>
    </row>
    <row r="356" spans="1:11" x14ac:dyDescent="0.3">
      <c r="A356">
        <v>891301121</v>
      </c>
      <c r="B356" t="s">
        <v>17</v>
      </c>
      <c r="C356" s="5">
        <v>357161</v>
      </c>
      <c r="E356" t="s">
        <v>4</v>
      </c>
      <c r="F356" s="2" t="s">
        <v>15</v>
      </c>
      <c r="G356" t="s">
        <v>18</v>
      </c>
      <c r="H356" t="s">
        <v>16</v>
      </c>
      <c r="I356" s="1">
        <v>45026</v>
      </c>
      <c r="J356" s="7">
        <v>80471</v>
      </c>
      <c r="K356" s="2">
        <f t="shared" si="9"/>
        <v>80471</v>
      </c>
    </row>
    <row r="357" spans="1:11" x14ac:dyDescent="0.3">
      <c r="A357">
        <v>891301121</v>
      </c>
      <c r="B357" t="s">
        <v>17</v>
      </c>
      <c r="C357" s="5">
        <v>357196</v>
      </c>
      <c r="E357" t="s">
        <v>4</v>
      </c>
      <c r="F357" s="2" t="s">
        <v>15</v>
      </c>
      <c r="G357" t="s">
        <v>18</v>
      </c>
      <c r="H357" t="s">
        <v>16</v>
      </c>
      <c r="I357" s="1">
        <v>45026</v>
      </c>
      <c r="J357" s="7">
        <v>148800</v>
      </c>
      <c r="K357" s="2">
        <f t="shared" si="9"/>
        <v>148800</v>
      </c>
    </row>
    <row r="358" spans="1:11" x14ac:dyDescent="0.3">
      <c r="A358">
        <v>891301121</v>
      </c>
      <c r="B358" t="s">
        <v>17</v>
      </c>
      <c r="C358" s="5">
        <v>357702</v>
      </c>
      <c r="E358" t="s">
        <v>4</v>
      </c>
      <c r="F358" s="2" t="s">
        <v>15</v>
      </c>
      <c r="G358" t="s">
        <v>18</v>
      </c>
      <c r="H358" t="s">
        <v>16</v>
      </c>
      <c r="I358" s="1">
        <v>45026</v>
      </c>
      <c r="J358" s="7">
        <v>86237</v>
      </c>
      <c r="K358" s="2">
        <f t="shared" si="9"/>
        <v>86237</v>
      </c>
    </row>
    <row r="359" spans="1:11" x14ac:dyDescent="0.3">
      <c r="A359">
        <v>891301121</v>
      </c>
      <c r="B359" t="s">
        <v>17</v>
      </c>
      <c r="C359" s="5">
        <v>357996</v>
      </c>
      <c r="E359" t="s">
        <v>4</v>
      </c>
      <c r="F359" s="2" t="s">
        <v>15</v>
      </c>
      <c r="G359" t="s">
        <v>18</v>
      </c>
      <c r="H359" t="s">
        <v>16</v>
      </c>
      <c r="I359" s="1">
        <v>45026</v>
      </c>
      <c r="J359" s="7">
        <v>139175</v>
      </c>
      <c r="K359" s="2">
        <f t="shared" si="9"/>
        <v>139175</v>
      </c>
    </row>
    <row r="360" spans="1:11" x14ac:dyDescent="0.3">
      <c r="A360">
        <v>891301121</v>
      </c>
      <c r="B360" t="s">
        <v>17</v>
      </c>
      <c r="C360" s="5">
        <v>358127</v>
      </c>
      <c r="E360" t="s">
        <v>4</v>
      </c>
      <c r="F360" s="2" t="s">
        <v>15</v>
      </c>
      <c r="G360" t="s">
        <v>18</v>
      </c>
      <c r="H360" t="s">
        <v>16</v>
      </c>
      <c r="I360" s="1">
        <v>45026</v>
      </c>
      <c r="J360" s="7">
        <v>168220</v>
      </c>
      <c r="K360" s="2">
        <f t="shared" si="9"/>
        <v>168220</v>
      </c>
    </row>
    <row r="361" spans="1:11" x14ac:dyDescent="0.3">
      <c r="A361">
        <v>891301121</v>
      </c>
      <c r="B361" t="s">
        <v>17</v>
      </c>
      <c r="C361" s="5">
        <v>358159</v>
      </c>
      <c r="E361" t="s">
        <v>4</v>
      </c>
      <c r="F361" s="2" t="s">
        <v>15</v>
      </c>
      <c r="G361" t="s">
        <v>18</v>
      </c>
      <c r="H361" t="s">
        <v>16</v>
      </c>
      <c r="I361" s="1">
        <v>45026</v>
      </c>
      <c r="J361" s="7">
        <v>83902</v>
      </c>
      <c r="K361" s="2">
        <f t="shared" si="9"/>
        <v>83902</v>
      </c>
    </row>
    <row r="362" spans="1:11" x14ac:dyDescent="0.3">
      <c r="A362">
        <v>891301121</v>
      </c>
      <c r="B362" t="s">
        <v>17</v>
      </c>
      <c r="C362" s="5">
        <v>358255</v>
      </c>
      <c r="E362" t="s">
        <v>4</v>
      </c>
      <c r="F362" s="2" t="s">
        <v>15</v>
      </c>
      <c r="G362" t="s">
        <v>18</v>
      </c>
      <c r="H362" t="s">
        <v>16</v>
      </c>
      <c r="I362" s="1">
        <v>45026</v>
      </c>
      <c r="J362" s="7">
        <v>40000</v>
      </c>
      <c r="K362" s="2">
        <f t="shared" si="9"/>
        <v>40000</v>
      </c>
    </row>
    <row r="363" spans="1:11" x14ac:dyDescent="0.3">
      <c r="A363">
        <v>891301121</v>
      </c>
      <c r="B363" t="s">
        <v>17</v>
      </c>
      <c r="C363" s="5">
        <v>358542</v>
      </c>
      <c r="E363" t="s">
        <v>4</v>
      </c>
      <c r="F363" s="2" t="s">
        <v>15</v>
      </c>
      <c r="G363" t="s">
        <v>18</v>
      </c>
      <c r="H363" t="s">
        <v>16</v>
      </c>
      <c r="I363" s="1">
        <v>45026</v>
      </c>
      <c r="J363" s="7">
        <v>482644</v>
      </c>
      <c r="K363" s="2">
        <f t="shared" si="9"/>
        <v>482644</v>
      </c>
    </row>
    <row r="364" spans="1:11" x14ac:dyDescent="0.3">
      <c r="A364">
        <v>891301121</v>
      </c>
      <c r="B364" t="s">
        <v>17</v>
      </c>
      <c r="C364" s="5">
        <v>358741</v>
      </c>
      <c r="E364" t="s">
        <v>4</v>
      </c>
      <c r="F364" s="2" t="s">
        <v>15</v>
      </c>
      <c r="G364" t="s">
        <v>18</v>
      </c>
      <c r="H364" t="s">
        <v>16</v>
      </c>
      <c r="I364" s="1">
        <v>45026</v>
      </c>
      <c r="J364" s="7">
        <v>110232</v>
      </c>
      <c r="K364" s="2">
        <f t="shared" si="9"/>
        <v>110232</v>
      </c>
    </row>
    <row r="365" spans="1:11" x14ac:dyDescent="0.3">
      <c r="A365">
        <v>891301121</v>
      </c>
      <c r="B365" t="s">
        <v>17</v>
      </c>
      <c r="C365" s="5">
        <v>359642</v>
      </c>
      <c r="E365" t="s">
        <v>4</v>
      </c>
      <c r="F365" s="2" t="s">
        <v>15</v>
      </c>
      <c r="G365" t="s">
        <v>18</v>
      </c>
      <c r="H365" t="s">
        <v>16</v>
      </c>
      <c r="I365" s="1">
        <v>45026</v>
      </c>
      <c r="J365" s="7">
        <v>19200</v>
      </c>
      <c r="K365" s="2">
        <f t="shared" si="9"/>
        <v>19200</v>
      </c>
    </row>
    <row r="366" spans="1:11" x14ac:dyDescent="0.3">
      <c r="A366">
        <v>891301121</v>
      </c>
      <c r="B366" t="s">
        <v>17</v>
      </c>
      <c r="C366" s="5">
        <v>359710</v>
      </c>
      <c r="E366" t="s">
        <v>4</v>
      </c>
      <c r="F366" s="2" t="s">
        <v>15</v>
      </c>
      <c r="G366" t="s">
        <v>18</v>
      </c>
      <c r="H366" t="s">
        <v>16</v>
      </c>
      <c r="I366" s="1">
        <v>45026</v>
      </c>
      <c r="J366" s="7">
        <v>78545</v>
      </c>
      <c r="K366" s="2">
        <f t="shared" si="9"/>
        <v>78545</v>
      </c>
    </row>
    <row r="367" spans="1:11" x14ac:dyDescent="0.3">
      <c r="A367">
        <v>891301121</v>
      </c>
      <c r="B367" t="s">
        <v>17</v>
      </c>
      <c r="C367" s="5">
        <v>359885</v>
      </c>
      <c r="E367" t="s">
        <v>4</v>
      </c>
      <c r="F367" s="2" t="s">
        <v>15</v>
      </c>
      <c r="G367" t="s">
        <v>18</v>
      </c>
      <c r="H367" t="s">
        <v>16</v>
      </c>
      <c r="I367" s="1">
        <v>45026</v>
      </c>
      <c r="J367" s="7">
        <v>71422</v>
      </c>
      <c r="K367" s="2">
        <f t="shared" si="9"/>
        <v>71422</v>
      </c>
    </row>
    <row r="368" spans="1:11" x14ac:dyDescent="0.3">
      <c r="A368">
        <v>891301121</v>
      </c>
      <c r="B368" t="s">
        <v>17</v>
      </c>
      <c r="C368" s="5">
        <v>360062</v>
      </c>
      <c r="E368" t="s">
        <v>4</v>
      </c>
      <c r="F368" s="2" t="s">
        <v>15</v>
      </c>
      <c r="G368" t="s">
        <v>18</v>
      </c>
      <c r="H368" t="s">
        <v>16</v>
      </c>
      <c r="I368" s="1">
        <v>45026</v>
      </c>
      <c r="J368" s="7">
        <v>158375</v>
      </c>
      <c r="K368" s="2">
        <f t="shared" si="9"/>
        <v>158375</v>
      </c>
    </row>
    <row r="369" spans="1:11" x14ac:dyDescent="0.3">
      <c r="A369">
        <v>891301121</v>
      </c>
      <c r="B369" t="s">
        <v>17</v>
      </c>
      <c r="C369" s="5">
        <v>360337</v>
      </c>
      <c r="E369" t="s">
        <v>4</v>
      </c>
      <c r="F369" s="2" t="s">
        <v>15</v>
      </c>
      <c r="G369" t="s">
        <v>18</v>
      </c>
      <c r="H369" t="s">
        <v>16</v>
      </c>
      <c r="I369" s="1">
        <v>45026</v>
      </c>
      <c r="J369" s="7">
        <v>73421</v>
      </c>
      <c r="K369" s="2">
        <f t="shared" si="9"/>
        <v>73421</v>
      </c>
    </row>
    <row r="370" spans="1:11" x14ac:dyDescent="0.3">
      <c r="A370">
        <v>891301121</v>
      </c>
      <c r="B370" t="s">
        <v>17</v>
      </c>
      <c r="C370" s="5">
        <v>360647</v>
      </c>
      <c r="E370" t="s">
        <v>4</v>
      </c>
      <c r="F370" s="2" t="s">
        <v>15</v>
      </c>
      <c r="G370" t="s">
        <v>18</v>
      </c>
      <c r="H370" t="s">
        <v>16</v>
      </c>
      <c r="I370" s="1">
        <v>45026</v>
      </c>
      <c r="J370" s="7">
        <v>78543</v>
      </c>
      <c r="K370" s="2">
        <f t="shared" si="9"/>
        <v>78543</v>
      </c>
    </row>
    <row r="371" spans="1:11" x14ac:dyDescent="0.3">
      <c r="A371">
        <v>891301121</v>
      </c>
      <c r="B371" t="s">
        <v>17</v>
      </c>
      <c r="C371" s="5">
        <v>360651</v>
      </c>
      <c r="E371" t="s">
        <v>4</v>
      </c>
      <c r="F371" s="2" t="s">
        <v>15</v>
      </c>
      <c r="G371" t="s">
        <v>18</v>
      </c>
      <c r="H371" t="s">
        <v>16</v>
      </c>
      <c r="I371" s="1">
        <v>45026</v>
      </c>
      <c r="J371" s="7">
        <v>122451</v>
      </c>
      <c r="K371" s="2">
        <f t="shared" si="9"/>
        <v>122451</v>
      </c>
    </row>
    <row r="372" spans="1:11" x14ac:dyDescent="0.3">
      <c r="A372">
        <v>891301121</v>
      </c>
      <c r="B372" t="s">
        <v>17</v>
      </c>
      <c r="C372" s="5">
        <v>360909</v>
      </c>
      <c r="E372" t="s">
        <v>4</v>
      </c>
      <c r="F372" s="2" t="s">
        <v>15</v>
      </c>
      <c r="G372" t="s">
        <v>18</v>
      </c>
      <c r="H372" t="s">
        <v>16</v>
      </c>
      <c r="I372" s="1">
        <v>45026</v>
      </c>
      <c r="J372" s="7">
        <v>323800</v>
      </c>
      <c r="K372" s="2">
        <f t="shared" si="9"/>
        <v>323800</v>
      </c>
    </row>
    <row r="373" spans="1:11" x14ac:dyDescent="0.3">
      <c r="A373">
        <v>891301121</v>
      </c>
      <c r="B373" t="s">
        <v>17</v>
      </c>
      <c r="C373" s="5">
        <v>361442</v>
      </c>
      <c r="E373" t="s">
        <v>4</v>
      </c>
      <c r="F373" s="2" t="s">
        <v>15</v>
      </c>
      <c r="G373" t="s">
        <v>18</v>
      </c>
      <c r="H373" t="s">
        <v>16</v>
      </c>
      <c r="I373" s="1">
        <v>45026</v>
      </c>
      <c r="J373" s="7">
        <v>67749</v>
      </c>
      <c r="K373" s="2">
        <f t="shared" si="9"/>
        <v>67749</v>
      </c>
    </row>
    <row r="374" spans="1:11" x14ac:dyDescent="0.3">
      <c r="A374">
        <v>891301121</v>
      </c>
      <c r="B374" t="s">
        <v>17</v>
      </c>
      <c r="C374" s="5">
        <v>361945</v>
      </c>
      <c r="E374" t="s">
        <v>4</v>
      </c>
      <c r="F374" s="2" t="s">
        <v>15</v>
      </c>
      <c r="G374" t="s">
        <v>18</v>
      </c>
      <c r="H374" t="s">
        <v>16</v>
      </c>
      <c r="I374" s="1">
        <v>45026</v>
      </c>
      <c r="J374" s="7">
        <v>76594</v>
      </c>
      <c r="K374" s="2">
        <f t="shared" si="9"/>
        <v>76594</v>
      </c>
    </row>
    <row r="375" spans="1:11" x14ac:dyDescent="0.3">
      <c r="A375">
        <v>891301121</v>
      </c>
      <c r="B375" t="s">
        <v>17</v>
      </c>
      <c r="C375" s="5">
        <v>361949</v>
      </c>
      <c r="E375" t="s">
        <v>4</v>
      </c>
      <c r="F375" s="2" t="s">
        <v>15</v>
      </c>
      <c r="G375" t="s">
        <v>18</v>
      </c>
      <c r="H375" t="s">
        <v>16</v>
      </c>
      <c r="I375" s="1">
        <v>45026</v>
      </c>
      <c r="J375" s="7">
        <v>100273</v>
      </c>
      <c r="K375" s="2">
        <f t="shared" si="9"/>
        <v>100273</v>
      </c>
    </row>
    <row r="376" spans="1:11" x14ac:dyDescent="0.3">
      <c r="A376">
        <v>891301121</v>
      </c>
      <c r="B376" t="s">
        <v>17</v>
      </c>
      <c r="C376" s="5">
        <v>362065</v>
      </c>
      <c r="E376" t="s">
        <v>4</v>
      </c>
      <c r="F376" s="2" t="s">
        <v>15</v>
      </c>
      <c r="G376" t="s">
        <v>18</v>
      </c>
      <c r="H376" t="s">
        <v>16</v>
      </c>
      <c r="I376" s="1">
        <v>45026</v>
      </c>
      <c r="J376" s="7">
        <v>143391</v>
      </c>
      <c r="K376" s="2">
        <f t="shared" ref="K376:K380" si="10">+J376</f>
        <v>143391</v>
      </c>
    </row>
    <row r="377" spans="1:11" x14ac:dyDescent="0.3">
      <c r="A377">
        <v>891301121</v>
      </c>
      <c r="B377" t="s">
        <v>17</v>
      </c>
      <c r="C377" s="5">
        <v>362123</v>
      </c>
      <c r="E377" t="s">
        <v>4</v>
      </c>
      <c r="F377" s="2" t="s">
        <v>15</v>
      </c>
      <c r="G377" t="s">
        <v>18</v>
      </c>
      <c r="H377" t="s">
        <v>16</v>
      </c>
      <c r="I377" s="1">
        <v>45026</v>
      </c>
      <c r="J377" s="7">
        <v>90800</v>
      </c>
      <c r="K377" s="2">
        <f t="shared" si="10"/>
        <v>90800</v>
      </c>
    </row>
    <row r="378" spans="1:11" x14ac:dyDescent="0.3">
      <c r="A378">
        <v>891301121</v>
      </c>
      <c r="B378" t="s">
        <v>17</v>
      </c>
      <c r="C378" s="5">
        <v>362807</v>
      </c>
      <c r="E378" t="s">
        <v>4</v>
      </c>
      <c r="F378" s="2" t="s">
        <v>15</v>
      </c>
      <c r="G378" t="s">
        <v>18</v>
      </c>
      <c r="H378" t="s">
        <v>16</v>
      </c>
      <c r="I378" s="1">
        <v>45026</v>
      </c>
      <c r="J378" s="7">
        <v>38400</v>
      </c>
      <c r="K378" s="2">
        <f t="shared" si="10"/>
        <v>38400</v>
      </c>
    </row>
    <row r="379" spans="1:11" x14ac:dyDescent="0.3">
      <c r="A379">
        <v>891301121</v>
      </c>
      <c r="B379" t="s">
        <v>17</v>
      </c>
      <c r="C379" s="5">
        <v>363176</v>
      </c>
      <c r="E379" t="s">
        <v>4</v>
      </c>
      <c r="F379" s="2" t="s">
        <v>15</v>
      </c>
      <c r="G379" t="s">
        <v>18</v>
      </c>
      <c r="H379" t="s">
        <v>16</v>
      </c>
      <c r="I379" s="1">
        <v>45026</v>
      </c>
      <c r="J379" s="7">
        <v>107251</v>
      </c>
      <c r="K379" s="2">
        <f t="shared" si="10"/>
        <v>107251</v>
      </c>
    </row>
    <row r="380" spans="1:11" x14ac:dyDescent="0.3">
      <c r="A380">
        <v>891301121</v>
      </c>
      <c r="B380" t="s">
        <v>17</v>
      </c>
      <c r="C380" s="5">
        <v>363344</v>
      </c>
      <c r="E380" t="s">
        <v>4</v>
      </c>
      <c r="F380" s="2" t="s">
        <v>15</v>
      </c>
      <c r="G380" t="s">
        <v>18</v>
      </c>
      <c r="H380" t="s">
        <v>16</v>
      </c>
      <c r="I380" s="1">
        <v>45026</v>
      </c>
      <c r="J380" s="7">
        <v>90800</v>
      </c>
      <c r="K380" s="2">
        <f t="shared" si="10"/>
        <v>90800</v>
      </c>
    </row>
    <row r="381" spans="1:11" x14ac:dyDescent="0.3">
      <c r="A381">
        <v>891301121</v>
      </c>
      <c r="B381" t="s">
        <v>17</v>
      </c>
      <c r="C381" s="5" t="s">
        <v>19</v>
      </c>
      <c r="E381" t="s">
        <v>4</v>
      </c>
      <c r="F381" s="2" t="s">
        <v>15</v>
      </c>
      <c r="G381" t="s">
        <v>18</v>
      </c>
      <c r="H381" t="s">
        <v>16</v>
      </c>
      <c r="I381" s="1">
        <v>45026</v>
      </c>
      <c r="J381" s="7">
        <v>135836</v>
      </c>
      <c r="K381" s="4">
        <f>+J381</f>
        <v>135836</v>
      </c>
    </row>
    <row r="382" spans="1:11" x14ac:dyDescent="0.3">
      <c r="A382">
        <v>891301121</v>
      </c>
      <c r="B382" t="s">
        <v>17</v>
      </c>
      <c r="C382" s="5" t="s">
        <v>20</v>
      </c>
      <c r="E382" t="s">
        <v>4</v>
      </c>
      <c r="F382" s="2" t="s">
        <v>15</v>
      </c>
      <c r="G382" t="s">
        <v>18</v>
      </c>
      <c r="H382" t="s">
        <v>16</v>
      </c>
      <c r="I382" s="1">
        <v>45026</v>
      </c>
      <c r="J382" s="7">
        <v>273011</v>
      </c>
      <c r="K382" s="4">
        <f t="shared" ref="K382:K398" si="11">+J382</f>
        <v>273011</v>
      </c>
    </row>
    <row r="383" spans="1:11" x14ac:dyDescent="0.3">
      <c r="A383">
        <v>891301121</v>
      </c>
      <c r="B383" t="s">
        <v>17</v>
      </c>
      <c r="C383" s="5" t="s">
        <v>21</v>
      </c>
      <c r="E383" t="s">
        <v>4</v>
      </c>
      <c r="F383" s="2" t="s">
        <v>15</v>
      </c>
      <c r="G383" t="s">
        <v>18</v>
      </c>
      <c r="H383" t="s">
        <v>16</v>
      </c>
      <c r="I383" s="1">
        <v>45026</v>
      </c>
      <c r="J383" s="7">
        <v>66868</v>
      </c>
      <c r="K383" s="4">
        <f t="shared" si="11"/>
        <v>66868</v>
      </c>
    </row>
    <row r="384" spans="1:11" x14ac:dyDescent="0.3">
      <c r="A384">
        <v>891301121</v>
      </c>
      <c r="B384" t="s">
        <v>17</v>
      </c>
      <c r="C384" s="5" t="s">
        <v>22</v>
      </c>
      <c r="E384" t="s">
        <v>4</v>
      </c>
      <c r="F384" s="2" t="s">
        <v>15</v>
      </c>
      <c r="G384" t="s">
        <v>18</v>
      </c>
      <c r="H384" t="s">
        <v>16</v>
      </c>
      <c r="I384" s="1">
        <v>45026</v>
      </c>
      <c r="J384" s="7">
        <v>150886</v>
      </c>
      <c r="K384" s="4">
        <f t="shared" si="11"/>
        <v>150886</v>
      </c>
    </row>
    <row r="385" spans="1:12" x14ac:dyDescent="0.3">
      <c r="A385">
        <v>891301121</v>
      </c>
      <c r="B385" t="s">
        <v>17</v>
      </c>
      <c r="C385" s="5" t="s">
        <v>23</v>
      </c>
      <c r="E385" t="s">
        <v>4</v>
      </c>
      <c r="F385" s="2" t="s">
        <v>15</v>
      </c>
      <c r="G385" t="s">
        <v>18</v>
      </c>
      <c r="H385" t="s">
        <v>16</v>
      </c>
      <c r="I385" s="1">
        <v>45026</v>
      </c>
      <c r="J385" s="7">
        <v>193632</v>
      </c>
      <c r="K385" s="4">
        <f t="shared" si="11"/>
        <v>193632</v>
      </c>
    </row>
    <row r="386" spans="1:12" x14ac:dyDescent="0.3">
      <c r="A386">
        <v>891301121</v>
      </c>
      <c r="B386" t="s">
        <v>17</v>
      </c>
      <c r="C386" s="5" t="s">
        <v>24</v>
      </c>
      <c r="E386" t="s">
        <v>4</v>
      </c>
      <c r="F386" s="2" t="s">
        <v>15</v>
      </c>
      <c r="G386" t="s">
        <v>18</v>
      </c>
      <c r="H386" t="s">
        <v>16</v>
      </c>
      <c r="I386" s="1">
        <v>45026</v>
      </c>
      <c r="J386" s="7">
        <v>90800</v>
      </c>
      <c r="K386" s="4">
        <f t="shared" si="11"/>
        <v>90800</v>
      </c>
    </row>
    <row r="387" spans="1:12" x14ac:dyDescent="0.3">
      <c r="A387">
        <v>891301121</v>
      </c>
      <c r="B387" t="s">
        <v>17</v>
      </c>
      <c r="C387" s="5" t="s">
        <v>25</v>
      </c>
      <c r="E387" t="s">
        <v>4</v>
      </c>
      <c r="F387" s="2" t="s">
        <v>15</v>
      </c>
      <c r="G387" t="s">
        <v>18</v>
      </c>
      <c r="H387" t="s">
        <v>16</v>
      </c>
      <c r="I387" s="1">
        <v>45026</v>
      </c>
      <c r="J387" s="7">
        <v>382011</v>
      </c>
      <c r="K387" s="4">
        <f t="shared" si="11"/>
        <v>382011</v>
      </c>
    </row>
    <row r="388" spans="1:12" x14ac:dyDescent="0.3">
      <c r="A388">
        <v>891301121</v>
      </c>
      <c r="B388" t="s">
        <v>17</v>
      </c>
      <c r="C388" s="5" t="s">
        <v>26</v>
      </c>
      <c r="E388" t="s">
        <v>4</v>
      </c>
      <c r="F388" s="2" t="s">
        <v>15</v>
      </c>
      <c r="G388" t="s">
        <v>18</v>
      </c>
      <c r="H388" t="s">
        <v>16</v>
      </c>
      <c r="I388" s="1">
        <v>45026</v>
      </c>
      <c r="J388" s="7">
        <v>205145</v>
      </c>
      <c r="K388" s="4">
        <f t="shared" si="11"/>
        <v>205145</v>
      </c>
    </row>
    <row r="389" spans="1:12" x14ac:dyDescent="0.3">
      <c r="A389">
        <v>891301121</v>
      </c>
      <c r="B389" t="s">
        <v>17</v>
      </c>
      <c r="C389" s="5" t="s">
        <v>27</v>
      </c>
      <c r="E389" t="s">
        <v>4</v>
      </c>
      <c r="F389" s="2" t="s">
        <v>15</v>
      </c>
      <c r="G389" t="s">
        <v>18</v>
      </c>
      <c r="H389" t="s">
        <v>16</v>
      </c>
      <c r="I389" s="1">
        <v>45026</v>
      </c>
      <c r="J389" s="7">
        <v>129697</v>
      </c>
      <c r="K389" s="4">
        <f t="shared" si="11"/>
        <v>129697</v>
      </c>
    </row>
    <row r="390" spans="1:12" x14ac:dyDescent="0.3">
      <c r="A390">
        <v>891301121</v>
      </c>
      <c r="B390" t="s">
        <v>17</v>
      </c>
      <c r="C390" s="5" t="s">
        <v>28</v>
      </c>
      <c r="E390" t="s">
        <v>4</v>
      </c>
      <c r="F390" s="2" t="s">
        <v>15</v>
      </c>
      <c r="G390" t="s">
        <v>18</v>
      </c>
      <c r="H390" t="s">
        <v>16</v>
      </c>
      <c r="I390" s="1">
        <v>45026</v>
      </c>
      <c r="J390" s="7">
        <v>128543</v>
      </c>
      <c r="K390" s="4">
        <f t="shared" si="11"/>
        <v>128543</v>
      </c>
    </row>
    <row r="391" spans="1:12" x14ac:dyDescent="0.3">
      <c r="A391">
        <v>891301121</v>
      </c>
      <c r="B391" t="s">
        <v>17</v>
      </c>
      <c r="C391" s="5" t="s">
        <v>29</v>
      </c>
      <c r="E391" t="s">
        <v>4</v>
      </c>
      <c r="F391" s="2" t="s">
        <v>15</v>
      </c>
      <c r="G391" t="s">
        <v>18</v>
      </c>
      <c r="H391" t="s">
        <v>16</v>
      </c>
      <c r="I391" s="1">
        <v>45026</v>
      </c>
      <c r="J391" s="7">
        <v>76515</v>
      </c>
      <c r="K391" s="4">
        <f t="shared" si="11"/>
        <v>76515</v>
      </c>
    </row>
    <row r="392" spans="1:12" x14ac:dyDescent="0.3">
      <c r="A392">
        <v>891301121</v>
      </c>
      <c r="B392" t="s">
        <v>17</v>
      </c>
      <c r="C392" s="5" t="s">
        <v>19</v>
      </c>
      <c r="E392" t="s">
        <v>4</v>
      </c>
      <c r="F392" s="2" t="s">
        <v>15</v>
      </c>
      <c r="G392" t="s">
        <v>18</v>
      </c>
      <c r="H392" t="s">
        <v>16</v>
      </c>
      <c r="I392" s="1">
        <v>45026</v>
      </c>
      <c r="J392" s="7">
        <v>135836</v>
      </c>
      <c r="K392" s="4">
        <f t="shared" si="11"/>
        <v>135836</v>
      </c>
    </row>
    <row r="393" spans="1:12" x14ac:dyDescent="0.3">
      <c r="A393">
        <v>891301121</v>
      </c>
      <c r="B393" t="s">
        <v>17</v>
      </c>
      <c r="C393" s="5" t="s">
        <v>20</v>
      </c>
      <c r="E393" t="s">
        <v>4</v>
      </c>
      <c r="F393" s="2" t="s">
        <v>15</v>
      </c>
      <c r="G393" t="s">
        <v>18</v>
      </c>
      <c r="H393" t="s">
        <v>16</v>
      </c>
      <c r="I393" s="1">
        <v>45026</v>
      </c>
      <c r="J393" s="7">
        <v>273011</v>
      </c>
      <c r="K393" s="4">
        <f t="shared" si="11"/>
        <v>273011</v>
      </c>
    </row>
    <row r="394" spans="1:12" x14ac:dyDescent="0.3">
      <c r="A394">
        <v>891301121</v>
      </c>
      <c r="B394" t="s">
        <v>17</v>
      </c>
      <c r="C394" s="5" t="s">
        <v>21</v>
      </c>
      <c r="E394" t="s">
        <v>4</v>
      </c>
      <c r="F394" s="2" t="s">
        <v>15</v>
      </c>
      <c r="G394" t="s">
        <v>18</v>
      </c>
      <c r="H394" t="s">
        <v>16</v>
      </c>
      <c r="I394" s="1">
        <v>45026</v>
      </c>
      <c r="J394" s="7">
        <v>66868</v>
      </c>
      <c r="K394" s="4">
        <f t="shared" si="11"/>
        <v>66868</v>
      </c>
    </row>
    <row r="395" spans="1:12" x14ac:dyDescent="0.3">
      <c r="A395">
        <v>891301121</v>
      </c>
      <c r="B395" t="s">
        <v>17</v>
      </c>
      <c r="C395" s="5" t="s">
        <v>22</v>
      </c>
      <c r="E395" t="s">
        <v>4</v>
      </c>
      <c r="F395" s="2" t="s">
        <v>15</v>
      </c>
      <c r="G395" t="s">
        <v>18</v>
      </c>
      <c r="H395" t="s">
        <v>16</v>
      </c>
      <c r="I395" s="1">
        <v>45026</v>
      </c>
      <c r="J395" s="7">
        <v>150886</v>
      </c>
      <c r="K395" s="4">
        <f t="shared" si="11"/>
        <v>150886</v>
      </c>
    </row>
    <row r="396" spans="1:12" x14ac:dyDescent="0.3">
      <c r="A396">
        <v>891301121</v>
      </c>
      <c r="B396" t="s">
        <v>17</v>
      </c>
      <c r="C396" s="5" t="s">
        <v>23</v>
      </c>
      <c r="E396" t="s">
        <v>4</v>
      </c>
      <c r="F396" s="2" t="s">
        <v>15</v>
      </c>
      <c r="G396" t="s">
        <v>18</v>
      </c>
      <c r="H396" t="s">
        <v>16</v>
      </c>
      <c r="I396" s="1">
        <v>45026</v>
      </c>
      <c r="J396" s="7">
        <v>193632</v>
      </c>
      <c r="K396" s="4">
        <f t="shared" si="11"/>
        <v>193632</v>
      </c>
    </row>
    <row r="397" spans="1:12" x14ac:dyDescent="0.3">
      <c r="A397">
        <v>891301121</v>
      </c>
      <c r="B397" t="s">
        <v>17</v>
      </c>
      <c r="C397" s="5" t="s">
        <v>24</v>
      </c>
      <c r="E397" t="s">
        <v>4</v>
      </c>
      <c r="F397" s="2" t="s">
        <v>15</v>
      </c>
      <c r="G397" t="s">
        <v>18</v>
      </c>
      <c r="H397" t="s">
        <v>16</v>
      </c>
      <c r="I397" s="1">
        <v>45026</v>
      </c>
      <c r="J397" s="7">
        <v>90800</v>
      </c>
      <c r="K397" s="4">
        <f t="shared" si="11"/>
        <v>90800</v>
      </c>
    </row>
    <row r="398" spans="1:12" x14ac:dyDescent="0.3">
      <c r="A398">
        <v>891301121</v>
      </c>
      <c r="B398" t="s">
        <v>17</v>
      </c>
      <c r="C398" s="5" t="s">
        <v>25</v>
      </c>
      <c r="E398" t="s">
        <v>4</v>
      </c>
      <c r="F398" s="2" t="s">
        <v>15</v>
      </c>
      <c r="G398" t="s">
        <v>18</v>
      </c>
      <c r="H398" t="s">
        <v>16</v>
      </c>
      <c r="I398" s="1">
        <v>45026</v>
      </c>
      <c r="J398" s="7">
        <v>382011</v>
      </c>
      <c r="K398" s="4">
        <f t="shared" si="11"/>
        <v>382011</v>
      </c>
    </row>
    <row r="399" spans="1:12" x14ac:dyDescent="0.3">
      <c r="A399">
        <v>891301121</v>
      </c>
      <c r="B399" t="s">
        <v>17</v>
      </c>
      <c r="C399" t="s">
        <v>30</v>
      </c>
      <c r="E399" t="s">
        <v>4</v>
      </c>
      <c r="F399" s="2" t="s">
        <v>15</v>
      </c>
      <c r="G399" t="s">
        <v>18</v>
      </c>
      <c r="H399" t="s">
        <v>16</v>
      </c>
      <c r="I399" s="1">
        <v>45309</v>
      </c>
      <c r="J399" s="4">
        <v>19200</v>
      </c>
      <c r="K399" s="4">
        <v>19200</v>
      </c>
      <c r="L399" s="5"/>
    </row>
    <row r="400" spans="1:12" x14ac:dyDescent="0.3">
      <c r="A400">
        <v>891301121</v>
      </c>
      <c r="B400" t="s">
        <v>17</v>
      </c>
      <c r="C400" t="s">
        <v>31</v>
      </c>
      <c r="E400" t="s">
        <v>4</v>
      </c>
      <c r="F400" s="2" t="s">
        <v>15</v>
      </c>
      <c r="G400" t="s">
        <v>18</v>
      </c>
      <c r="H400" t="s">
        <v>16</v>
      </c>
      <c r="I400" s="1">
        <v>45294</v>
      </c>
      <c r="J400" s="4">
        <v>139175</v>
      </c>
      <c r="K400" s="4">
        <v>139175</v>
      </c>
      <c r="L400" s="5"/>
    </row>
    <row r="401" spans="1:12" x14ac:dyDescent="0.3">
      <c r="A401">
        <v>891301121</v>
      </c>
      <c r="B401" t="s">
        <v>17</v>
      </c>
      <c r="C401" t="s">
        <v>32</v>
      </c>
      <c r="E401" t="s">
        <v>4</v>
      </c>
      <c r="F401" s="2" t="s">
        <v>15</v>
      </c>
      <c r="G401" t="s">
        <v>18</v>
      </c>
      <c r="H401" t="s">
        <v>16</v>
      </c>
      <c r="I401" s="1">
        <v>45295</v>
      </c>
      <c r="J401" s="4">
        <v>168220</v>
      </c>
      <c r="K401" s="4">
        <v>168220</v>
      </c>
      <c r="L401" s="5"/>
    </row>
    <row r="402" spans="1:12" x14ac:dyDescent="0.3">
      <c r="A402">
        <v>891301121</v>
      </c>
      <c r="B402" t="s">
        <v>17</v>
      </c>
      <c r="C402" t="s">
        <v>33</v>
      </c>
      <c r="E402" t="s">
        <v>4</v>
      </c>
      <c r="F402" s="2" t="s">
        <v>15</v>
      </c>
      <c r="G402" t="s">
        <v>18</v>
      </c>
      <c r="H402" t="s">
        <v>16</v>
      </c>
      <c r="I402" s="1">
        <v>45296</v>
      </c>
      <c r="J402" s="4">
        <v>83902</v>
      </c>
      <c r="K402" s="4">
        <v>83902</v>
      </c>
      <c r="L402" s="5"/>
    </row>
    <row r="403" spans="1:12" x14ac:dyDescent="0.3">
      <c r="A403">
        <v>891301121</v>
      </c>
      <c r="B403" t="s">
        <v>17</v>
      </c>
      <c r="C403" t="s">
        <v>34</v>
      </c>
      <c r="E403" t="s">
        <v>4</v>
      </c>
      <c r="F403" s="2" t="s">
        <v>15</v>
      </c>
      <c r="G403" t="s">
        <v>18</v>
      </c>
      <c r="H403" t="s">
        <v>16</v>
      </c>
      <c r="I403" s="1">
        <v>45300</v>
      </c>
      <c r="J403" s="4">
        <v>482644</v>
      </c>
      <c r="K403" s="4">
        <v>482644</v>
      </c>
      <c r="L403" s="5"/>
    </row>
    <row r="404" spans="1:12" x14ac:dyDescent="0.3">
      <c r="A404">
        <v>891301121</v>
      </c>
      <c r="B404" t="s">
        <v>17</v>
      </c>
      <c r="C404" t="s">
        <v>35</v>
      </c>
      <c r="E404" t="s">
        <v>4</v>
      </c>
      <c r="F404" s="2" t="s">
        <v>15</v>
      </c>
      <c r="G404" t="s">
        <v>18</v>
      </c>
      <c r="H404" t="s">
        <v>16</v>
      </c>
      <c r="I404" s="1">
        <v>45302</v>
      </c>
      <c r="J404" s="4">
        <v>110232</v>
      </c>
      <c r="K404" s="4">
        <v>110232</v>
      </c>
      <c r="L404" s="5"/>
    </row>
    <row r="405" spans="1:12" x14ac:dyDescent="0.3">
      <c r="A405">
        <v>891301121</v>
      </c>
      <c r="B405" t="s">
        <v>17</v>
      </c>
      <c r="C405" t="s">
        <v>36</v>
      </c>
      <c r="E405" t="s">
        <v>4</v>
      </c>
      <c r="F405" s="2" t="s">
        <v>15</v>
      </c>
      <c r="G405" t="s">
        <v>18</v>
      </c>
      <c r="H405" t="s">
        <v>16</v>
      </c>
      <c r="I405" s="1">
        <v>45310</v>
      </c>
      <c r="J405" s="4">
        <v>78545</v>
      </c>
      <c r="K405" s="4">
        <v>78545</v>
      </c>
      <c r="L405" s="5"/>
    </row>
    <row r="406" spans="1:12" x14ac:dyDescent="0.3">
      <c r="A406">
        <v>891301121</v>
      </c>
      <c r="B406" t="s">
        <v>17</v>
      </c>
      <c r="C406" t="s">
        <v>37</v>
      </c>
      <c r="E406" t="s">
        <v>4</v>
      </c>
      <c r="F406" s="2" t="s">
        <v>15</v>
      </c>
      <c r="G406" t="s">
        <v>18</v>
      </c>
      <c r="H406" t="s">
        <v>16</v>
      </c>
      <c r="I406" s="1">
        <v>45312</v>
      </c>
      <c r="J406" s="4">
        <v>71422</v>
      </c>
      <c r="K406" s="4">
        <v>71422</v>
      </c>
      <c r="L406" s="5"/>
    </row>
    <row r="407" spans="1:12" x14ac:dyDescent="0.3">
      <c r="A407">
        <v>891301121</v>
      </c>
      <c r="B407" t="s">
        <v>17</v>
      </c>
      <c r="C407" t="s">
        <v>38</v>
      </c>
      <c r="E407" t="s">
        <v>4</v>
      </c>
      <c r="F407" s="2" t="s">
        <v>15</v>
      </c>
      <c r="G407" t="s">
        <v>18</v>
      </c>
      <c r="H407" t="s">
        <v>16</v>
      </c>
      <c r="I407" s="1">
        <v>45313</v>
      </c>
      <c r="J407" s="4">
        <v>158375</v>
      </c>
      <c r="K407" s="4">
        <v>158375</v>
      </c>
      <c r="L407" s="5"/>
    </row>
    <row r="408" spans="1:12" x14ac:dyDescent="0.3">
      <c r="A408">
        <v>891301121</v>
      </c>
      <c r="B408" t="s">
        <v>17</v>
      </c>
      <c r="C408" t="s">
        <v>39</v>
      </c>
      <c r="E408" t="s">
        <v>4</v>
      </c>
      <c r="F408" s="2" t="s">
        <v>15</v>
      </c>
      <c r="G408" t="s">
        <v>18</v>
      </c>
      <c r="H408" t="s">
        <v>16</v>
      </c>
      <c r="I408" s="1">
        <v>45316</v>
      </c>
      <c r="J408" s="4">
        <v>73421</v>
      </c>
      <c r="K408" s="4">
        <v>73421</v>
      </c>
      <c r="L408" s="5"/>
    </row>
    <row r="409" spans="1:12" x14ac:dyDescent="0.3">
      <c r="A409">
        <v>891301121</v>
      </c>
      <c r="B409" t="s">
        <v>17</v>
      </c>
      <c r="C409" t="s">
        <v>40</v>
      </c>
      <c r="E409" t="s">
        <v>4</v>
      </c>
      <c r="F409" s="2" t="s">
        <v>15</v>
      </c>
      <c r="G409" t="s">
        <v>18</v>
      </c>
      <c r="H409" t="s">
        <v>16</v>
      </c>
      <c r="I409" s="1">
        <v>45319</v>
      </c>
      <c r="J409" s="4">
        <v>78543</v>
      </c>
      <c r="K409" s="4">
        <v>78543</v>
      </c>
      <c r="L409" s="5"/>
    </row>
    <row r="410" spans="1:12" x14ac:dyDescent="0.3">
      <c r="A410">
        <v>891301121</v>
      </c>
      <c r="B410" t="s">
        <v>17</v>
      </c>
      <c r="C410" t="s">
        <v>41</v>
      </c>
      <c r="E410" t="s">
        <v>4</v>
      </c>
      <c r="F410" s="2" t="s">
        <v>15</v>
      </c>
      <c r="G410" t="s">
        <v>18</v>
      </c>
      <c r="H410" t="s">
        <v>16</v>
      </c>
      <c r="I410" s="1">
        <v>45319</v>
      </c>
      <c r="J410" s="4">
        <v>122451</v>
      </c>
      <c r="K410" s="4">
        <v>122451</v>
      </c>
      <c r="L410" s="5"/>
    </row>
    <row r="411" spans="1:12" x14ac:dyDescent="0.3">
      <c r="A411">
        <v>891301121</v>
      </c>
      <c r="B411" t="s">
        <v>17</v>
      </c>
      <c r="C411" t="s">
        <v>42</v>
      </c>
      <c r="E411" t="s">
        <v>4</v>
      </c>
      <c r="F411" s="2" t="s">
        <v>15</v>
      </c>
      <c r="G411" t="s">
        <v>18</v>
      </c>
      <c r="H411" t="s">
        <v>16</v>
      </c>
      <c r="I411" s="1">
        <v>45321</v>
      </c>
      <c r="J411" s="4">
        <v>323800</v>
      </c>
      <c r="K411" s="4">
        <v>323800</v>
      </c>
      <c r="L411" s="5"/>
    </row>
    <row r="412" spans="1:12" x14ac:dyDescent="0.3">
      <c r="A412">
        <v>891301121</v>
      </c>
      <c r="B412" t="s">
        <v>17</v>
      </c>
      <c r="C412" t="s">
        <v>43</v>
      </c>
      <c r="E412" t="s">
        <v>4</v>
      </c>
      <c r="F412" s="2" t="s">
        <v>15</v>
      </c>
      <c r="G412" t="s">
        <v>18</v>
      </c>
      <c r="H412" t="s">
        <v>16</v>
      </c>
      <c r="I412" s="1">
        <v>45325</v>
      </c>
      <c r="J412" s="4">
        <v>67749</v>
      </c>
      <c r="K412" s="4">
        <v>67749</v>
      </c>
      <c r="L412" s="5"/>
    </row>
    <row r="413" spans="1:12" x14ac:dyDescent="0.3">
      <c r="A413">
        <v>891301121</v>
      </c>
      <c r="B413" t="s">
        <v>17</v>
      </c>
      <c r="C413" t="s">
        <v>44</v>
      </c>
      <c r="E413" t="s">
        <v>4</v>
      </c>
      <c r="F413" s="2" t="s">
        <v>15</v>
      </c>
      <c r="G413" t="s">
        <v>18</v>
      </c>
      <c r="H413" t="s">
        <v>16</v>
      </c>
      <c r="I413" s="1">
        <v>45329</v>
      </c>
      <c r="J413" s="4">
        <v>76594</v>
      </c>
      <c r="K413" s="4">
        <v>76594</v>
      </c>
      <c r="L413" s="5"/>
    </row>
    <row r="414" spans="1:12" x14ac:dyDescent="0.3">
      <c r="A414">
        <v>891301121</v>
      </c>
      <c r="B414" t="s">
        <v>17</v>
      </c>
      <c r="C414" t="s">
        <v>45</v>
      </c>
      <c r="E414" t="s">
        <v>4</v>
      </c>
      <c r="F414" s="2" t="s">
        <v>15</v>
      </c>
      <c r="G414" t="s">
        <v>18</v>
      </c>
      <c r="H414" t="s">
        <v>16</v>
      </c>
      <c r="I414" s="1">
        <v>45329</v>
      </c>
      <c r="J414" s="4">
        <v>100273</v>
      </c>
      <c r="K414" s="4">
        <v>100273</v>
      </c>
      <c r="L414" s="5"/>
    </row>
    <row r="415" spans="1:12" x14ac:dyDescent="0.3">
      <c r="A415">
        <v>891301121</v>
      </c>
      <c r="B415" t="s">
        <v>17</v>
      </c>
      <c r="C415" t="s">
        <v>46</v>
      </c>
      <c r="E415" t="s">
        <v>4</v>
      </c>
      <c r="F415" s="2" t="s">
        <v>15</v>
      </c>
      <c r="G415" t="s">
        <v>18</v>
      </c>
      <c r="H415" t="s">
        <v>16</v>
      </c>
      <c r="I415" s="1">
        <v>45331</v>
      </c>
      <c r="J415" s="4">
        <v>90800</v>
      </c>
      <c r="K415" s="4">
        <v>90800</v>
      </c>
      <c r="L415" s="5"/>
    </row>
    <row r="416" spans="1:12" x14ac:dyDescent="0.3">
      <c r="A416">
        <v>891301121</v>
      </c>
      <c r="B416" t="s">
        <v>17</v>
      </c>
      <c r="C416" t="s">
        <v>19</v>
      </c>
      <c r="E416" t="s">
        <v>4</v>
      </c>
      <c r="F416" s="2" t="s">
        <v>15</v>
      </c>
      <c r="G416" t="s">
        <v>18</v>
      </c>
      <c r="H416" t="s">
        <v>16</v>
      </c>
      <c r="I416" s="1">
        <v>45361</v>
      </c>
      <c r="J416" s="2">
        <v>135836</v>
      </c>
      <c r="K416" s="2">
        <v>135836</v>
      </c>
    </row>
    <row r="417" spans="1:11" x14ac:dyDescent="0.3">
      <c r="A417">
        <v>891301121</v>
      </c>
      <c r="B417" t="s">
        <v>17</v>
      </c>
      <c r="C417" t="s">
        <v>20</v>
      </c>
      <c r="E417" t="s">
        <v>4</v>
      </c>
      <c r="F417" s="2" t="s">
        <v>15</v>
      </c>
      <c r="G417" t="s">
        <v>18</v>
      </c>
      <c r="H417" t="s">
        <v>16</v>
      </c>
      <c r="I417" s="1">
        <v>45368</v>
      </c>
      <c r="J417" s="2">
        <v>273011</v>
      </c>
      <c r="K417" s="2">
        <v>273011</v>
      </c>
    </row>
    <row r="418" spans="1:11" x14ac:dyDescent="0.3">
      <c r="A418">
        <v>891301121</v>
      </c>
      <c r="B418" t="s">
        <v>17</v>
      </c>
      <c r="C418" t="s">
        <v>21</v>
      </c>
      <c r="E418" t="s">
        <v>4</v>
      </c>
      <c r="F418" s="2" t="s">
        <v>15</v>
      </c>
      <c r="G418" t="s">
        <v>18</v>
      </c>
      <c r="H418" t="s">
        <v>16</v>
      </c>
      <c r="I418" s="1">
        <v>45369</v>
      </c>
      <c r="J418" s="2">
        <v>66868</v>
      </c>
      <c r="K418" s="2">
        <v>66868</v>
      </c>
    </row>
    <row r="419" spans="1:11" x14ac:dyDescent="0.3">
      <c r="A419">
        <v>891301121</v>
      </c>
      <c r="B419" t="s">
        <v>17</v>
      </c>
      <c r="C419" t="s">
        <v>22</v>
      </c>
      <c r="E419" t="s">
        <v>4</v>
      </c>
      <c r="F419" s="2" t="s">
        <v>15</v>
      </c>
      <c r="G419" t="s">
        <v>18</v>
      </c>
      <c r="H419" t="s">
        <v>16</v>
      </c>
      <c r="I419" s="1">
        <v>45369</v>
      </c>
      <c r="J419" s="2">
        <v>150886</v>
      </c>
      <c r="K419" s="2">
        <v>150886</v>
      </c>
    </row>
    <row r="420" spans="1:11" x14ac:dyDescent="0.3">
      <c r="A420">
        <v>891301121</v>
      </c>
      <c r="B420" t="s">
        <v>17</v>
      </c>
      <c r="C420" t="s">
        <v>23</v>
      </c>
      <c r="E420" t="s">
        <v>4</v>
      </c>
      <c r="F420" s="2" t="s">
        <v>15</v>
      </c>
      <c r="G420" t="s">
        <v>18</v>
      </c>
      <c r="H420" t="s">
        <v>16</v>
      </c>
      <c r="I420" s="1">
        <v>45371</v>
      </c>
      <c r="J420" s="2">
        <v>193632</v>
      </c>
      <c r="K420" s="2">
        <v>193632</v>
      </c>
    </row>
    <row r="421" spans="1:11" x14ac:dyDescent="0.3">
      <c r="A421">
        <v>891301121</v>
      </c>
      <c r="B421" t="s">
        <v>17</v>
      </c>
      <c r="C421" t="s">
        <v>24</v>
      </c>
      <c r="E421" t="s">
        <v>4</v>
      </c>
      <c r="F421" s="2" t="s">
        <v>15</v>
      </c>
      <c r="G421" t="s">
        <v>18</v>
      </c>
      <c r="H421" t="s">
        <v>16</v>
      </c>
      <c r="I421" s="1">
        <v>45372</v>
      </c>
      <c r="J421" s="2">
        <v>90800</v>
      </c>
      <c r="K421" s="2">
        <v>90800</v>
      </c>
    </row>
    <row r="422" spans="1:11" x14ac:dyDescent="0.3">
      <c r="A422">
        <v>891301121</v>
      </c>
      <c r="B422" t="s">
        <v>17</v>
      </c>
      <c r="C422" t="s">
        <v>25</v>
      </c>
      <c r="E422" t="s">
        <v>4</v>
      </c>
      <c r="F422" s="2" t="s">
        <v>15</v>
      </c>
      <c r="G422" t="s">
        <v>18</v>
      </c>
      <c r="H422" t="s">
        <v>16</v>
      </c>
      <c r="I422" s="1">
        <v>45382</v>
      </c>
      <c r="J422" s="2">
        <v>382011</v>
      </c>
      <c r="K422" s="2">
        <v>382011</v>
      </c>
    </row>
    <row r="423" spans="1:11" x14ac:dyDescent="0.3">
      <c r="A423">
        <v>891301121</v>
      </c>
      <c r="B423" t="s">
        <v>17</v>
      </c>
      <c r="C423" t="s">
        <v>26</v>
      </c>
      <c r="E423" t="s">
        <v>4</v>
      </c>
      <c r="F423" s="2" t="s">
        <v>15</v>
      </c>
      <c r="G423" t="s">
        <v>18</v>
      </c>
      <c r="H423" t="s">
        <v>16</v>
      </c>
      <c r="I423" s="1">
        <v>45358</v>
      </c>
      <c r="J423" s="2">
        <v>205145</v>
      </c>
      <c r="K423" s="2">
        <v>205145</v>
      </c>
    </row>
    <row r="424" spans="1:11" x14ac:dyDescent="0.3">
      <c r="A424">
        <v>891301121</v>
      </c>
      <c r="B424" t="s">
        <v>17</v>
      </c>
      <c r="C424" t="s">
        <v>27</v>
      </c>
      <c r="E424" t="s">
        <v>4</v>
      </c>
      <c r="F424" s="2" t="s">
        <v>15</v>
      </c>
      <c r="G424" t="s">
        <v>18</v>
      </c>
      <c r="H424" t="s">
        <v>16</v>
      </c>
      <c r="I424" s="1">
        <v>45360</v>
      </c>
      <c r="J424" s="2">
        <v>129697</v>
      </c>
      <c r="K424" s="2">
        <v>129697</v>
      </c>
    </row>
    <row r="425" spans="1:11" x14ac:dyDescent="0.3">
      <c r="A425">
        <v>891301121</v>
      </c>
      <c r="B425" t="s">
        <v>17</v>
      </c>
      <c r="C425" t="s">
        <v>28</v>
      </c>
      <c r="E425" t="s">
        <v>4</v>
      </c>
      <c r="F425" s="2" t="s">
        <v>15</v>
      </c>
      <c r="G425" t="s">
        <v>18</v>
      </c>
      <c r="H425" t="s">
        <v>16</v>
      </c>
      <c r="I425" s="1">
        <v>45363</v>
      </c>
      <c r="J425" s="2">
        <v>128543</v>
      </c>
      <c r="K425" s="2">
        <v>128543</v>
      </c>
    </row>
    <row r="426" spans="1:11" x14ac:dyDescent="0.3">
      <c r="A426">
        <v>891301121</v>
      </c>
      <c r="B426" t="s">
        <v>17</v>
      </c>
      <c r="C426" t="s">
        <v>29</v>
      </c>
      <c r="E426" t="s">
        <v>4</v>
      </c>
      <c r="F426" s="2" t="s">
        <v>15</v>
      </c>
      <c r="G426" t="s">
        <v>18</v>
      </c>
      <c r="H426" t="s">
        <v>16</v>
      </c>
      <c r="I426" s="1">
        <v>45377</v>
      </c>
      <c r="J426" s="2">
        <v>76515</v>
      </c>
      <c r="K426" s="2">
        <v>76515</v>
      </c>
    </row>
    <row r="427" spans="1:11" x14ac:dyDescent="0.3">
      <c r="A427">
        <v>891301121</v>
      </c>
      <c r="B427" t="s">
        <v>17</v>
      </c>
      <c r="C427" t="s">
        <v>47</v>
      </c>
      <c r="E427" t="s">
        <v>4</v>
      </c>
      <c r="F427" s="2" t="s">
        <v>15</v>
      </c>
      <c r="G427" t="s">
        <v>18</v>
      </c>
      <c r="H427" t="s">
        <v>16</v>
      </c>
      <c r="I427" s="1">
        <v>45384</v>
      </c>
      <c r="J427" s="2">
        <v>181439</v>
      </c>
      <c r="K427" s="2">
        <v>181439</v>
      </c>
    </row>
    <row r="428" spans="1:11" x14ac:dyDescent="0.3">
      <c r="A428">
        <v>891301121</v>
      </c>
      <c r="B428" t="s">
        <v>17</v>
      </c>
      <c r="C428" t="s">
        <v>48</v>
      </c>
      <c r="E428" t="s">
        <v>4</v>
      </c>
      <c r="F428" s="2" t="s">
        <v>15</v>
      </c>
      <c r="G428" t="s">
        <v>18</v>
      </c>
      <c r="H428" t="s">
        <v>16</v>
      </c>
      <c r="I428" s="1">
        <v>45386</v>
      </c>
      <c r="J428" s="2">
        <v>65700</v>
      </c>
      <c r="K428" s="2">
        <v>65700</v>
      </c>
    </row>
    <row r="429" spans="1:11" x14ac:dyDescent="0.3">
      <c r="A429">
        <v>891301121</v>
      </c>
      <c r="B429" t="s">
        <v>17</v>
      </c>
      <c r="C429" t="s">
        <v>49</v>
      </c>
      <c r="E429" t="s">
        <v>4</v>
      </c>
      <c r="F429" s="2" t="s">
        <v>15</v>
      </c>
      <c r="G429" t="s">
        <v>18</v>
      </c>
      <c r="H429" t="s">
        <v>16</v>
      </c>
      <c r="I429" s="1">
        <v>45389</v>
      </c>
      <c r="J429" s="2">
        <v>137983</v>
      </c>
      <c r="K429" s="2">
        <v>137983</v>
      </c>
    </row>
    <row r="430" spans="1:11" x14ac:dyDescent="0.3">
      <c r="A430">
        <v>891301121</v>
      </c>
      <c r="B430" t="s">
        <v>17</v>
      </c>
      <c r="C430" t="s">
        <v>50</v>
      </c>
      <c r="E430" t="s">
        <v>4</v>
      </c>
      <c r="F430" s="2" t="s">
        <v>15</v>
      </c>
      <c r="G430" t="s">
        <v>18</v>
      </c>
      <c r="H430" t="s">
        <v>16</v>
      </c>
      <c r="I430" s="1">
        <v>45399</v>
      </c>
      <c r="J430" s="2">
        <v>76742</v>
      </c>
      <c r="K430" s="2">
        <v>76742</v>
      </c>
    </row>
    <row r="431" spans="1:11" x14ac:dyDescent="0.3">
      <c r="A431">
        <v>891301121</v>
      </c>
      <c r="B431" t="s">
        <v>17</v>
      </c>
      <c r="C431" t="s">
        <v>51</v>
      </c>
      <c r="E431" t="s">
        <v>4</v>
      </c>
      <c r="F431" s="2" t="s">
        <v>15</v>
      </c>
      <c r="G431" t="s">
        <v>18</v>
      </c>
      <c r="H431" t="s">
        <v>16</v>
      </c>
      <c r="I431" s="1">
        <v>45399</v>
      </c>
      <c r="J431" s="2">
        <v>171769</v>
      </c>
      <c r="K431" s="2">
        <v>171769</v>
      </c>
    </row>
    <row r="432" spans="1:11" x14ac:dyDescent="0.3">
      <c r="A432">
        <v>891301121</v>
      </c>
      <c r="B432" t="s">
        <v>17</v>
      </c>
      <c r="C432" t="s">
        <v>52</v>
      </c>
      <c r="E432" t="s">
        <v>4</v>
      </c>
      <c r="F432" s="2" t="s">
        <v>15</v>
      </c>
      <c r="G432" t="s">
        <v>18</v>
      </c>
      <c r="H432" t="s">
        <v>16</v>
      </c>
      <c r="I432" s="1">
        <v>45406</v>
      </c>
      <c r="J432" s="2">
        <v>198242</v>
      </c>
      <c r="K432" s="2">
        <v>198242</v>
      </c>
    </row>
    <row r="433" spans="1:11" x14ac:dyDescent="0.3">
      <c r="A433">
        <v>891301121</v>
      </c>
      <c r="B433" t="s">
        <v>17</v>
      </c>
      <c r="C433" t="s">
        <v>53</v>
      </c>
      <c r="E433" t="s">
        <v>4</v>
      </c>
      <c r="F433" s="2" t="s">
        <v>15</v>
      </c>
      <c r="G433" t="s">
        <v>18</v>
      </c>
      <c r="H433" t="s">
        <v>16</v>
      </c>
      <c r="I433" s="1">
        <v>45409</v>
      </c>
      <c r="J433" s="2">
        <v>136800</v>
      </c>
      <c r="K433" s="2">
        <v>136800</v>
      </c>
    </row>
    <row r="434" spans="1:11" x14ac:dyDescent="0.3">
      <c r="A434">
        <v>891301121</v>
      </c>
      <c r="B434" t="s">
        <v>17</v>
      </c>
      <c r="C434" t="s">
        <v>54</v>
      </c>
      <c r="E434" t="s">
        <v>4</v>
      </c>
      <c r="F434" s="2" t="s">
        <v>15</v>
      </c>
      <c r="G434" t="s">
        <v>18</v>
      </c>
      <c r="H434" t="s">
        <v>16</v>
      </c>
      <c r="I434" s="1">
        <v>45410</v>
      </c>
      <c r="J434" s="2">
        <v>87232</v>
      </c>
      <c r="K434" s="2">
        <v>87232</v>
      </c>
    </row>
    <row r="435" spans="1:11" x14ac:dyDescent="0.3">
      <c r="K435" s="7"/>
    </row>
  </sheetData>
  <mergeCells count="1">
    <mergeCell ref="A1:K1"/>
  </mergeCells>
  <phoneticPr fontId="24" type="noConversion"/>
  <conditionalFormatting sqref="C105:C178">
    <cfRule type="duplicateValues" dxfId="23" priority="11"/>
    <cfRule type="duplicateValues" dxfId="22" priority="12"/>
  </conditionalFormatting>
  <conditionalFormatting sqref="C183:C191">
    <cfRule type="duplicateValues" dxfId="21" priority="9"/>
    <cfRule type="duplicateValues" dxfId="20" priority="10"/>
  </conditionalFormatting>
  <conditionalFormatting sqref="C399:C415">
    <cfRule type="duplicateValues" dxfId="19" priority="7"/>
    <cfRule type="duplicateValues" dxfId="18" priority="8"/>
  </conditionalFormatting>
  <conditionalFormatting sqref="C416:C426">
    <cfRule type="duplicateValues" dxfId="17" priority="6"/>
  </conditionalFormatting>
  <conditionalFormatting sqref="C427:C434">
    <cfRule type="duplicateValues" dxfId="16" priority="2"/>
    <cfRule type="duplicateValues" dxfId="15" priority="3"/>
    <cfRule type="duplicateValues" dxfId="14" priority="4"/>
    <cfRule type="duplicateValues" dxfId="13" priority="5"/>
  </conditionalFormatting>
  <conditionalFormatting sqref="C427:C434">
    <cfRule type="duplicateValues" dxfId="12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showGridLines="0" zoomScale="80" zoomScaleNormal="80" workbookViewId="0">
      <selection activeCell="B5" sqref="B5:C5"/>
    </sheetView>
  </sheetViews>
  <sheetFormatPr baseColWidth="10" defaultRowHeight="13" x14ac:dyDescent="0.3"/>
  <cols>
    <col min="1" max="1" width="70.796875" bestFit="1" customWidth="1"/>
    <col min="2" max="2" width="13.3984375" style="38" bestFit="1" customWidth="1"/>
    <col min="3" max="3" width="12.59765625" style="2" customWidth="1"/>
    <col min="4" max="4" width="19.69921875" style="2" bestFit="1" customWidth="1"/>
    <col min="5" max="5" width="11.59765625" bestFit="1" customWidth="1"/>
  </cols>
  <sheetData>
    <row r="2" spans="1:5" ht="13.5" thickBot="1" x14ac:dyDescent="0.35"/>
    <row r="3" spans="1:5" ht="13.5" thickBot="1" x14ac:dyDescent="0.35">
      <c r="A3" s="106" t="s">
        <v>815</v>
      </c>
      <c r="B3" s="111" t="s">
        <v>813</v>
      </c>
      <c r="C3" s="109" t="s">
        <v>812</v>
      </c>
      <c r="D3" s="109" t="s">
        <v>814</v>
      </c>
    </row>
    <row r="4" spans="1:5" x14ac:dyDescent="0.3">
      <c r="A4" s="107" t="s">
        <v>807</v>
      </c>
      <c r="B4" s="110">
        <v>13</v>
      </c>
      <c r="C4" s="103">
        <v>386592</v>
      </c>
      <c r="D4" s="103">
        <v>386592</v>
      </c>
    </row>
    <row r="5" spans="1:5" x14ac:dyDescent="0.3">
      <c r="A5" s="36" t="s">
        <v>808</v>
      </c>
      <c r="B5" s="39">
        <v>143</v>
      </c>
      <c r="C5" s="104">
        <v>16244882</v>
      </c>
      <c r="D5" s="104">
        <v>0</v>
      </c>
    </row>
    <row r="6" spans="1:5" x14ac:dyDescent="0.3">
      <c r="A6" s="36" t="s">
        <v>803</v>
      </c>
      <c r="B6" s="39">
        <v>274</v>
      </c>
      <c r="C6" s="104">
        <v>27483627</v>
      </c>
      <c r="D6" s="104">
        <v>0</v>
      </c>
    </row>
    <row r="7" spans="1:5" ht="13.5" thickBot="1" x14ac:dyDescent="0.35">
      <c r="A7" s="37" t="s">
        <v>810</v>
      </c>
      <c r="B7" s="39">
        <v>2</v>
      </c>
      <c r="C7" s="104">
        <v>76300</v>
      </c>
      <c r="D7" s="104">
        <v>28300</v>
      </c>
      <c r="E7" s="2">
        <f>GETPIVOTDATA("Saldo IPS ",$A$3,"Estado de Factura EPS Agosto 26 ","FACTURA PENDIENTE EN PROGRAMACION DE PAGO - GLOSA ACEPTADA POR LA IPS")-GETPIVOTDATA("Valo glosa aceptada ",$A$3,"Estado de Factura EPS Agosto 26 ","FACTURA PENDIENTE EN PROGRAMACION DE PAGO - GLOSA ACEPTADA POR LA IPS")</f>
        <v>48000</v>
      </c>
    </row>
    <row r="8" spans="1:5" ht="13.5" thickBot="1" x14ac:dyDescent="0.35">
      <c r="A8" s="108" t="s">
        <v>811</v>
      </c>
      <c r="B8" s="40">
        <v>432</v>
      </c>
      <c r="C8" s="105">
        <v>44191401</v>
      </c>
      <c r="D8" s="105">
        <v>414892</v>
      </c>
    </row>
    <row r="9" spans="1:5" x14ac:dyDescent="0.3">
      <c r="B9"/>
      <c r="C9"/>
      <c r="D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435"/>
  <sheetViews>
    <sheetView zoomScale="80" zoomScaleNormal="80" workbookViewId="0">
      <selection activeCell="A2" sqref="A2"/>
    </sheetView>
  </sheetViews>
  <sheetFormatPr baseColWidth="10" defaultRowHeight="14.5" x14ac:dyDescent="0.35"/>
  <cols>
    <col min="1" max="1" width="11.296875" style="14" bestFit="1" customWidth="1"/>
    <col min="2" max="2" width="10.3984375" style="14" customWidth="1"/>
    <col min="3" max="3" width="11.296875" style="16" bestFit="1" customWidth="1"/>
    <col min="4" max="4" width="11.296875" style="16" customWidth="1"/>
    <col min="5" max="5" width="23.69921875" style="16" bestFit="1" customWidth="1"/>
    <col min="6" max="7" width="11.19921875" style="14"/>
    <col min="8" max="8" width="17.69921875" style="14" customWidth="1"/>
    <col min="9" max="9" width="11.19921875" style="14"/>
    <col min="10" max="10" width="16.3984375" style="14" customWidth="1"/>
    <col min="11" max="11" width="11.8984375" style="14" bestFit="1" customWidth="1"/>
    <col min="12" max="12" width="11.8984375" style="14" customWidth="1"/>
    <col min="13" max="13" width="13.296875" style="18" customWidth="1"/>
    <col min="14" max="14" width="14.5" style="17" bestFit="1" customWidth="1"/>
    <col min="15" max="15" width="23" style="14" customWidth="1"/>
    <col min="16" max="16" width="11.19921875" style="14"/>
    <col min="17" max="17" width="13.5" style="14" customWidth="1"/>
    <col min="18" max="19" width="11.19921875" style="14"/>
    <col min="20" max="21" width="14.3984375" style="14" bestFit="1" customWidth="1"/>
    <col min="22" max="23" width="14.3984375" style="14" customWidth="1"/>
    <col min="24" max="24" width="14.3984375" style="14" bestFit="1" customWidth="1"/>
    <col min="25" max="25" width="13.19921875" style="14" bestFit="1" customWidth="1"/>
    <col min="26" max="26" width="11.296875" style="14" bestFit="1" customWidth="1"/>
    <col min="27" max="27" width="14.3984375" style="14" bestFit="1" customWidth="1"/>
    <col min="28" max="28" width="16.5" style="14" customWidth="1"/>
    <col min="29" max="29" width="18.09765625" style="14" customWidth="1"/>
    <col min="30" max="30" width="16.19921875" style="14" bestFit="1" customWidth="1"/>
    <col min="31" max="31" width="15.69921875" style="14" customWidth="1"/>
    <col min="32" max="32" width="11.8984375" style="14" bestFit="1" customWidth="1"/>
    <col min="33" max="16384" width="11.19921875" style="14"/>
  </cols>
  <sheetData>
    <row r="1" spans="1:32" x14ac:dyDescent="0.35">
      <c r="N1" s="19">
        <f>SUBTOTAL(9,N3:N434)</f>
        <v>44191401</v>
      </c>
      <c r="T1" s="19">
        <f t="shared" ref="T1:Z1" si="0">SUBTOTAL(9,T3:T434)</f>
        <v>16604288</v>
      </c>
      <c r="U1" s="19">
        <f t="shared" si="0"/>
        <v>139606</v>
      </c>
      <c r="V1" s="19"/>
      <c r="W1" s="19"/>
      <c r="X1" s="19">
        <f t="shared" si="0"/>
        <v>16604288</v>
      </c>
      <c r="Y1" s="19">
        <f t="shared" si="0"/>
        <v>414892</v>
      </c>
      <c r="Z1" s="19">
        <f t="shared" si="0"/>
        <v>0</v>
      </c>
      <c r="AA1" s="19">
        <f>SUBTOTAL(9,AA3:AA434)</f>
        <v>16292882</v>
      </c>
      <c r="AB1" s="19">
        <f>SUBTOTAL(9,AB3:AB434)</f>
        <v>16244882</v>
      </c>
    </row>
    <row r="2" spans="1:32" s="15" customFormat="1" ht="43.5" x14ac:dyDescent="0.35">
      <c r="A2" s="20" t="s">
        <v>7</v>
      </c>
      <c r="B2" s="20" t="s">
        <v>8</v>
      </c>
      <c r="C2" s="20" t="s">
        <v>0</v>
      </c>
      <c r="D2" s="20" t="s">
        <v>55</v>
      </c>
      <c r="E2" s="21" t="s">
        <v>402</v>
      </c>
      <c r="F2" s="20" t="s">
        <v>1</v>
      </c>
      <c r="G2" s="20" t="s">
        <v>2</v>
      </c>
      <c r="H2" s="20" t="s">
        <v>9</v>
      </c>
      <c r="I2" s="20" t="s">
        <v>10</v>
      </c>
      <c r="J2" s="20" t="s">
        <v>11</v>
      </c>
      <c r="K2" s="22" t="s">
        <v>789</v>
      </c>
      <c r="L2" s="33" t="s">
        <v>788</v>
      </c>
      <c r="M2" s="23" t="s">
        <v>790</v>
      </c>
      <c r="N2" s="24" t="s">
        <v>785</v>
      </c>
      <c r="O2" s="25" t="s">
        <v>786</v>
      </c>
      <c r="P2" s="20" t="s">
        <v>787</v>
      </c>
      <c r="Q2" s="102" t="s">
        <v>845</v>
      </c>
      <c r="R2" s="41" t="s">
        <v>816</v>
      </c>
      <c r="S2" s="42" t="s">
        <v>817</v>
      </c>
      <c r="T2" s="34" t="s">
        <v>793</v>
      </c>
      <c r="U2" s="35" t="s">
        <v>794</v>
      </c>
      <c r="V2" s="35" t="s">
        <v>804</v>
      </c>
      <c r="W2" s="35" t="s">
        <v>805</v>
      </c>
      <c r="X2" s="34" t="s">
        <v>795</v>
      </c>
      <c r="Y2" s="34" t="s">
        <v>796</v>
      </c>
      <c r="Z2" s="34" t="s">
        <v>797</v>
      </c>
      <c r="AA2" s="34" t="s">
        <v>798</v>
      </c>
      <c r="AB2" s="29" t="str">
        <f>VLOOKUP(E2,'[3]ESTADO DE CADA FACTURA'!$F:$AD,25,0)</f>
        <v>Valor compensacion SAP</v>
      </c>
      <c r="AC2" s="25" t="s">
        <v>799</v>
      </c>
      <c r="AD2" s="25" t="s">
        <v>800</v>
      </c>
      <c r="AE2" s="25" t="s">
        <v>801</v>
      </c>
      <c r="AF2" s="22" t="s">
        <v>802</v>
      </c>
    </row>
    <row r="3" spans="1:32" x14ac:dyDescent="0.35">
      <c r="A3" s="26">
        <v>891301121</v>
      </c>
      <c r="B3" s="26" t="s">
        <v>17</v>
      </c>
      <c r="C3" s="27">
        <v>166138</v>
      </c>
      <c r="D3" s="27" t="s">
        <v>56</v>
      </c>
      <c r="E3" s="27" t="s">
        <v>403</v>
      </c>
      <c r="F3" s="28"/>
      <c r="G3" s="26" t="s">
        <v>4</v>
      </c>
      <c r="H3" s="29" t="s">
        <v>15</v>
      </c>
      <c r="I3" s="26" t="s">
        <v>16</v>
      </c>
      <c r="J3" s="30" t="s">
        <v>6</v>
      </c>
      <c r="K3" s="28">
        <v>44967</v>
      </c>
      <c r="L3" s="28"/>
      <c r="M3" s="31">
        <v>37900</v>
      </c>
      <c r="N3" s="29">
        <f>+M3</f>
        <v>37900</v>
      </c>
      <c r="O3" s="26" t="s">
        <v>803</v>
      </c>
      <c r="P3" s="26" t="e">
        <v>#N/A</v>
      </c>
      <c r="Q3" s="26" t="s">
        <v>803</v>
      </c>
      <c r="R3" s="26"/>
      <c r="S3" s="26"/>
      <c r="T3" s="29">
        <v>0</v>
      </c>
      <c r="U3" s="29">
        <v>0</v>
      </c>
      <c r="V3" s="29"/>
      <c r="W3" s="29"/>
      <c r="X3" s="29">
        <v>0</v>
      </c>
      <c r="Y3" s="29">
        <v>0</v>
      </c>
      <c r="Z3" s="29">
        <v>0</v>
      </c>
      <c r="AA3" s="29">
        <v>0</v>
      </c>
      <c r="AB3" s="29">
        <v>0</v>
      </c>
      <c r="AC3" s="26"/>
      <c r="AD3" s="26"/>
      <c r="AE3" s="26"/>
      <c r="AF3" s="28">
        <v>45504</v>
      </c>
    </row>
    <row r="4" spans="1:32" x14ac:dyDescent="0.35">
      <c r="A4" s="26">
        <v>891301121</v>
      </c>
      <c r="B4" s="26" t="s">
        <v>17</v>
      </c>
      <c r="C4" s="27">
        <v>166831</v>
      </c>
      <c r="D4" s="27" t="s">
        <v>57</v>
      </c>
      <c r="E4" s="27" t="s">
        <v>404</v>
      </c>
      <c r="F4" s="28"/>
      <c r="G4" s="26" t="s">
        <v>4</v>
      </c>
      <c r="H4" s="29" t="s">
        <v>15</v>
      </c>
      <c r="I4" s="26" t="s">
        <v>16</v>
      </c>
      <c r="J4" s="30" t="s">
        <v>6</v>
      </c>
      <c r="K4" s="28">
        <v>44967</v>
      </c>
      <c r="L4" s="28"/>
      <c r="M4" s="31">
        <v>3340</v>
      </c>
      <c r="N4" s="29">
        <f t="shared" ref="N4:N67" si="1">+M4</f>
        <v>3340</v>
      </c>
      <c r="O4" s="26" t="s">
        <v>803</v>
      </c>
      <c r="P4" s="26" t="e">
        <v>#N/A</v>
      </c>
      <c r="Q4" s="26" t="s">
        <v>803</v>
      </c>
      <c r="R4" s="26"/>
      <c r="S4" s="26"/>
      <c r="T4" s="29">
        <v>0</v>
      </c>
      <c r="U4" s="29">
        <v>0</v>
      </c>
      <c r="V4" s="29"/>
      <c r="W4" s="29"/>
      <c r="X4" s="29">
        <v>0</v>
      </c>
      <c r="Y4" s="29">
        <v>0</v>
      </c>
      <c r="Z4" s="29">
        <v>0</v>
      </c>
      <c r="AA4" s="29">
        <v>0</v>
      </c>
      <c r="AB4" s="29">
        <v>0</v>
      </c>
      <c r="AC4" s="26"/>
      <c r="AD4" s="26"/>
      <c r="AE4" s="26"/>
      <c r="AF4" s="28">
        <v>45504</v>
      </c>
    </row>
    <row r="5" spans="1:32" x14ac:dyDescent="0.35">
      <c r="A5" s="26">
        <v>891301121</v>
      </c>
      <c r="B5" s="26" t="s">
        <v>17</v>
      </c>
      <c r="C5" s="27">
        <v>166989</v>
      </c>
      <c r="D5" s="27" t="s">
        <v>58</v>
      </c>
      <c r="E5" s="27" t="s">
        <v>405</v>
      </c>
      <c r="F5" s="28"/>
      <c r="G5" s="26" t="s">
        <v>4</v>
      </c>
      <c r="H5" s="29" t="s">
        <v>15</v>
      </c>
      <c r="I5" s="26" t="s">
        <v>16</v>
      </c>
      <c r="J5" s="30" t="s">
        <v>6</v>
      </c>
      <c r="K5" s="28">
        <v>44967</v>
      </c>
      <c r="L5" s="28"/>
      <c r="M5" s="31">
        <v>71961</v>
      </c>
      <c r="N5" s="29">
        <f t="shared" si="1"/>
        <v>71961</v>
      </c>
      <c r="O5" s="26" t="s">
        <v>803</v>
      </c>
      <c r="P5" s="26" t="e">
        <v>#N/A</v>
      </c>
      <c r="Q5" s="26" t="s">
        <v>803</v>
      </c>
      <c r="R5" s="26"/>
      <c r="S5" s="26"/>
      <c r="T5" s="29">
        <v>0</v>
      </c>
      <c r="U5" s="29">
        <v>0</v>
      </c>
      <c r="V5" s="29"/>
      <c r="W5" s="29"/>
      <c r="X5" s="29">
        <v>0</v>
      </c>
      <c r="Y5" s="29">
        <v>0</v>
      </c>
      <c r="Z5" s="29">
        <v>0</v>
      </c>
      <c r="AA5" s="29">
        <v>0</v>
      </c>
      <c r="AB5" s="29">
        <v>0</v>
      </c>
      <c r="AC5" s="26"/>
      <c r="AD5" s="26"/>
      <c r="AE5" s="26"/>
      <c r="AF5" s="28">
        <v>45504</v>
      </c>
    </row>
    <row r="6" spans="1:32" x14ac:dyDescent="0.35">
      <c r="A6" s="26">
        <v>891301121</v>
      </c>
      <c r="B6" s="26" t="s">
        <v>17</v>
      </c>
      <c r="C6" s="27">
        <v>168033</v>
      </c>
      <c r="D6" s="27" t="s">
        <v>59</v>
      </c>
      <c r="E6" s="27" t="s">
        <v>406</v>
      </c>
      <c r="F6" s="28"/>
      <c r="G6" s="26" t="s">
        <v>4</v>
      </c>
      <c r="H6" s="29" t="s">
        <v>15</v>
      </c>
      <c r="I6" s="26" t="s">
        <v>16</v>
      </c>
      <c r="J6" s="30" t="s">
        <v>6</v>
      </c>
      <c r="K6" s="28">
        <v>44967</v>
      </c>
      <c r="L6" s="28"/>
      <c r="M6" s="31">
        <v>19200</v>
      </c>
      <c r="N6" s="29">
        <f t="shared" si="1"/>
        <v>19200</v>
      </c>
      <c r="O6" s="26" t="s">
        <v>803</v>
      </c>
      <c r="P6" s="26" t="e">
        <v>#N/A</v>
      </c>
      <c r="Q6" s="26" t="s">
        <v>803</v>
      </c>
      <c r="R6" s="26"/>
      <c r="S6" s="26"/>
      <c r="T6" s="29">
        <v>0</v>
      </c>
      <c r="U6" s="29">
        <v>0</v>
      </c>
      <c r="V6" s="29"/>
      <c r="W6" s="29"/>
      <c r="X6" s="29">
        <v>0</v>
      </c>
      <c r="Y6" s="29">
        <v>0</v>
      </c>
      <c r="Z6" s="29">
        <v>0</v>
      </c>
      <c r="AA6" s="29">
        <v>0</v>
      </c>
      <c r="AB6" s="29">
        <v>0</v>
      </c>
      <c r="AC6" s="26"/>
      <c r="AD6" s="26"/>
      <c r="AE6" s="26"/>
      <c r="AF6" s="28">
        <v>45504</v>
      </c>
    </row>
    <row r="7" spans="1:32" x14ac:dyDescent="0.35">
      <c r="A7" s="26">
        <v>891301121</v>
      </c>
      <c r="B7" s="26" t="s">
        <v>17</v>
      </c>
      <c r="C7" s="27">
        <v>168624</v>
      </c>
      <c r="D7" s="27" t="s">
        <v>60</v>
      </c>
      <c r="E7" s="27" t="s">
        <v>407</v>
      </c>
      <c r="F7" s="28"/>
      <c r="G7" s="26" t="s">
        <v>4</v>
      </c>
      <c r="H7" s="29" t="s">
        <v>15</v>
      </c>
      <c r="I7" s="26" t="s">
        <v>16</v>
      </c>
      <c r="J7" s="30" t="s">
        <v>6</v>
      </c>
      <c r="K7" s="28">
        <v>44967</v>
      </c>
      <c r="L7" s="28"/>
      <c r="M7" s="31">
        <v>111762</v>
      </c>
      <c r="N7" s="29">
        <f t="shared" si="1"/>
        <v>111762</v>
      </c>
      <c r="O7" s="26" t="s">
        <v>803</v>
      </c>
      <c r="P7" s="26" t="e">
        <v>#N/A</v>
      </c>
      <c r="Q7" s="26" t="s">
        <v>803</v>
      </c>
      <c r="R7" s="26"/>
      <c r="S7" s="26"/>
      <c r="T7" s="29">
        <v>0</v>
      </c>
      <c r="U7" s="29">
        <v>0</v>
      </c>
      <c r="V7" s="29"/>
      <c r="W7" s="29"/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6"/>
      <c r="AD7" s="26"/>
      <c r="AE7" s="26"/>
      <c r="AF7" s="28">
        <v>45504</v>
      </c>
    </row>
    <row r="8" spans="1:32" x14ac:dyDescent="0.35">
      <c r="A8" s="26">
        <v>891301121</v>
      </c>
      <c r="B8" s="26" t="s">
        <v>17</v>
      </c>
      <c r="C8" s="27">
        <v>170375</v>
      </c>
      <c r="D8" s="27" t="s">
        <v>61</v>
      </c>
      <c r="E8" s="27" t="s">
        <v>408</v>
      </c>
      <c r="F8" s="28"/>
      <c r="G8" s="26" t="s">
        <v>4</v>
      </c>
      <c r="H8" s="29" t="s">
        <v>15</v>
      </c>
      <c r="I8" s="26" t="s">
        <v>16</v>
      </c>
      <c r="J8" s="30" t="s">
        <v>6</v>
      </c>
      <c r="K8" s="28">
        <v>44967</v>
      </c>
      <c r="L8" s="28"/>
      <c r="M8" s="31">
        <v>9600</v>
      </c>
      <c r="N8" s="29">
        <f t="shared" si="1"/>
        <v>9600</v>
      </c>
      <c r="O8" s="26" t="s">
        <v>803</v>
      </c>
      <c r="P8" s="26" t="e">
        <v>#N/A</v>
      </c>
      <c r="Q8" s="26" t="s">
        <v>803</v>
      </c>
      <c r="R8" s="26"/>
      <c r="S8" s="26"/>
      <c r="T8" s="29">
        <v>0</v>
      </c>
      <c r="U8" s="29">
        <v>0</v>
      </c>
      <c r="V8" s="29"/>
      <c r="W8" s="29"/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6"/>
      <c r="AD8" s="26"/>
      <c r="AE8" s="26"/>
      <c r="AF8" s="28">
        <v>45504</v>
      </c>
    </row>
    <row r="9" spans="1:32" x14ac:dyDescent="0.35">
      <c r="A9" s="26">
        <v>891301121</v>
      </c>
      <c r="B9" s="26" t="s">
        <v>17</v>
      </c>
      <c r="C9" s="27">
        <v>170535</v>
      </c>
      <c r="D9" s="27" t="s">
        <v>62</v>
      </c>
      <c r="E9" s="27" t="s">
        <v>409</v>
      </c>
      <c r="F9" s="28"/>
      <c r="G9" s="26" t="s">
        <v>4</v>
      </c>
      <c r="H9" s="29" t="s">
        <v>15</v>
      </c>
      <c r="I9" s="26" t="s">
        <v>16</v>
      </c>
      <c r="J9" s="30" t="s">
        <v>6</v>
      </c>
      <c r="K9" s="28">
        <v>44967</v>
      </c>
      <c r="L9" s="28"/>
      <c r="M9" s="31">
        <v>9600</v>
      </c>
      <c r="N9" s="29">
        <f t="shared" si="1"/>
        <v>9600</v>
      </c>
      <c r="O9" s="26" t="s">
        <v>803</v>
      </c>
      <c r="P9" s="26" t="e">
        <v>#N/A</v>
      </c>
      <c r="Q9" s="26" t="s">
        <v>803</v>
      </c>
      <c r="R9" s="26"/>
      <c r="S9" s="26"/>
      <c r="T9" s="29">
        <v>0</v>
      </c>
      <c r="U9" s="29">
        <v>0</v>
      </c>
      <c r="V9" s="29"/>
      <c r="W9" s="29"/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6"/>
      <c r="AD9" s="26"/>
      <c r="AE9" s="26"/>
      <c r="AF9" s="28">
        <v>45504</v>
      </c>
    </row>
    <row r="10" spans="1:32" x14ac:dyDescent="0.35">
      <c r="A10" s="26">
        <v>891301121</v>
      </c>
      <c r="B10" s="26" t="s">
        <v>17</v>
      </c>
      <c r="C10" s="27">
        <v>170993</v>
      </c>
      <c r="D10" s="27" t="s">
        <v>63</v>
      </c>
      <c r="E10" s="27" t="s">
        <v>410</v>
      </c>
      <c r="F10" s="28"/>
      <c r="G10" s="26" t="s">
        <v>4</v>
      </c>
      <c r="H10" s="29" t="s">
        <v>15</v>
      </c>
      <c r="I10" s="26" t="s">
        <v>16</v>
      </c>
      <c r="J10" s="30" t="s">
        <v>6</v>
      </c>
      <c r="K10" s="28">
        <v>44967</v>
      </c>
      <c r="L10" s="28"/>
      <c r="M10" s="31">
        <v>9600</v>
      </c>
      <c r="N10" s="29">
        <f t="shared" si="1"/>
        <v>9600</v>
      </c>
      <c r="O10" s="26" t="s">
        <v>803</v>
      </c>
      <c r="P10" s="26" t="e">
        <v>#N/A</v>
      </c>
      <c r="Q10" s="26" t="s">
        <v>803</v>
      </c>
      <c r="R10" s="26"/>
      <c r="S10" s="26"/>
      <c r="T10" s="29">
        <v>0</v>
      </c>
      <c r="U10" s="29">
        <v>0</v>
      </c>
      <c r="V10" s="29"/>
      <c r="W10" s="29"/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6"/>
      <c r="AD10" s="26"/>
      <c r="AE10" s="26"/>
      <c r="AF10" s="28">
        <v>45504</v>
      </c>
    </row>
    <row r="11" spans="1:32" x14ac:dyDescent="0.35">
      <c r="A11" s="26">
        <v>891301121</v>
      </c>
      <c r="B11" s="26" t="s">
        <v>17</v>
      </c>
      <c r="C11" s="27">
        <v>172677</v>
      </c>
      <c r="D11" s="27" t="s">
        <v>64</v>
      </c>
      <c r="E11" s="27" t="s">
        <v>411</v>
      </c>
      <c r="F11" s="28"/>
      <c r="G11" s="26" t="s">
        <v>4</v>
      </c>
      <c r="H11" s="29" t="s">
        <v>15</v>
      </c>
      <c r="I11" s="26" t="s">
        <v>16</v>
      </c>
      <c r="J11" s="30" t="s">
        <v>6</v>
      </c>
      <c r="K11" s="28">
        <v>44967</v>
      </c>
      <c r="L11" s="28"/>
      <c r="M11" s="31">
        <v>38400</v>
      </c>
      <c r="N11" s="29">
        <f t="shared" si="1"/>
        <v>38400</v>
      </c>
      <c r="O11" s="26" t="s">
        <v>803</v>
      </c>
      <c r="P11" s="26" t="e">
        <v>#N/A</v>
      </c>
      <c r="Q11" s="26" t="s">
        <v>803</v>
      </c>
      <c r="R11" s="26"/>
      <c r="S11" s="26"/>
      <c r="T11" s="29">
        <v>0</v>
      </c>
      <c r="U11" s="29">
        <v>0</v>
      </c>
      <c r="V11" s="29"/>
      <c r="W11" s="29"/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6"/>
      <c r="AD11" s="26"/>
      <c r="AE11" s="26"/>
      <c r="AF11" s="28">
        <v>45504</v>
      </c>
    </row>
    <row r="12" spans="1:32" x14ac:dyDescent="0.35">
      <c r="A12" s="26">
        <v>891301121</v>
      </c>
      <c r="B12" s="26" t="s">
        <v>17</v>
      </c>
      <c r="C12" s="27">
        <v>175699</v>
      </c>
      <c r="D12" s="27" t="s">
        <v>65</v>
      </c>
      <c r="E12" s="27" t="s">
        <v>412</v>
      </c>
      <c r="F12" s="28"/>
      <c r="G12" s="26" t="s">
        <v>4</v>
      </c>
      <c r="H12" s="29" t="s">
        <v>15</v>
      </c>
      <c r="I12" s="26" t="s">
        <v>16</v>
      </c>
      <c r="J12" s="30" t="s">
        <v>6</v>
      </c>
      <c r="K12" s="28">
        <v>44967</v>
      </c>
      <c r="L12" s="28"/>
      <c r="M12" s="31">
        <v>9600</v>
      </c>
      <c r="N12" s="29">
        <f t="shared" si="1"/>
        <v>9600</v>
      </c>
      <c r="O12" s="26" t="s">
        <v>803</v>
      </c>
      <c r="P12" s="26" t="e">
        <v>#N/A</v>
      </c>
      <c r="Q12" s="26" t="s">
        <v>803</v>
      </c>
      <c r="R12" s="26"/>
      <c r="S12" s="26"/>
      <c r="T12" s="29">
        <v>0</v>
      </c>
      <c r="U12" s="29">
        <v>0</v>
      </c>
      <c r="V12" s="29"/>
      <c r="W12" s="29"/>
      <c r="X12" s="29">
        <v>0</v>
      </c>
      <c r="Y12" s="29">
        <v>0</v>
      </c>
      <c r="Z12" s="29">
        <v>0</v>
      </c>
      <c r="AA12" s="29">
        <v>0</v>
      </c>
      <c r="AB12" s="29">
        <v>0</v>
      </c>
      <c r="AC12" s="26"/>
      <c r="AD12" s="26"/>
      <c r="AE12" s="26"/>
      <c r="AF12" s="28">
        <v>45504</v>
      </c>
    </row>
    <row r="13" spans="1:32" x14ac:dyDescent="0.35">
      <c r="A13" s="26">
        <v>891301121</v>
      </c>
      <c r="B13" s="26" t="s">
        <v>17</v>
      </c>
      <c r="C13" s="27">
        <v>175905</v>
      </c>
      <c r="D13" s="27" t="s">
        <v>66</v>
      </c>
      <c r="E13" s="27" t="s">
        <v>413</v>
      </c>
      <c r="F13" s="28"/>
      <c r="G13" s="26" t="s">
        <v>4</v>
      </c>
      <c r="H13" s="29" t="s">
        <v>15</v>
      </c>
      <c r="I13" s="26" t="s">
        <v>16</v>
      </c>
      <c r="J13" s="30" t="s">
        <v>6</v>
      </c>
      <c r="K13" s="28">
        <v>44967</v>
      </c>
      <c r="L13" s="28"/>
      <c r="M13" s="31">
        <v>103930</v>
      </c>
      <c r="N13" s="29">
        <f t="shared" si="1"/>
        <v>103930</v>
      </c>
      <c r="O13" s="26" t="s">
        <v>803</v>
      </c>
      <c r="P13" s="26" t="e">
        <v>#N/A</v>
      </c>
      <c r="Q13" s="26" t="s">
        <v>803</v>
      </c>
      <c r="R13" s="26"/>
      <c r="S13" s="26"/>
      <c r="T13" s="29">
        <v>0</v>
      </c>
      <c r="U13" s="29">
        <v>0</v>
      </c>
      <c r="V13" s="29"/>
      <c r="W13" s="29"/>
      <c r="X13" s="29">
        <v>0</v>
      </c>
      <c r="Y13" s="29">
        <v>0</v>
      </c>
      <c r="Z13" s="29">
        <v>0</v>
      </c>
      <c r="AA13" s="29">
        <v>0</v>
      </c>
      <c r="AB13" s="29">
        <v>0</v>
      </c>
      <c r="AC13" s="26"/>
      <c r="AD13" s="26"/>
      <c r="AE13" s="26"/>
      <c r="AF13" s="28">
        <v>45504</v>
      </c>
    </row>
    <row r="14" spans="1:32" x14ac:dyDescent="0.35">
      <c r="A14" s="26">
        <v>891301121</v>
      </c>
      <c r="B14" s="26" t="s">
        <v>17</v>
      </c>
      <c r="C14" s="27">
        <v>175963</v>
      </c>
      <c r="D14" s="27" t="s">
        <v>67</v>
      </c>
      <c r="E14" s="27" t="s">
        <v>414</v>
      </c>
      <c r="F14" s="28"/>
      <c r="G14" s="26" t="s">
        <v>4</v>
      </c>
      <c r="H14" s="29" t="s">
        <v>15</v>
      </c>
      <c r="I14" s="26" t="s">
        <v>16</v>
      </c>
      <c r="J14" s="30" t="s">
        <v>6</v>
      </c>
      <c r="K14" s="28">
        <v>44967</v>
      </c>
      <c r="L14" s="28"/>
      <c r="M14" s="31">
        <v>99423</v>
      </c>
      <c r="N14" s="29">
        <f t="shared" si="1"/>
        <v>99423</v>
      </c>
      <c r="O14" s="26" t="s">
        <v>803</v>
      </c>
      <c r="P14" s="26" t="e">
        <v>#N/A</v>
      </c>
      <c r="Q14" s="26" t="s">
        <v>803</v>
      </c>
      <c r="R14" s="26"/>
      <c r="S14" s="26"/>
      <c r="T14" s="29">
        <v>0</v>
      </c>
      <c r="U14" s="29">
        <v>0</v>
      </c>
      <c r="V14" s="29"/>
      <c r="W14" s="29"/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6"/>
      <c r="AD14" s="26"/>
      <c r="AE14" s="26"/>
      <c r="AF14" s="28">
        <v>45504</v>
      </c>
    </row>
    <row r="15" spans="1:32" x14ac:dyDescent="0.35">
      <c r="A15" s="26">
        <v>891301121</v>
      </c>
      <c r="B15" s="26" t="s">
        <v>17</v>
      </c>
      <c r="C15" s="27">
        <v>176015</v>
      </c>
      <c r="D15" s="27" t="s">
        <v>68</v>
      </c>
      <c r="E15" s="27" t="s">
        <v>415</v>
      </c>
      <c r="F15" s="28"/>
      <c r="G15" s="26" t="s">
        <v>4</v>
      </c>
      <c r="H15" s="29" t="s">
        <v>15</v>
      </c>
      <c r="I15" s="26" t="s">
        <v>16</v>
      </c>
      <c r="J15" s="30" t="s">
        <v>6</v>
      </c>
      <c r="K15" s="28">
        <v>44967</v>
      </c>
      <c r="L15" s="28"/>
      <c r="M15" s="31">
        <v>99423</v>
      </c>
      <c r="N15" s="29">
        <f t="shared" si="1"/>
        <v>99423</v>
      </c>
      <c r="O15" s="26" t="s">
        <v>803</v>
      </c>
      <c r="P15" s="26" t="e">
        <v>#N/A</v>
      </c>
      <c r="Q15" s="26" t="s">
        <v>803</v>
      </c>
      <c r="R15" s="26"/>
      <c r="S15" s="26"/>
      <c r="T15" s="29">
        <v>0</v>
      </c>
      <c r="U15" s="29">
        <v>0</v>
      </c>
      <c r="V15" s="29"/>
      <c r="W15" s="29"/>
      <c r="X15" s="29">
        <v>0</v>
      </c>
      <c r="Y15" s="29">
        <v>0</v>
      </c>
      <c r="Z15" s="29">
        <v>0</v>
      </c>
      <c r="AA15" s="29">
        <v>0</v>
      </c>
      <c r="AB15" s="29">
        <v>0</v>
      </c>
      <c r="AC15" s="26"/>
      <c r="AD15" s="26"/>
      <c r="AE15" s="26"/>
      <c r="AF15" s="28">
        <v>45504</v>
      </c>
    </row>
    <row r="16" spans="1:32" x14ac:dyDescent="0.35">
      <c r="A16" s="26">
        <v>891301121</v>
      </c>
      <c r="B16" s="26" t="s">
        <v>17</v>
      </c>
      <c r="C16" s="27">
        <v>177292</v>
      </c>
      <c r="D16" s="27" t="s">
        <v>69</v>
      </c>
      <c r="E16" s="27" t="s">
        <v>416</v>
      </c>
      <c r="F16" s="28"/>
      <c r="G16" s="26" t="s">
        <v>4</v>
      </c>
      <c r="H16" s="29" t="s">
        <v>15</v>
      </c>
      <c r="I16" s="26" t="s">
        <v>16</v>
      </c>
      <c r="J16" s="30" t="s">
        <v>6</v>
      </c>
      <c r="K16" s="28">
        <v>44967</v>
      </c>
      <c r="L16" s="28"/>
      <c r="M16" s="31">
        <v>4200</v>
      </c>
      <c r="N16" s="29">
        <f t="shared" si="1"/>
        <v>4200</v>
      </c>
      <c r="O16" s="26" t="s">
        <v>803</v>
      </c>
      <c r="P16" s="26" t="e">
        <v>#N/A</v>
      </c>
      <c r="Q16" s="26" t="s">
        <v>803</v>
      </c>
      <c r="R16" s="26"/>
      <c r="S16" s="26"/>
      <c r="T16" s="29">
        <v>0</v>
      </c>
      <c r="U16" s="29">
        <v>0</v>
      </c>
      <c r="V16" s="29"/>
      <c r="W16" s="29"/>
      <c r="X16" s="29">
        <v>0</v>
      </c>
      <c r="Y16" s="29">
        <v>0</v>
      </c>
      <c r="Z16" s="29">
        <v>0</v>
      </c>
      <c r="AA16" s="29">
        <v>0</v>
      </c>
      <c r="AB16" s="29">
        <v>0</v>
      </c>
      <c r="AC16" s="26"/>
      <c r="AD16" s="26"/>
      <c r="AE16" s="26"/>
      <c r="AF16" s="28">
        <v>45504</v>
      </c>
    </row>
    <row r="17" spans="1:32" x14ac:dyDescent="0.35">
      <c r="A17" s="26">
        <v>891301121</v>
      </c>
      <c r="B17" s="26" t="s">
        <v>17</v>
      </c>
      <c r="C17" s="27">
        <v>177957</v>
      </c>
      <c r="D17" s="27" t="s">
        <v>70</v>
      </c>
      <c r="E17" s="27" t="s">
        <v>417</v>
      </c>
      <c r="F17" s="28"/>
      <c r="G17" s="26" t="s">
        <v>4</v>
      </c>
      <c r="H17" s="29" t="s">
        <v>15</v>
      </c>
      <c r="I17" s="26" t="s">
        <v>16</v>
      </c>
      <c r="J17" s="30" t="s">
        <v>6</v>
      </c>
      <c r="K17" s="28">
        <v>44967</v>
      </c>
      <c r="L17" s="28"/>
      <c r="M17" s="31">
        <v>132400</v>
      </c>
      <c r="N17" s="29">
        <f t="shared" si="1"/>
        <v>132400</v>
      </c>
      <c r="O17" s="26" t="s">
        <v>803</v>
      </c>
      <c r="P17" s="26" t="e">
        <v>#N/A</v>
      </c>
      <c r="Q17" s="26" t="s">
        <v>803</v>
      </c>
      <c r="R17" s="26"/>
      <c r="S17" s="26"/>
      <c r="T17" s="29">
        <v>0</v>
      </c>
      <c r="U17" s="29">
        <v>0</v>
      </c>
      <c r="V17" s="29"/>
      <c r="W17" s="29"/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6"/>
      <c r="AD17" s="26"/>
      <c r="AE17" s="26"/>
      <c r="AF17" s="28">
        <v>45504</v>
      </c>
    </row>
    <row r="18" spans="1:32" x14ac:dyDescent="0.35">
      <c r="A18" s="26">
        <v>891301121</v>
      </c>
      <c r="B18" s="26" t="s">
        <v>17</v>
      </c>
      <c r="C18" s="27">
        <v>178813</v>
      </c>
      <c r="D18" s="27" t="s">
        <v>71</v>
      </c>
      <c r="E18" s="27" t="s">
        <v>418</v>
      </c>
      <c r="F18" s="28"/>
      <c r="G18" s="26" t="s">
        <v>4</v>
      </c>
      <c r="H18" s="29" t="s">
        <v>15</v>
      </c>
      <c r="I18" s="26" t="s">
        <v>16</v>
      </c>
      <c r="J18" s="30" t="s">
        <v>6</v>
      </c>
      <c r="K18" s="28">
        <v>44967</v>
      </c>
      <c r="L18" s="28"/>
      <c r="M18" s="31">
        <v>101170</v>
      </c>
      <c r="N18" s="29">
        <f t="shared" si="1"/>
        <v>101170</v>
      </c>
      <c r="O18" s="26" t="s">
        <v>803</v>
      </c>
      <c r="P18" s="26" t="e">
        <v>#N/A</v>
      </c>
      <c r="Q18" s="26" t="s">
        <v>803</v>
      </c>
      <c r="R18" s="26"/>
      <c r="S18" s="26"/>
      <c r="T18" s="29">
        <v>0</v>
      </c>
      <c r="U18" s="29">
        <v>0</v>
      </c>
      <c r="V18" s="29"/>
      <c r="W18" s="29"/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6"/>
      <c r="AD18" s="26"/>
      <c r="AE18" s="26"/>
      <c r="AF18" s="28">
        <v>45504</v>
      </c>
    </row>
    <row r="19" spans="1:32" x14ac:dyDescent="0.35">
      <c r="A19" s="26">
        <v>891301121</v>
      </c>
      <c r="B19" s="26" t="s">
        <v>17</v>
      </c>
      <c r="C19" s="27">
        <v>184584</v>
      </c>
      <c r="D19" s="27" t="s">
        <v>72</v>
      </c>
      <c r="E19" s="27" t="s">
        <v>419</v>
      </c>
      <c r="F19" s="28"/>
      <c r="G19" s="26" t="s">
        <v>4</v>
      </c>
      <c r="H19" s="29" t="s">
        <v>15</v>
      </c>
      <c r="I19" s="26" t="s">
        <v>16</v>
      </c>
      <c r="J19" s="30" t="s">
        <v>6</v>
      </c>
      <c r="K19" s="28">
        <v>44967</v>
      </c>
      <c r="L19" s="28"/>
      <c r="M19" s="31">
        <v>126714</v>
      </c>
      <c r="N19" s="29">
        <f t="shared" si="1"/>
        <v>126714</v>
      </c>
      <c r="O19" s="26" t="s">
        <v>803</v>
      </c>
      <c r="P19" s="26" t="e">
        <v>#N/A</v>
      </c>
      <c r="Q19" s="26" t="s">
        <v>803</v>
      </c>
      <c r="R19" s="26"/>
      <c r="S19" s="26"/>
      <c r="T19" s="29">
        <v>0</v>
      </c>
      <c r="U19" s="29">
        <v>0</v>
      </c>
      <c r="V19" s="29"/>
      <c r="W19" s="29"/>
      <c r="X19" s="29">
        <v>0</v>
      </c>
      <c r="Y19" s="29">
        <v>0</v>
      </c>
      <c r="Z19" s="29">
        <v>0</v>
      </c>
      <c r="AA19" s="29">
        <v>0</v>
      </c>
      <c r="AB19" s="29">
        <v>0</v>
      </c>
      <c r="AC19" s="26"/>
      <c r="AD19" s="26"/>
      <c r="AE19" s="26"/>
      <c r="AF19" s="28">
        <v>45504</v>
      </c>
    </row>
    <row r="20" spans="1:32" x14ac:dyDescent="0.35">
      <c r="A20" s="26">
        <v>891301121</v>
      </c>
      <c r="B20" s="26" t="s">
        <v>17</v>
      </c>
      <c r="C20" s="27">
        <v>184621</v>
      </c>
      <c r="D20" s="27" t="s">
        <v>73</v>
      </c>
      <c r="E20" s="27" t="s">
        <v>420</v>
      </c>
      <c r="F20" s="28"/>
      <c r="G20" s="26" t="s">
        <v>4</v>
      </c>
      <c r="H20" s="29" t="s">
        <v>15</v>
      </c>
      <c r="I20" s="26" t="s">
        <v>16</v>
      </c>
      <c r="J20" s="30" t="s">
        <v>6</v>
      </c>
      <c r="K20" s="28">
        <v>44967</v>
      </c>
      <c r="L20" s="28"/>
      <c r="M20" s="31">
        <v>94724</v>
      </c>
      <c r="N20" s="29">
        <f t="shared" si="1"/>
        <v>94724</v>
      </c>
      <c r="O20" s="26" t="s">
        <v>803</v>
      </c>
      <c r="P20" s="26" t="e">
        <v>#N/A</v>
      </c>
      <c r="Q20" s="26" t="s">
        <v>803</v>
      </c>
      <c r="R20" s="26"/>
      <c r="S20" s="26"/>
      <c r="T20" s="29">
        <v>0</v>
      </c>
      <c r="U20" s="29">
        <v>0</v>
      </c>
      <c r="V20" s="29"/>
      <c r="W20" s="29"/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6"/>
      <c r="AD20" s="26"/>
      <c r="AE20" s="26"/>
      <c r="AF20" s="28">
        <v>45504</v>
      </c>
    </row>
    <row r="21" spans="1:32" x14ac:dyDescent="0.35">
      <c r="A21" s="26">
        <v>891301121</v>
      </c>
      <c r="B21" s="26" t="s">
        <v>17</v>
      </c>
      <c r="C21" s="27">
        <v>188516</v>
      </c>
      <c r="D21" s="27" t="s">
        <v>74</v>
      </c>
      <c r="E21" s="27" t="s">
        <v>421</v>
      </c>
      <c r="F21" s="28"/>
      <c r="G21" s="26" t="s">
        <v>4</v>
      </c>
      <c r="H21" s="29" t="s">
        <v>15</v>
      </c>
      <c r="I21" s="26" t="s">
        <v>16</v>
      </c>
      <c r="J21" s="30" t="s">
        <v>6</v>
      </c>
      <c r="K21" s="28">
        <v>44967</v>
      </c>
      <c r="L21" s="28"/>
      <c r="M21" s="31">
        <v>59700</v>
      </c>
      <c r="N21" s="29">
        <f t="shared" si="1"/>
        <v>59700</v>
      </c>
      <c r="O21" s="26" t="s">
        <v>803</v>
      </c>
      <c r="P21" s="26" t="e">
        <v>#N/A</v>
      </c>
      <c r="Q21" s="26" t="s">
        <v>803</v>
      </c>
      <c r="R21" s="26"/>
      <c r="S21" s="26"/>
      <c r="T21" s="29">
        <v>0</v>
      </c>
      <c r="U21" s="29">
        <v>0</v>
      </c>
      <c r="V21" s="29"/>
      <c r="W21" s="29"/>
      <c r="X21" s="29">
        <v>0</v>
      </c>
      <c r="Y21" s="29">
        <v>0</v>
      </c>
      <c r="Z21" s="29">
        <v>0</v>
      </c>
      <c r="AA21" s="29">
        <v>0</v>
      </c>
      <c r="AB21" s="29">
        <v>0</v>
      </c>
      <c r="AC21" s="26"/>
      <c r="AD21" s="26"/>
      <c r="AE21" s="26"/>
      <c r="AF21" s="28">
        <v>45504</v>
      </c>
    </row>
    <row r="22" spans="1:32" x14ac:dyDescent="0.35">
      <c r="A22" s="26">
        <v>891301121</v>
      </c>
      <c r="B22" s="26" t="s">
        <v>17</v>
      </c>
      <c r="C22" s="27">
        <v>191699</v>
      </c>
      <c r="D22" s="27" t="s">
        <v>75</v>
      </c>
      <c r="E22" s="27" t="s">
        <v>422</v>
      </c>
      <c r="F22" s="28"/>
      <c r="G22" s="26" t="s">
        <v>4</v>
      </c>
      <c r="H22" s="29" t="s">
        <v>15</v>
      </c>
      <c r="I22" s="26" t="s">
        <v>16</v>
      </c>
      <c r="J22" s="30" t="s">
        <v>6</v>
      </c>
      <c r="K22" s="28">
        <v>44967</v>
      </c>
      <c r="L22" s="28"/>
      <c r="M22" s="31">
        <v>63067</v>
      </c>
      <c r="N22" s="29">
        <f t="shared" si="1"/>
        <v>63067</v>
      </c>
      <c r="O22" s="26" t="s">
        <v>803</v>
      </c>
      <c r="P22" s="26" t="e">
        <v>#N/A</v>
      </c>
      <c r="Q22" s="26" t="s">
        <v>803</v>
      </c>
      <c r="R22" s="26"/>
      <c r="S22" s="26"/>
      <c r="T22" s="29">
        <v>0</v>
      </c>
      <c r="U22" s="29">
        <v>0</v>
      </c>
      <c r="V22" s="29"/>
      <c r="W22" s="29"/>
      <c r="X22" s="29">
        <v>0</v>
      </c>
      <c r="Y22" s="29">
        <v>0</v>
      </c>
      <c r="Z22" s="29">
        <v>0</v>
      </c>
      <c r="AA22" s="29">
        <v>0</v>
      </c>
      <c r="AB22" s="29">
        <v>0</v>
      </c>
      <c r="AC22" s="26"/>
      <c r="AD22" s="26"/>
      <c r="AE22" s="26"/>
      <c r="AF22" s="28">
        <v>45504</v>
      </c>
    </row>
    <row r="23" spans="1:32" x14ac:dyDescent="0.35">
      <c r="A23" s="26">
        <v>891301121</v>
      </c>
      <c r="B23" s="26" t="s">
        <v>17</v>
      </c>
      <c r="C23" s="27">
        <v>192741</v>
      </c>
      <c r="D23" s="27" t="s">
        <v>76</v>
      </c>
      <c r="E23" s="27" t="s">
        <v>423</v>
      </c>
      <c r="F23" s="28"/>
      <c r="G23" s="26" t="s">
        <v>4</v>
      </c>
      <c r="H23" s="29" t="s">
        <v>15</v>
      </c>
      <c r="I23" s="26" t="s">
        <v>16</v>
      </c>
      <c r="J23" s="30" t="s">
        <v>6</v>
      </c>
      <c r="K23" s="28">
        <v>44967</v>
      </c>
      <c r="L23" s="28"/>
      <c r="M23" s="31">
        <v>89030</v>
      </c>
      <c r="N23" s="29">
        <f t="shared" si="1"/>
        <v>89030</v>
      </c>
      <c r="O23" s="26" t="s">
        <v>803</v>
      </c>
      <c r="P23" s="26" t="e">
        <v>#N/A</v>
      </c>
      <c r="Q23" s="26" t="s">
        <v>803</v>
      </c>
      <c r="R23" s="26"/>
      <c r="S23" s="26"/>
      <c r="T23" s="29">
        <v>0</v>
      </c>
      <c r="U23" s="29">
        <v>0</v>
      </c>
      <c r="V23" s="29"/>
      <c r="W23" s="29"/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6"/>
      <c r="AD23" s="26"/>
      <c r="AE23" s="26"/>
      <c r="AF23" s="28">
        <v>45504</v>
      </c>
    </row>
    <row r="24" spans="1:32" x14ac:dyDescent="0.35">
      <c r="A24" s="26">
        <v>891301121</v>
      </c>
      <c r="B24" s="26" t="s">
        <v>17</v>
      </c>
      <c r="C24" s="27">
        <v>193551</v>
      </c>
      <c r="D24" s="27" t="s">
        <v>77</v>
      </c>
      <c r="E24" s="27" t="s">
        <v>424</v>
      </c>
      <c r="F24" s="28"/>
      <c r="G24" s="26" t="s">
        <v>4</v>
      </c>
      <c r="H24" s="29" t="s">
        <v>15</v>
      </c>
      <c r="I24" s="26" t="s">
        <v>16</v>
      </c>
      <c r="J24" s="30" t="s">
        <v>6</v>
      </c>
      <c r="K24" s="28">
        <v>44967</v>
      </c>
      <c r="L24" s="28"/>
      <c r="M24" s="31">
        <v>37900</v>
      </c>
      <c r="N24" s="29">
        <f t="shared" si="1"/>
        <v>37900</v>
      </c>
      <c r="O24" s="26" t="s">
        <v>803</v>
      </c>
      <c r="P24" s="26" t="e">
        <v>#N/A</v>
      </c>
      <c r="Q24" s="26" t="s">
        <v>803</v>
      </c>
      <c r="R24" s="26"/>
      <c r="S24" s="26"/>
      <c r="T24" s="29">
        <v>0</v>
      </c>
      <c r="U24" s="29">
        <v>0</v>
      </c>
      <c r="V24" s="29"/>
      <c r="W24" s="29"/>
      <c r="X24" s="29">
        <v>0</v>
      </c>
      <c r="Y24" s="29">
        <v>0</v>
      </c>
      <c r="Z24" s="29">
        <v>0</v>
      </c>
      <c r="AA24" s="29">
        <v>0</v>
      </c>
      <c r="AB24" s="29">
        <v>0</v>
      </c>
      <c r="AC24" s="26"/>
      <c r="AD24" s="26"/>
      <c r="AE24" s="26"/>
      <c r="AF24" s="28">
        <v>45504</v>
      </c>
    </row>
    <row r="25" spans="1:32" x14ac:dyDescent="0.35">
      <c r="A25" s="26">
        <v>891301121</v>
      </c>
      <c r="B25" s="26" t="s">
        <v>17</v>
      </c>
      <c r="C25" s="27">
        <v>194323</v>
      </c>
      <c r="D25" s="27" t="s">
        <v>78</v>
      </c>
      <c r="E25" s="27" t="s">
        <v>425</v>
      </c>
      <c r="F25" s="28"/>
      <c r="G25" s="26" t="s">
        <v>4</v>
      </c>
      <c r="H25" s="29" t="s">
        <v>15</v>
      </c>
      <c r="I25" s="26" t="s">
        <v>16</v>
      </c>
      <c r="J25" s="30" t="s">
        <v>6</v>
      </c>
      <c r="K25" s="28">
        <v>44967</v>
      </c>
      <c r="L25" s="28"/>
      <c r="M25" s="31">
        <v>62114</v>
      </c>
      <c r="N25" s="29">
        <f t="shared" si="1"/>
        <v>62114</v>
      </c>
      <c r="O25" s="26" t="s">
        <v>803</v>
      </c>
      <c r="P25" s="26" t="e">
        <v>#N/A</v>
      </c>
      <c r="Q25" s="26" t="s">
        <v>803</v>
      </c>
      <c r="R25" s="26"/>
      <c r="S25" s="26"/>
      <c r="T25" s="29">
        <v>0</v>
      </c>
      <c r="U25" s="29">
        <v>0</v>
      </c>
      <c r="V25" s="29"/>
      <c r="W25" s="29"/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6"/>
      <c r="AD25" s="26"/>
      <c r="AE25" s="26"/>
      <c r="AF25" s="28">
        <v>45504</v>
      </c>
    </row>
    <row r="26" spans="1:32" x14ac:dyDescent="0.35">
      <c r="A26" s="26">
        <v>891301121</v>
      </c>
      <c r="B26" s="26" t="s">
        <v>17</v>
      </c>
      <c r="C26" s="27">
        <v>194389</v>
      </c>
      <c r="D26" s="27" t="s">
        <v>79</v>
      </c>
      <c r="E26" s="27" t="s">
        <v>426</v>
      </c>
      <c r="F26" s="28"/>
      <c r="G26" s="26" t="s">
        <v>4</v>
      </c>
      <c r="H26" s="29" t="s">
        <v>15</v>
      </c>
      <c r="I26" s="26" t="s">
        <v>16</v>
      </c>
      <c r="J26" s="30" t="s">
        <v>6</v>
      </c>
      <c r="K26" s="28">
        <v>44967</v>
      </c>
      <c r="L26" s="28"/>
      <c r="M26" s="31">
        <v>111814</v>
      </c>
      <c r="N26" s="29">
        <f t="shared" si="1"/>
        <v>111814</v>
      </c>
      <c r="O26" s="26" t="s">
        <v>803</v>
      </c>
      <c r="P26" s="26" t="e">
        <v>#N/A</v>
      </c>
      <c r="Q26" s="26" t="s">
        <v>803</v>
      </c>
      <c r="R26" s="26"/>
      <c r="S26" s="26"/>
      <c r="T26" s="29">
        <v>0</v>
      </c>
      <c r="U26" s="29">
        <v>0</v>
      </c>
      <c r="V26" s="29"/>
      <c r="W26" s="29"/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6"/>
      <c r="AD26" s="26"/>
      <c r="AE26" s="26"/>
      <c r="AF26" s="28">
        <v>45504</v>
      </c>
    </row>
    <row r="27" spans="1:32" x14ac:dyDescent="0.35">
      <c r="A27" s="26">
        <v>891301121</v>
      </c>
      <c r="B27" s="26" t="s">
        <v>17</v>
      </c>
      <c r="C27" s="27">
        <v>196843</v>
      </c>
      <c r="D27" s="27" t="s">
        <v>80</v>
      </c>
      <c r="E27" s="27" t="s">
        <v>427</v>
      </c>
      <c r="F27" s="28"/>
      <c r="G27" s="26" t="s">
        <v>4</v>
      </c>
      <c r="H27" s="29" t="s">
        <v>15</v>
      </c>
      <c r="I27" s="26" t="s">
        <v>16</v>
      </c>
      <c r="J27" s="30" t="s">
        <v>5</v>
      </c>
      <c r="K27" s="28">
        <v>44967</v>
      </c>
      <c r="L27" s="28"/>
      <c r="M27" s="31">
        <v>62788</v>
      </c>
      <c r="N27" s="29">
        <f t="shared" si="1"/>
        <v>62788</v>
      </c>
      <c r="O27" s="26" t="s">
        <v>803</v>
      </c>
      <c r="P27" s="26" t="e">
        <v>#N/A</v>
      </c>
      <c r="Q27" s="26" t="s">
        <v>803</v>
      </c>
      <c r="R27" s="26"/>
      <c r="S27" s="26"/>
      <c r="T27" s="29">
        <v>0</v>
      </c>
      <c r="U27" s="29">
        <v>0</v>
      </c>
      <c r="V27" s="29"/>
      <c r="W27" s="29"/>
      <c r="X27" s="29">
        <v>0</v>
      </c>
      <c r="Y27" s="29">
        <v>0</v>
      </c>
      <c r="Z27" s="29">
        <v>0</v>
      </c>
      <c r="AA27" s="29">
        <v>0</v>
      </c>
      <c r="AB27" s="29">
        <v>0</v>
      </c>
      <c r="AC27" s="26"/>
      <c r="AD27" s="26"/>
      <c r="AE27" s="26"/>
      <c r="AF27" s="28">
        <v>45504</v>
      </c>
    </row>
    <row r="28" spans="1:32" x14ac:dyDescent="0.35">
      <c r="A28" s="26">
        <v>891301121</v>
      </c>
      <c r="B28" s="26" t="s">
        <v>17</v>
      </c>
      <c r="C28" s="27">
        <v>197469</v>
      </c>
      <c r="D28" s="27" t="s">
        <v>81</v>
      </c>
      <c r="E28" s="27" t="s">
        <v>428</v>
      </c>
      <c r="F28" s="28"/>
      <c r="G28" s="26" t="s">
        <v>4</v>
      </c>
      <c r="H28" s="29" t="s">
        <v>15</v>
      </c>
      <c r="I28" s="26" t="s">
        <v>16</v>
      </c>
      <c r="J28" s="30" t="s">
        <v>5</v>
      </c>
      <c r="K28" s="28">
        <v>44967</v>
      </c>
      <c r="L28" s="28"/>
      <c r="M28" s="31">
        <v>87000</v>
      </c>
      <c r="N28" s="29">
        <f t="shared" si="1"/>
        <v>87000</v>
      </c>
      <c r="O28" s="26" t="s">
        <v>803</v>
      </c>
      <c r="P28" s="26" t="e">
        <v>#N/A</v>
      </c>
      <c r="Q28" s="26" t="s">
        <v>803</v>
      </c>
      <c r="R28" s="26"/>
      <c r="S28" s="26"/>
      <c r="T28" s="29">
        <v>0</v>
      </c>
      <c r="U28" s="29">
        <v>0</v>
      </c>
      <c r="V28" s="29"/>
      <c r="W28" s="29"/>
      <c r="X28" s="29">
        <v>0</v>
      </c>
      <c r="Y28" s="29">
        <v>0</v>
      </c>
      <c r="Z28" s="29">
        <v>0</v>
      </c>
      <c r="AA28" s="29">
        <v>0</v>
      </c>
      <c r="AB28" s="29">
        <v>0</v>
      </c>
      <c r="AC28" s="26"/>
      <c r="AD28" s="26"/>
      <c r="AE28" s="26"/>
      <c r="AF28" s="28">
        <v>45504</v>
      </c>
    </row>
    <row r="29" spans="1:32" x14ac:dyDescent="0.35">
      <c r="A29" s="26">
        <v>891301121</v>
      </c>
      <c r="B29" s="26" t="s">
        <v>17</v>
      </c>
      <c r="C29" s="27">
        <v>197470</v>
      </c>
      <c r="D29" s="27" t="s">
        <v>82</v>
      </c>
      <c r="E29" s="27" t="s">
        <v>429</v>
      </c>
      <c r="F29" s="28"/>
      <c r="G29" s="26" t="s">
        <v>4</v>
      </c>
      <c r="H29" s="29" t="s">
        <v>15</v>
      </c>
      <c r="I29" s="26" t="s">
        <v>16</v>
      </c>
      <c r="J29" s="30" t="s">
        <v>5</v>
      </c>
      <c r="K29" s="28">
        <v>44967</v>
      </c>
      <c r="L29" s="28"/>
      <c r="M29" s="31">
        <v>141231</v>
      </c>
      <c r="N29" s="29">
        <f t="shared" si="1"/>
        <v>141231</v>
      </c>
      <c r="O29" s="26" t="s">
        <v>803</v>
      </c>
      <c r="P29" s="26" t="e">
        <v>#N/A</v>
      </c>
      <c r="Q29" s="26" t="s">
        <v>803</v>
      </c>
      <c r="R29" s="26"/>
      <c r="S29" s="26"/>
      <c r="T29" s="29">
        <v>0</v>
      </c>
      <c r="U29" s="29">
        <v>0</v>
      </c>
      <c r="V29" s="29"/>
      <c r="W29" s="29"/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6"/>
      <c r="AD29" s="26"/>
      <c r="AE29" s="26"/>
      <c r="AF29" s="28">
        <v>45504</v>
      </c>
    </row>
    <row r="30" spans="1:32" x14ac:dyDescent="0.35">
      <c r="A30" s="26">
        <v>891301121</v>
      </c>
      <c r="B30" s="26" t="s">
        <v>17</v>
      </c>
      <c r="C30" s="27">
        <v>197483</v>
      </c>
      <c r="D30" s="27" t="s">
        <v>83</v>
      </c>
      <c r="E30" s="27" t="s">
        <v>430</v>
      </c>
      <c r="F30" s="28"/>
      <c r="G30" s="26" t="s">
        <v>4</v>
      </c>
      <c r="H30" s="29" t="s">
        <v>15</v>
      </c>
      <c r="I30" s="26" t="s">
        <v>16</v>
      </c>
      <c r="J30" s="30" t="s">
        <v>5</v>
      </c>
      <c r="K30" s="28">
        <v>44967</v>
      </c>
      <c r="L30" s="28"/>
      <c r="M30" s="31">
        <v>63016</v>
      </c>
      <c r="N30" s="29">
        <f t="shared" si="1"/>
        <v>63016</v>
      </c>
      <c r="O30" s="26" t="s">
        <v>803</v>
      </c>
      <c r="P30" s="26" t="e">
        <v>#N/A</v>
      </c>
      <c r="Q30" s="26" t="s">
        <v>803</v>
      </c>
      <c r="R30" s="26"/>
      <c r="S30" s="26"/>
      <c r="T30" s="29">
        <v>0</v>
      </c>
      <c r="U30" s="29">
        <v>0</v>
      </c>
      <c r="V30" s="29"/>
      <c r="W30" s="29"/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6"/>
      <c r="AD30" s="26"/>
      <c r="AE30" s="26"/>
      <c r="AF30" s="28">
        <v>45504</v>
      </c>
    </row>
    <row r="31" spans="1:32" x14ac:dyDescent="0.35">
      <c r="A31" s="26">
        <v>891301121</v>
      </c>
      <c r="B31" s="26" t="s">
        <v>17</v>
      </c>
      <c r="C31" s="27">
        <v>198754</v>
      </c>
      <c r="D31" s="27" t="s">
        <v>84</v>
      </c>
      <c r="E31" s="27" t="s">
        <v>431</v>
      </c>
      <c r="F31" s="28"/>
      <c r="G31" s="26" t="s">
        <v>4</v>
      </c>
      <c r="H31" s="29" t="s">
        <v>15</v>
      </c>
      <c r="I31" s="26" t="s">
        <v>16</v>
      </c>
      <c r="J31" s="30" t="s">
        <v>5</v>
      </c>
      <c r="K31" s="28">
        <v>44967</v>
      </c>
      <c r="L31" s="28"/>
      <c r="M31" s="31">
        <v>78019</v>
      </c>
      <c r="N31" s="29">
        <f t="shared" si="1"/>
        <v>78019</v>
      </c>
      <c r="O31" s="26" t="s">
        <v>803</v>
      </c>
      <c r="P31" s="26" t="e">
        <v>#N/A</v>
      </c>
      <c r="Q31" s="26" t="s">
        <v>803</v>
      </c>
      <c r="R31" s="26"/>
      <c r="S31" s="26"/>
      <c r="T31" s="29">
        <v>0</v>
      </c>
      <c r="U31" s="29">
        <v>0</v>
      </c>
      <c r="V31" s="29"/>
      <c r="W31" s="29"/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6"/>
      <c r="AD31" s="26"/>
      <c r="AE31" s="26"/>
      <c r="AF31" s="28">
        <v>45504</v>
      </c>
    </row>
    <row r="32" spans="1:32" x14ac:dyDescent="0.35">
      <c r="A32" s="26">
        <v>891301121</v>
      </c>
      <c r="B32" s="26" t="s">
        <v>17</v>
      </c>
      <c r="C32" s="27">
        <v>199794</v>
      </c>
      <c r="D32" s="27" t="s">
        <v>85</v>
      </c>
      <c r="E32" s="27" t="s">
        <v>432</v>
      </c>
      <c r="F32" s="28"/>
      <c r="G32" s="26" t="s">
        <v>4</v>
      </c>
      <c r="H32" s="29" t="s">
        <v>15</v>
      </c>
      <c r="I32" s="26" t="s">
        <v>16</v>
      </c>
      <c r="J32" s="30" t="s">
        <v>6</v>
      </c>
      <c r="K32" s="28">
        <v>44967</v>
      </c>
      <c r="L32" s="28"/>
      <c r="M32" s="31">
        <v>9600</v>
      </c>
      <c r="N32" s="29">
        <f t="shared" si="1"/>
        <v>9600</v>
      </c>
      <c r="O32" s="26" t="s">
        <v>803</v>
      </c>
      <c r="P32" s="26" t="e">
        <v>#N/A</v>
      </c>
      <c r="Q32" s="26" t="s">
        <v>803</v>
      </c>
      <c r="R32" s="26"/>
      <c r="S32" s="26"/>
      <c r="T32" s="29">
        <v>0</v>
      </c>
      <c r="U32" s="29">
        <v>0</v>
      </c>
      <c r="V32" s="29"/>
      <c r="W32" s="29"/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6"/>
      <c r="AD32" s="26"/>
      <c r="AE32" s="26"/>
      <c r="AF32" s="28">
        <v>45504</v>
      </c>
    </row>
    <row r="33" spans="1:32" x14ac:dyDescent="0.35">
      <c r="A33" s="26">
        <v>891301121</v>
      </c>
      <c r="B33" s="26" t="s">
        <v>17</v>
      </c>
      <c r="C33" s="27">
        <v>200576</v>
      </c>
      <c r="D33" s="27" t="s">
        <v>86</v>
      </c>
      <c r="E33" s="27" t="s">
        <v>433</v>
      </c>
      <c r="F33" s="28"/>
      <c r="G33" s="26" t="s">
        <v>4</v>
      </c>
      <c r="H33" s="29" t="s">
        <v>15</v>
      </c>
      <c r="I33" s="26" t="s">
        <v>16</v>
      </c>
      <c r="J33" s="30" t="s">
        <v>6</v>
      </c>
      <c r="K33" s="28">
        <v>44967</v>
      </c>
      <c r="L33" s="28"/>
      <c r="M33" s="31">
        <v>38400</v>
      </c>
      <c r="N33" s="29">
        <f t="shared" si="1"/>
        <v>38400</v>
      </c>
      <c r="O33" s="26" t="s">
        <v>803</v>
      </c>
      <c r="P33" s="26" t="e">
        <v>#N/A</v>
      </c>
      <c r="Q33" s="26" t="s">
        <v>803</v>
      </c>
      <c r="R33" s="26"/>
      <c r="S33" s="26"/>
      <c r="T33" s="29">
        <v>0</v>
      </c>
      <c r="U33" s="29">
        <v>0</v>
      </c>
      <c r="V33" s="29"/>
      <c r="W33" s="29"/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6"/>
      <c r="AD33" s="26"/>
      <c r="AE33" s="26"/>
      <c r="AF33" s="28">
        <v>45504</v>
      </c>
    </row>
    <row r="34" spans="1:32" x14ac:dyDescent="0.35">
      <c r="A34" s="26">
        <v>891301121</v>
      </c>
      <c r="B34" s="26" t="s">
        <v>17</v>
      </c>
      <c r="C34" s="27">
        <v>204964</v>
      </c>
      <c r="D34" s="27" t="s">
        <v>87</v>
      </c>
      <c r="E34" s="27" t="s">
        <v>434</v>
      </c>
      <c r="F34" s="28"/>
      <c r="G34" s="26" t="s">
        <v>4</v>
      </c>
      <c r="H34" s="29" t="s">
        <v>15</v>
      </c>
      <c r="I34" s="26" t="s">
        <v>16</v>
      </c>
      <c r="J34" s="30" t="s">
        <v>6</v>
      </c>
      <c r="K34" s="28">
        <v>44967</v>
      </c>
      <c r="L34" s="28"/>
      <c r="M34" s="31">
        <v>128496</v>
      </c>
      <c r="N34" s="29">
        <f t="shared" si="1"/>
        <v>128496</v>
      </c>
      <c r="O34" s="26" t="s">
        <v>803</v>
      </c>
      <c r="P34" s="26" t="e">
        <v>#N/A</v>
      </c>
      <c r="Q34" s="26" t="s">
        <v>803</v>
      </c>
      <c r="R34" s="26"/>
      <c r="S34" s="26"/>
      <c r="T34" s="29">
        <v>0</v>
      </c>
      <c r="U34" s="29">
        <v>0</v>
      </c>
      <c r="V34" s="29"/>
      <c r="W34" s="29"/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6"/>
      <c r="AD34" s="26"/>
      <c r="AE34" s="26"/>
      <c r="AF34" s="28">
        <v>45504</v>
      </c>
    </row>
    <row r="35" spans="1:32" x14ac:dyDescent="0.35">
      <c r="A35" s="26">
        <v>891301121</v>
      </c>
      <c r="B35" s="26" t="s">
        <v>17</v>
      </c>
      <c r="C35" s="27">
        <v>205595</v>
      </c>
      <c r="D35" s="27" t="s">
        <v>88</v>
      </c>
      <c r="E35" s="27" t="s">
        <v>435</v>
      </c>
      <c r="F35" s="28"/>
      <c r="G35" s="26" t="s">
        <v>4</v>
      </c>
      <c r="H35" s="29" t="s">
        <v>15</v>
      </c>
      <c r="I35" s="26" t="s">
        <v>16</v>
      </c>
      <c r="J35" s="30" t="s">
        <v>6</v>
      </c>
      <c r="K35" s="28">
        <v>44967</v>
      </c>
      <c r="L35" s="28"/>
      <c r="M35" s="31">
        <v>19200</v>
      </c>
      <c r="N35" s="29">
        <f t="shared" si="1"/>
        <v>19200</v>
      </c>
      <c r="O35" s="26" t="s">
        <v>803</v>
      </c>
      <c r="P35" s="26" t="e">
        <v>#N/A</v>
      </c>
      <c r="Q35" s="26" t="s">
        <v>803</v>
      </c>
      <c r="R35" s="26"/>
      <c r="S35" s="26"/>
      <c r="T35" s="29">
        <v>0</v>
      </c>
      <c r="U35" s="29">
        <v>0</v>
      </c>
      <c r="V35" s="29"/>
      <c r="W35" s="29"/>
      <c r="X35" s="29">
        <v>0</v>
      </c>
      <c r="Y35" s="29">
        <v>0</v>
      </c>
      <c r="Z35" s="29">
        <v>0</v>
      </c>
      <c r="AA35" s="29">
        <v>0</v>
      </c>
      <c r="AB35" s="29">
        <v>0</v>
      </c>
      <c r="AC35" s="26"/>
      <c r="AD35" s="26"/>
      <c r="AE35" s="26"/>
      <c r="AF35" s="28">
        <v>45504</v>
      </c>
    </row>
    <row r="36" spans="1:32" x14ac:dyDescent="0.35">
      <c r="A36" s="26">
        <v>891301121</v>
      </c>
      <c r="B36" s="26" t="s">
        <v>17</v>
      </c>
      <c r="C36" s="27">
        <v>205691</v>
      </c>
      <c r="D36" s="27" t="s">
        <v>89</v>
      </c>
      <c r="E36" s="27" t="s">
        <v>436</v>
      </c>
      <c r="F36" s="28"/>
      <c r="G36" s="26" t="s">
        <v>4</v>
      </c>
      <c r="H36" s="29" t="s">
        <v>15</v>
      </c>
      <c r="I36" s="26" t="s">
        <v>16</v>
      </c>
      <c r="J36" s="30" t="s">
        <v>6</v>
      </c>
      <c r="K36" s="28">
        <v>44967</v>
      </c>
      <c r="L36" s="28"/>
      <c r="M36" s="31">
        <v>9600</v>
      </c>
      <c r="N36" s="29">
        <f t="shared" si="1"/>
        <v>9600</v>
      </c>
      <c r="O36" s="26" t="s">
        <v>803</v>
      </c>
      <c r="P36" s="26" t="e">
        <v>#N/A</v>
      </c>
      <c r="Q36" s="26" t="s">
        <v>803</v>
      </c>
      <c r="R36" s="26"/>
      <c r="S36" s="26"/>
      <c r="T36" s="29">
        <v>0</v>
      </c>
      <c r="U36" s="29">
        <v>0</v>
      </c>
      <c r="V36" s="29"/>
      <c r="W36" s="29"/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6"/>
      <c r="AD36" s="26"/>
      <c r="AE36" s="26"/>
      <c r="AF36" s="28">
        <v>45504</v>
      </c>
    </row>
    <row r="37" spans="1:32" x14ac:dyDescent="0.35">
      <c r="A37" s="26">
        <v>891301121</v>
      </c>
      <c r="B37" s="26" t="s">
        <v>17</v>
      </c>
      <c r="C37" s="27">
        <v>205696</v>
      </c>
      <c r="D37" s="27" t="s">
        <v>90</v>
      </c>
      <c r="E37" s="27" t="s">
        <v>437</v>
      </c>
      <c r="F37" s="28"/>
      <c r="G37" s="26" t="s">
        <v>4</v>
      </c>
      <c r="H37" s="29" t="s">
        <v>15</v>
      </c>
      <c r="I37" s="26" t="s">
        <v>16</v>
      </c>
      <c r="J37" s="30" t="s">
        <v>6</v>
      </c>
      <c r="K37" s="28">
        <v>44967</v>
      </c>
      <c r="L37" s="28"/>
      <c r="M37" s="31">
        <v>9600</v>
      </c>
      <c r="N37" s="29">
        <f t="shared" si="1"/>
        <v>9600</v>
      </c>
      <c r="O37" s="26" t="s">
        <v>803</v>
      </c>
      <c r="P37" s="26" t="e">
        <v>#N/A</v>
      </c>
      <c r="Q37" s="26" t="s">
        <v>803</v>
      </c>
      <c r="R37" s="26"/>
      <c r="S37" s="26"/>
      <c r="T37" s="29">
        <v>0</v>
      </c>
      <c r="U37" s="29">
        <v>0</v>
      </c>
      <c r="V37" s="29"/>
      <c r="W37" s="29"/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6"/>
      <c r="AD37" s="26"/>
      <c r="AE37" s="26"/>
      <c r="AF37" s="28">
        <v>45504</v>
      </c>
    </row>
    <row r="38" spans="1:32" x14ac:dyDescent="0.35">
      <c r="A38" s="26">
        <v>891301121</v>
      </c>
      <c r="B38" s="26" t="s">
        <v>17</v>
      </c>
      <c r="C38" s="27">
        <v>205721</v>
      </c>
      <c r="D38" s="27" t="s">
        <v>91</v>
      </c>
      <c r="E38" s="27" t="s">
        <v>438</v>
      </c>
      <c r="F38" s="28"/>
      <c r="G38" s="26" t="s">
        <v>4</v>
      </c>
      <c r="H38" s="29" t="s">
        <v>15</v>
      </c>
      <c r="I38" s="26" t="s">
        <v>16</v>
      </c>
      <c r="J38" s="30" t="s">
        <v>6</v>
      </c>
      <c r="K38" s="28">
        <v>44967</v>
      </c>
      <c r="L38" s="28"/>
      <c r="M38" s="31">
        <v>9600</v>
      </c>
      <c r="N38" s="29">
        <f t="shared" si="1"/>
        <v>9600</v>
      </c>
      <c r="O38" s="26" t="s">
        <v>803</v>
      </c>
      <c r="P38" s="26" t="e">
        <v>#N/A</v>
      </c>
      <c r="Q38" s="26" t="s">
        <v>803</v>
      </c>
      <c r="R38" s="26"/>
      <c r="S38" s="26"/>
      <c r="T38" s="29">
        <v>0</v>
      </c>
      <c r="U38" s="29">
        <v>0</v>
      </c>
      <c r="V38" s="29"/>
      <c r="W38" s="29"/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6"/>
      <c r="AD38" s="26"/>
      <c r="AE38" s="26"/>
      <c r="AF38" s="28">
        <v>45504</v>
      </c>
    </row>
    <row r="39" spans="1:32" x14ac:dyDescent="0.35">
      <c r="A39" s="26">
        <v>891301121</v>
      </c>
      <c r="B39" s="26" t="s">
        <v>17</v>
      </c>
      <c r="C39" s="27">
        <v>207754</v>
      </c>
      <c r="D39" s="27" t="s">
        <v>92</v>
      </c>
      <c r="E39" s="27" t="s">
        <v>439</v>
      </c>
      <c r="F39" s="28"/>
      <c r="G39" s="26" t="s">
        <v>4</v>
      </c>
      <c r="H39" s="29" t="s">
        <v>15</v>
      </c>
      <c r="I39" s="26" t="s">
        <v>16</v>
      </c>
      <c r="J39" s="30" t="s">
        <v>6</v>
      </c>
      <c r="K39" s="28">
        <v>44967</v>
      </c>
      <c r="L39" s="28"/>
      <c r="M39" s="31">
        <v>9600</v>
      </c>
      <c r="N39" s="29">
        <f t="shared" si="1"/>
        <v>9600</v>
      </c>
      <c r="O39" s="26" t="s">
        <v>803</v>
      </c>
      <c r="P39" s="26" t="e">
        <v>#N/A</v>
      </c>
      <c r="Q39" s="26" t="s">
        <v>803</v>
      </c>
      <c r="R39" s="26"/>
      <c r="S39" s="26"/>
      <c r="T39" s="29">
        <v>0</v>
      </c>
      <c r="U39" s="29">
        <v>0</v>
      </c>
      <c r="V39" s="29"/>
      <c r="W39" s="29"/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6"/>
      <c r="AD39" s="26"/>
      <c r="AE39" s="26"/>
      <c r="AF39" s="28">
        <v>45504</v>
      </c>
    </row>
    <row r="40" spans="1:32" x14ac:dyDescent="0.35">
      <c r="A40" s="26">
        <v>891301121</v>
      </c>
      <c r="B40" s="26" t="s">
        <v>17</v>
      </c>
      <c r="C40" s="27">
        <v>208843</v>
      </c>
      <c r="D40" s="27" t="s">
        <v>93</v>
      </c>
      <c r="E40" s="27" t="s">
        <v>440</v>
      </c>
      <c r="F40" s="28"/>
      <c r="G40" s="26" t="s">
        <v>4</v>
      </c>
      <c r="H40" s="29" t="s">
        <v>15</v>
      </c>
      <c r="I40" s="26" t="s">
        <v>16</v>
      </c>
      <c r="J40" s="30" t="s">
        <v>6</v>
      </c>
      <c r="K40" s="28">
        <v>44967</v>
      </c>
      <c r="L40" s="28"/>
      <c r="M40" s="31">
        <v>9600</v>
      </c>
      <c r="N40" s="29">
        <f t="shared" si="1"/>
        <v>9600</v>
      </c>
      <c r="O40" s="26" t="s">
        <v>803</v>
      </c>
      <c r="P40" s="26" t="e">
        <v>#N/A</v>
      </c>
      <c r="Q40" s="26" t="s">
        <v>803</v>
      </c>
      <c r="R40" s="26"/>
      <c r="S40" s="26"/>
      <c r="T40" s="29">
        <v>0</v>
      </c>
      <c r="U40" s="29">
        <v>0</v>
      </c>
      <c r="V40" s="29"/>
      <c r="W40" s="29"/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6"/>
      <c r="AD40" s="26"/>
      <c r="AE40" s="26"/>
      <c r="AF40" s="28">
        <v>45504</v>
      </c>
    </row>
    <row r="41" spans="1:32" x14ac:dyDescent="0.35">
      <c r="A41" s="26">
        <v>891301121</v>
      </c>
      <c r="B41" s="26" t="s">
        <v>17</v>
      </c>
      <c r="C41" s="27">
        <v>209874</v>
      </c>
      <c r="D41" s="27" t="s">
        <v>94</v>
      </c>
      <c r="E41" s="27" t="s">
        <v>441</v>
      </c>
      <c r="F41" s="28"/>
      <c r="G41" s="26" t="s">
        <v>4</v>
      </c>
      <c r="H41" s="29" t="s">
        <v>15</v>
      </c>
      <c r="I41" s="26" t="s">
        <v>16</v>
      </c>
      <c r="J41" s="30" t="s">
        <v>6</v>
      </c>
      <c r="K41" s="28">
        <v>44967</v>
      </c>
      <c r="L41" s="28"/>
      <c r="M41" s="31">
        <v>65700</v>
      </c>
      <c r="N41" s="29">
        <f t="shared" si="1"/>
        <v>65700</v>
      </c>
      <c r="O41" s="26" t="s">
        <v>803</v>
      </c>
      <c r="P41" s="26" t="e">
        <v>#N/A</v>
      </c>
      <c r="Q41" s="26" t="s">
        <v>803</v>
      </c>
      <c r="R41" s="26"/>
      <c r="S41" s="26"/>
      <c r="T41" s="29">
        <v>0</v>
      </c>
      <c r="U41" s="29">
        <v>0</v>
      </c>
      <c r="V41" s="29"/>
      <c r="W41" s="29"/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6"/>
      <c r="AD41" s="26"/>
      <c r="AE41" s="26"/>
      <c r="AF41" s="28">
        <v>45504</v>
      </c>
    </row>
    <row r="42" spans="1:32" x14ac:dyDescent="0.35">
      <c r="A42" s="26">
        <v>891301121</v>
      </c>
      <c r="B42" s="26" t="s">
        <v>17</v>
      </c>
      <c r="C42" s="27">
        <v>211674</v>
      </c>
      <c r="D42" s="27" t="s">
        <v>95</v>
      </c>
      <c r="E42" s="27" t="s">
        <v>442</v>
      </c>
      <c r="F42" s="28"/>
      <c r="G42" s="26" t="s">
        <v>4</v>
      </c>
      <c r="H42" s="29" t="s">
        <v>15</v>
      </c>
      <c r="I42" s="26" t="s">
        <v>16</v>
      </c>
      <c r="J42" s="30" t="s">
        <v>6</v>
      </c>
      <c r="K42" s="28">
        <v>44967</v>
      </c>
      <c r="L42" s="28"/>
      <c r="M42" s="31">
        <v>67906</v>
      </c>
      <c r="N42" s="29">
        <f t="shared" si="1"/>
        <v>67906</v>
      </c>
      <c r="O42" s="26" t="s">
        <v>803</v>
      </c>
      <c r="P42" s="26" t="e">
        <v>#N/A</v>
      </c>
      <c r="Q42" s="26" t="s">
        <v>803</v>
      </c>
      <c r="R42" s="26"/>
      <c r="S42" s="26"/>
      <c r="T42" s="29">
        <v>0</v>
      </c>
      <c r="U42" s="29">
        <v>0</v>
      </c>
      <c r="V42" s="29"/>
      <c r="W42" s="29"/>
      <c r="X42" s="29">
        <v>0</v>
      </c>
      <c r="Y42" s="29">
        <v>0</v>
      </c>
      <c r="Z42" s="29">
        <v>0</v>
      </c>
      <c r="AA42" s="29">
        <v>0</v>
      </c>
      <c r="AB42" s="29">
        <v>0</v>
      </c>
      <c r="AC42" s="26"/>
      <c r="AD42" s="26"/>
      <c r="AE42" s="26"/>
      <c r="AF42" s="28">
        <v>45504</v>
      </c>
    </row>
    <row r="43" spans="1:32" x14ac:dyDescent="0.35">
      <c r="A43" s="26">
        <v>891301121</v>
      </c>
      <c r="B43" s="26" t="s">
        <v>17</v>
      </c>
      <c r="C43" s="27">
        <v>216705</v>
      </c>
      <c r="D43" s="27" t="s">
        <v>96</v>
      </c>
      <c r="E43" s="27" t="s">
        <v>443</v>
      </c>
      <c r="F43" s="28"/>
      <c r="G43" s="26" t="s">
        <v>4</v>
      </c>
      <c r="H43" s="29" t="s">
        <v>15</v>
      </c>
      <c r="I43" s="26" t="s">
        <v>16</v>
      </c>
      <c r="J43" s="30" t="s">
        <v>6</v>
      </c>
      <c r="K43" s="28">
        <v>44967</v>
      </c>
      <c r="L43" s="28"/>
      <c r="M43" s="31">
        <v>9600</v>
      </c>
      <c r="N43" s="29">
        <f t="shared" si="1"/>
        <v>9600</v>
      </c>
      <c r="O43" s="26" t="s">
        <v>803</v>
      </c>
      <c r="P43" s="26" t="e">
        <v>#N/A</v>
      </c>
      <c r="Q43" s="26" t="s">
        <v>803</v>
      </c>
      <c r="R43" s="26"/>
      <c r="S43" s="26"/>
      <c r="T43" s="29">
        <v>0</v>
      </c>
      <c r="U43" s="29">
        <v>0</v>
      </c>
      <c r="V43" s="29"/>
      <c r="W43" s="29"/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6"/>
      <c r="AD43" s="26"/>
      <c r="AE43" s="26"/>
      <c r="AF43" s="28">
        <v>45504</v>
      </c>
    </row>
    <row r="44" spans="1:32" x14ac:dyDescent="0.35">
      <c r="A44" s="26">
        <v>891301121</v>
      </c>
      <c r="B44" s="26" t="s">
        <v>17</v>
      </c>
      <c r="C44" s="27">
        <v>216776</v>
      </c>
      <c r="D44" s="27" t="s">
        <v>97</v>
      </c>
      <c r="E44" s="27" t="s">
        <v>444</v>
      </c>
      <c r="F44" s="28"/>
      <c r="G44" s="26" t="s">
        <v>4</v>
      </c>
      <c r="H44" s="29" t="s">
        <v>15</v>
      </c>
      <c r="I44" s="26" t="s">
        <v>16</v>
      </c>
      <c r="J44" s="30" t="s">
        <v>6</v>
      </c>
      <c r="K44" s="28">
        <v>44967</v>
      </c>
      <c r="L44" s="28"/>
      <c r="M44" s="31">
        <v>223199</v>
      </c>
      <c r="N44" s="29">
        <f t="shared" si="1"/>
        <v>223199</v>
      </c>
      <c r="O44" s="26" t="s">
        <v>803</v>
      </c>
      <c r="P44" s="26" t="e">
        <v>#N/A</v>
      </c>
      <c r="Q44" s="26" t="s">
        <v>803</v>
      </c>
      <c r="R44" s="26"/>
      <c r="S44" s="26"/>
      <c r="T44" s="29">
        <v>0</v>
      </c>
      <c r="U44" s="29">
        <v>0</v>
      </c>
      <c r="V44" s="29"/>
      <c r="W44" s="29"/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6"/>
      <c r="AD44" s="26"/>
      <c r="AE44" s="26"/>
      <c r="AF44" s="28">
        <v>45504</v>
      </c>
    </row>
    <row r="45" spans="1:32" x14ac:dyDescent="0.35">
      <c r="A45" s="26">
        <v>891301121</v>
      </c>
      <c r="B45" s="26" t="s">
        <v>17</v>
      </c>
      <c r="C45" s="27">
        <v>216782</v>
      </c>
      <c r="D45" s="27" t="s">
        <v>98</v>
      </c>
      <c r="E45" s="27" t="s">
        <v>445</v>
      </c>
      <c r="F45" s="28"/>
      <c r="G45" s="26" t="s">
        <v>4</v>
      </c>
      <c r="H45" s="29" t="s">
        <v>15</v>
      </c>
      <c r="I45" s="26" t="s">
        <v>16</v>
      </c>
      <c r="J45" s="30" t="s">
        <v>6</v>
      </c>
      <c r="K45" s="28">
        <v>44967</v>
      </c>
      <c r="L45" s="28"/>
      <c r="M45" s="31">
        <v>66705</v>
      </c>
      <c r="N45" s="29">
        <f t="shared" si="1"/>
        <v>66705</v>
      </c>
      <c r="O45" s="26" t="s">
        <v>803</v>
      </c>
      <c r="P45" s="26" t="e">
        <v>#N/A</v>
      </c>
      <c r="Q45" s="26" t="s">
        <v>803</v>
      </c>
      <c r="R45" s="26"/>
      <c r="S45" s="26"/>
      <c r="T45" s="29">
        <v>0</v>
      </c>
      <c r="U45" s="29">
        <v>0</v>
      </c>
      <c r="V45" s="29"/>
      <c r="W45" s="29"/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6"/>
      <c r="AD45" s="26"/>
      <c r="AE45" s="26"/>
      <c r="AF45" s="28">
        <v>45504</v>
      </c>
    </row>
    <row r="46" spans="1:32" x14ac:dyDescent="0.35">
      <c r="A46" s="26">
        <v>891301121</v>
      </c>
      <c r="B46" s="26" t="s">
        <v>17</v>
      </c>
      <c r="C46" s="27">
        <v>218531</v>
      </c>
      <c r="D46" s="27" t="s">
        <v>99</v>
      </c>
      <c r="E46" s="27" t="s">
        <v>446</v>
      </c>
      <c r="F46" s="28"/>
      <c r="G46" s="26" t="s">
        <v>4</v>
      </c>
      <c r="H46" s="29" t="s">
        <v>15</v>
      </c>
      <c r="I46" s="26" t="s">
        <v>16</v>
      </c>
      <c r="J46" s="30" t="s">
        <v>6</v>
      </c>
      <c r="K46" s="28">
        <v>44967</v>
      </c>
      <c r="L46" s="28"/>
      <c r="M46" s="31">
        <v>91960</v>
      </c>
      <c r="N46" s="29">
        <f t="shared" si="1"/>
        <v>91960</v>
      </c>
      <c r="O46" s="26" t="s">
        <v>803</v>
      </c>
      <c r="P46" s="26" t="e">
        <v>#N/A</v>
      </c>
      <c r="Q46" s="26" t="s">
        <v>803</v>
      </c>
      <c r="R46" s="26"/>
      <c r="S46" s="26"/>
      <c r="T46" s="29">
        <v>0</v>
      </c>
      <c r="U46" s="29">
        <v>0</v>
      </c>
      <c r="V46" s="29"/>
      <c r="W46" s="29"/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6"/>
      <c r="AD46" s="26"/>
      <c r="AE46" s="26"/>
      <c r="AF46" s="28">
        <v>45504</v>
      </c>
    </row>
    <row r="47" spans="1:32" x14ac:dyDescent="0.35">
      <c r="A47" s="26">
        <v>891301121</v>
      </c>
      <c r="B47" s="26" t="s">
        <v>17</v>
      </c>
      <c r="C47" s="27">
        <v>219389</v>
      </c>
      <c r="D47" s="27" t="s">
        <v>100</v>
      </c>
      <c r="E47" s="27" t="s">
        <v>447</v>
      </c>
      <c r="F47" s="28"/>
      <c r="G47" s="26" t="s">
        <v>4</v>
      </c>
      <c r="H47" s="29" t="s">
        <v>15</v>
      </c>
      <c r="I47" s="26" t="s">
        <v>16</v>
      </c>
      <c r="J47" s="30" t="s">
        <v>6</v>
      </c>
      <c r="K47" s="28">
        <v>44967</v>
      </c>
      <c r="L47" s="28"/>
      <c r="M47" s="31">
        <v>89227</v>
      </c>
      <c r="N47" s="29">
        <f t="shared" si="1"/>
        <v>89227</v>
      </c>
      <c r="O47" s="26" t="s">
        <v>803</v>
      </c>
      <c r="P47" s="26" t="e">
        <v>#N/A</v>
      </c>
      <c r="Q47" s="26" t="s">
        <v>803</v>
      </c>
      <c r="R47" s="26"/>
      <c r="S47" s="26"/>
      <c r="T47" s="29">
        <v>0</v>
      </c>
      <c r="U47" s="29">
        <v>0</v>
      </c>
      <c r="V47" s="29"/>
      <c r="W47" s="29"/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6"/>
      <c r="AD47" s="26"/>
      <c r="AE47" s="26"/>
      <c r="AF47" s="28">
        <v>45504</v>
      </c>
    </row>
    <row r="48" spans="1:32" x14ac:dyDescent="0.35">
      <c r="A48" s="26">
        <v>891301121</v>
      </c>
      <c r="B48" s="26" t="s">
        <v>17</v>
      </c>
      <c r="C48" s="27">
        <v>219538</v>
      </c>
      <c r="D48" s="27" t="s">
        <v>101</v>
      </c>
      <c r="E48" s="27" t="s">
        <v>448</v>
      </c>
      <c r="F48" s="28"/>
      <c r="G48" s="26" t="s">
        <v>4</v>
      </c>
      <c r="H48" s="29" t="s">
        <v>15</v>
      </c>
      <c r="I48" s="26" t="s">
        <v>16</v>
      </c>
      <c r="J48" s="30" t="s">
        <v>6</v>
      </c>
      <c r="K48" s="28">
        <v>44967</v>
      </c>
      <c r="L48" s="28"/>
      <c r="M48" s="31">
        <v>9600</v>
      </c>
      <c r="N48" s="29">
        <f t="shared" si="1"/>
        <v>9600</v>
      </c>
      <c r="O48" s="26" t="s">
        <v>803</v>
      </c>
      <c r="P48" s="26" t="e">
        <v>#N/A</v>
      </c>
      <c r="Q48" s="26" t="s">
        <v>803</v>
      </c>
      <c r="R48" s="26"/>
      <c r="S48" s="26"/>
      <c r="T48" s="29">
        <v>0</v>
      </c>
      <c r="U48" s="29">
        <v>0</v>
      </c>
      <c r="V48" s="29"/>
      <c r="W48" s="29"/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6"/>
      <c r="AD48" s="26"/>
      <c r="AE48" s="26"/>
      <c r="AF48" s="28">
        <v>45504</v>
      </c>
    </row>
    <row r="49" spans="1:32" x14ac:dyDescent="0.35">
      <c r="A49" s="26">
        <v>891301121</v>
      </c>
      <c r="B49" s="26" t="s">
        <v>17</v>
      </c>
      <c r="C49" s="27">
        <v>220458</v>
      </c>
      <c r="D49" s="27" t="s">
        <v>102</v>
      </c>
      <c r="E49" s="27" t="s">
        <v>449</v>
      </c>
      <c r="F49" s="28"/>
      <c r="G49" s="26" t="s">
        <v>4</v>
      </c>
      <c r="H49" s="29" t="s">
        <v>15</v>
      </c>
      <c r="I49" s="26" t="s">
        <v>16</v>
      </c>
      <c r="J49" s="30" t="s">
        <v>6</v>
      </c>
      <c r="K49" s="28">
        <v>44967</v>
      </c>
      <c r="L49" s="28"/>
      <c r="M49" s="31">
        <v>9600</v>
      </c>
      <c r="N49" s="29">
        <f t="shared" si="1"/>
        <v>9600</v>
      </c>
      <c r="O49" s="26" t="s">
        <v>803</v>
      </c>
      <c r="P49" s="26" t="e">
        <v>#N/A</v>
      </c>
      <c r="Q49" s="26" t="s">
        <v>803</v>
      </c>
      <c r="R49" s="26"/>
      <c r="S49" s="26"/>
      <c r="T49" s="29">
        <v>0</v>
      </c>
      <c r="U49" s="29">
        <v>0</v>
      </c>
      <c r="V49" s="29"/>
      <c r="W49" s="29"/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6"/>
      <c r="AD49" s="26"/>
      <c r="AE49" s="26"/>
      <c r="AF49" s="28">
        <v>45504</v>
      </c>
    </row>
    <row r="50" spans="1:32" x14ac:dyDescent="0.35">
      <c r="A50" s="26">
        <v>891301121</v>
      </c>
      <c r="B50" s="26" t="s">
        <v>17</v>
      </c>
      <c r="C50" s="27">
        <v>223179</v>
      </c>
      <c r="D50" s="27" t="s">
        <v>103</v>
      </c>
      <c r="E50" s="27" t="s">
        <v>450</v>
      </c>
      <c r="F50" s="28"/>
      <c r="G50" s="26" t="s">
        <v>4</v>
      </c>
      <c r="H50" s="29" t="s">
        <v>15</v>
      </c>
      <c r="I50" s="26" t="s">
        <v>16</v>
      </c>
      <c r="J50" s="30" t="s">
        <v>6</v>
      </c>
      <c r="K50" s="28">
        <v>44967</v>
      </c>
      <c r="L50" s="28"/>
      <c r="M50" s="31">
        <v>82999</v>
      </c>
      <c r="N50" s="29">
        <f t="shared" si="1"/>
        <v>82999</v>
      </c>
      <c r="O50" s="26" t="s">
        <v>803</v>
      </c>
      <c r="P50" s="26" t="e">
        <v>#N/A</v>
      </c>
      <c r="Q50" s="26" t="s">
        <v>803</v>
      </c>
      <c r="R50" s="26"/>
      <c r="S50" s="26"/>
      <c r="T50" s="29">
        <v>0</v>
      </c>
      <c r="U50" s="29">
        <v>0</v>
      </c>
      <c r="V50" s="29"/>
      <c r="W50" s="29"/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6"/>
      <c r="AD50" s="26"/>
      <c r="AE50" s="26"/>
      <c r="AF50" s="28">
        <v>45504</v>
      </c>
    </row>
    <row r="51" spans="1:32" x14ac:dyDescent="0.35">
      <c r="A51" s="26">
        <v>891301121</v>
      </c>
      <c r="B51" s="26" t="s">
        <v>17</v>
      </c>
      <c r="C51" s="27">
        <v>223991</v>
      </c>
      <c r="D51" s="27" t="s">
        <v>104</v>
      </c>
      <c r="E51" s="27" t="s">
        <v>451</v>
      </c>
      <c r="F51" s="28"/>
      <c r="G51" s="26" t="s">
        <v>4</v>
      </c>
      <c r="H51" s="29" t="s">
        <v>15</v>
      </c>
      <c r="I51" s="26" t="s">
        <v>16</v>
      </c>
      <c r="J51" s="30" t="s">
        <v>6</v>
      </c>
      <c r="K51" s="28">
        <v>44967</v>
      </c>
      <c r="L51" s="28"/>
      <c r="M51" s="31">
        <v>9600</v>
      </c>
      <c r="N51" s="29">
        <f t="shared" si="1"/>
        <v>9600</v>
      </c>
      <c r="O51" s="26" t="s">
        <v>803</v>
      </c>
      <c r="P51" s="26" t="e">
        <v>#N/A</v>
      </c>
      <c r="Q51" s="26" t="s">
        <v>803</v>
      </c>
      <c r="R51" s="26"/>
      <c r="S51" s="26"/>
      <c r="T51" s="29">
        <v>0</v>
      </c>
      <c r="U51" s="29">
        <v>0</v>
      </c>
      <c r="V51" s="29"/>
      <c r="W51" s="29"/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6"/>
      <c r="AD51" s="26"/>
      <c r="AE51" s="26"/>
      <c r="AF51" s="28">
        <v>45504</v>
      </c>
    </row>
    <row r="52" spans="1:32" x14ac:dyDescent="0.35">
      <c r="A52" s="26">
        <v>891301121</v>
      </c>
      <c r="B52" s="26" t="s">
        <v>17</v>
      </c>
      <c r="C52" s="27">
        <v>225159</v>
      </c>
      <c r="D52" s="27" t="s">
        <v>105</v>
      </c>
      <c r="E52" s="27" t="s">
        <v>452</v>
      </c>
      <c r="F52" s="28"/>
      <c r="G52" s="26" t="s">
        <v>4</v>
      </c>
      <c r="H52" s="29" t="s">
        <v>15</v>
      </c>
      <c r="I52" s="26" t="s">
        <v>16</v>
      </c>
      <c r="J52" s="30" t="s">
        <v>6</v>
      </c>
      <c r="K52" s="28">
        <v>44967</v>
      </c>
      <c r="L52" s="28"/>
      <c r="M52" s="31">
        <v>9600</v>
      </c>
      <c r="N52" s="29">
        <f t="shared" si="1"/>
        <v>9600</v>
      </c>
      <c r="O52" s="26" t="s">
        <v>803</v>
      </c>
      <c r="P52" s="26" t="e">
        <v>#N/A</v>
      </c>
      <c r="Q52" s="26" t="s">
        <v>803</v>
      </c>
      <c r="R52" s="26"/>
      <c r="S52" s="26"/>
      <c r="T52" s="29">
        <v>0</v>
      </c>
      <c r="U52" s="29">
        <v>0</v>
      </c>
      <c r="V52" s="29"/>
      <c r="W52" s="29"/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6"/>
      <c r="AD52" s="26"/>
      <c r="AE52" s="26"/>
      <c r="AF52" s="28">
        <v>45504</v>
      </c>
    </row>
    <row r="53" spans="1:32" x14ac:dyDescent="0.35">
      <c r="A53" s="26">
        <v>891301121</v>
      </c>
      <c r="B53" s="26" t="s">
        <v>17</v>
      </c>
      <c r="C53" s="27">
        <v>225612</v>
      </c>
      <c r="D53" s="27" t="s">
        <v>106</v>
      </c>
      <c r="E53" s="27" t="s">
        <v>453</v>
      </c>
      <c r="F53" s="28"/>
      <c r="G53" s="26" t="s">
        <v>4</v>
      </c>
      <c r="H53" s="29" t="s">
        <v>15</v>
      </c>
      <c r="I53" s="26" t="s">
        <v>16</v>
      </c>
      <c r="J53" s="30" t="s">
        <v>6</v>
      </c>
      <c r="K53" s="28">
        <v>44967</v>
      </c>
      <c r="L53" s="28"/>
      <c r="M53" s="31">
        <v>87895</v>
      </c>
      <c r="N53" s="29">
        <f t="shared" si="1"/>
        <v>87895</v>
      </c>
      <c r="O53" s="26" t="s">
        <v>803</v>
      </c>
      <c r="P53" s="26" t="e">
        <v>#N/A</v>
      </c>
      <c r="Q53" s="26" t="s">
        <v>803</v>
      </c>
      <c r="R53" s="26"/>
      <c r="S53" s="26"/>
      <c r="T53" s="29">
        <v>0</v>
      </c>
      <c r="U53" s="29">
        <v>0</v>
      </c>
      <c r="V53" s="29"/>
      <c r="W53" s="29"/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6"/>
      <c r="AD53" s="26"/>
      <c r="AE53" s="26"/>
      <c r="AF53" s="28">
        <v>45504</v>
      </c>
    </row>
    <row r="54" spans="1:32" x14ac:dyDescent="0.35">
      <c r="A54" s="26">
        <v>891301121</v>
      </c>
      <c r="B54" s="26" t="s">
        <v>17</v>
      </c>
      <c r="C54" s="27">
        <v>228459</v>
      </c>
      <c r="D54" s="27" t="s">
        <v>107</v>
      </c>
      <c r="E54" s="27" t="s">
        <v>454</v>
      </c>
      <c r="F54" s="28"/>
      <c r="G54" s="26" t="s">
        <v>4</v>
      </c>
      <c r="H54" s="29" t="s">
        <v>15</v>
      </c>
      <c r="I54" s="26" t="s">
        <v>16</v>
      </c>
      <c r="J54" s="30" t="s">
        <v>6</v>
      </c>
      <c r="K54" s="28">
        <v>44967</v>
      </c>
      <c r="L54" s="28"/>
      <c r="M54" s="31">
        <v>200210</v>
      </c>
      <c r="N54" s="29">
        <f t="shared" si="1"/>
        <v>200210</v>
      </c>
      <c r="O54" s="26" t="s">
        <v>803</v>
      </c>
      <c r="P54" s="26" t="e">
        <v>#N/A</v>
      </c>
      <c r="Q54" s="26" t="s">
        <v>803</v>
      </c>
      <c r="R54" s="26"/>
      <c r="S54" s="26"/>
      <c r="T54" s="29">
        <v>0</v>
      </c>
      <c r="U54" s="29">
        <v>0</v>
      </c>
      <c r="V54" s="29"/>
      <c r="W54" s="29"/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6"/>
      <c r="AD54" s="26"/>
      <c r="AE54" s="26"/>
      <c r="AF54" s="28">
        <v>45504</v>
      </c>
    </row>
    <row r="55" spans="1:32" x14ac:dyDescent="0.35">
      <c r="A55" s="26">
        <v>891301121</v>
      </c>
      <c r="B55" s="26" t="s">
        <v>17</v>
      </c>
      <c r="C55" s="27">
        <v>229016</v>
      </c>
      <c r="D55" s="27" t="s">
        <v>108</v>
      </c>
      <c r="E55" s="27" t="s">
        <v>455</v>
      </c>
      <c r="F55" s="28"/>
      <c r="G55" s="26" t="s">
        <v>4</v>
      </c>
      <c r="H55" s="29" t="s">
        <v>15</v>
      </c>
      <c r="I55" s="26" t="s">
        <v>16</v>
      </c>
      <c r="J55" s="30" t="s">
        <v>6</v>
      </c>
      <c r="K55" s="28">
        <v>44967</v>
      </c>
      <c r="L55" s="28"/>
      <c r="M55" s="31">
        <v>463569</v>
      </c>
      <c r="N55" s="29">
        <f t="shared" si="1"/>
        <v>463569</v>
      </c>
      <c r="O55" s="26" t="s">
        <v>803</v>
      </c>
      <c r="P55" s="26" t="e">
        <v>#N/A</v>
      </c>
      <c r="Q55" s="26" t="s">
        <v>803</v>
      </c>
      <c r="R55" s="26"/>
      <c r="S55" s="26"/>
      <c r="T55" s="29">
        <v>0</v>
      </c>
      <c r="U55" s="29">
        <v>0</v>
      </c>
      <c r="V55" s="29"/>
      <c r="W55" s="29"/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6"/>
      <c r="AD55" s="26"/>
      <c r="AE55" s="26"/>
      <c r="AF55" s="28">
        <v>45504</v>
      </c>
    </row>
    <row r="56" spans="1:32" x14ac:dyDescent="0.35">
      <c r="A56" s="26">
        <v>891301121</v>
      </c>
      <c r="B56" s="26" t="s">
        <v>17</v>
      </c>
      <c r="C56" s="27">
        <v>229017</v>
      </c>
      <c r="D56" s="27" t="s">
        <v>109</v>
      </c>
      <c r="E56" s="27" t="s">
        <v>456</v>
      </c>
      <c r="F56" s="28"/>
      <c r="G56" s="26" t="s">
        <v>4</v>
      </c>
      <c r="H56" s="29" t="s">
        <v>15</v>
      </c>
      <c r="I56" s="26" t="s">
        <v>16</v>
      </c>
      <c r="J56" s="30" t="s">
        <v>6</v>
      </c>
      <c r="K56" s="28">
        <v>44967</v>
      </c>
      <c r="L56" s="28"/>
      <c r="M56" s="31">
        <v>88129</v>
      </c>
      <c r="N56" s="29">
        <f t="shared" si="1"/>
        <v>88129</v>
      </c>
      <c r="O56" s="26" t="s">
        <v>803</v>
      </c>
      <c r="P56" s="26" t="e">
        <v>#N/A</v>
      </c>
      <c r="Q56" s="26" t="s">
        <v>803</v>
      </c>
      <c r="R56" s="26"/>
      <c r="S56" s="26"/>
      <c r="T56" s="29">
        <v>0</v>
      </c>
      <c r="U56" s="29">
        <v>0</v>
      </c>
      <c r="V56" s="29"/>
      <c r="W56" s="29"/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6"/>
      <c r="AD56" s="26"/>
      <c r="AE56" s="26"/>
      <c r="AF56" s="28">
        <v>45504</v>
      </c>
    </row>
    <row r="57" spans="1:32" x14ac:dyDescent="0.35">
      <c r="A57" s="26">
        <v>891301121</v>
      </c>
      <c r="B57" s="26" t="s">
        <v>17</v>
      </c>
      <c r="C57" s="27">
        <v>229581</v>
      </c>
      <c r="D57" s="27" t="s">
        <v>110</v>
      </c>
      <c r="E57" s="27" t="s">
        <v>457</v>
      </c>
      <c r="F57" s="28"/>
      <c r="G57" s="26" t="s">
        <v>4</v>
      </c>
      <c r="H57" s="29" t="s">
        <v>15</v>
      </c>
      <c r="I57" s="26" t="s">
        <v>16</v>
      </c>
      <c r="J57" s="30" t="s">
        <v>6</v>
      </c>
      <c r="K57" s="28">
        <v>44967</v>
      </c>
      <c r="L57" s="28"/>
      <c r="M57" s="31">
        <v>66581</v>
      </c>
      <c r="N57" s="29">
        <f t="shared" si="1"/>
        <v>66581</v>
      </c>
      <c r="O57" s="26" t="s">
        <v>803</v>
      </c>
      <c r="P57" s="26" t="e">
        <v>#N/A</v>
      </c>
      <c r="Q57" s="26" t="s">
        <v>803</v>
      </c>
      <c r="R57" s="26"/>
      <c r="S57" s="26"/>
      <c r="T57" s="29">
        <v>0</v>
      </c>
      <c r="U57" s="29">
        <v>0</v>
      </c>
      <c r="V57" s="29"/>
      <c r="W57" s="29"/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6"/>
      <c r="AD57" s="26"/>
      <c r="AE57" s="26"/>
      <c r="AF57" s="28">
        <v>45504</v>
      </c>
    </row>
    <row r="58" spans="1:32" x14ac:dyDescent="0.35">
      <c r="A58" s="26">
        <v>891301121</v>
      </c>
      <c r="B58" s="26" t="s">
        <v>17</v>
      </c>
      <c r="C58" s="27">
        <v>229658</v>
      </c>
      <c r="D58" s="27" t="s">
        <v>111</v>
      </c>
      <c r="E58" s="27" t="s">
        <v>458</v>
      </c>
      <c r="F58" s="28"/>
      <c r="G58" s="26" t="s">
        <v>4</v>
      </c>
      <c r="H58" s="29" t="s">
        <v>15</v>
      </c>
      <c r="I58" s="26" t="s">
        <v>16</v>
      </c>
      <c r="J58" s="30" t="s">
        <v>6</v>
      </c>
      <c r="K58" s="28">
        <v>44967</v>
      </c>
      <c r="L58" s="28"/>
      <c r="M58" s="31">
        <v>9600</v>
      </c>
      <c r="N58" s="29">
        <f t="shared" si="1"/>
        <v>9600</v>
      </c>
      <c r="O58" s="26" t="s">
        <v>803</v>
      </c>
      <c r="P58" s="26" t="e">
        <v>#N/A</v>
      </c>
      <c r="Q58" s="26" t="s">
        <v>803</v>
      </c>
      <c r="R58" s="26"/>
      <c r="S58" s="26"/>
      <c r="T58" s="29">
        <v>0</v>
      </c>
      <c r="U58" s="29">
        <v>0</v>
      </c>
      <c r="V58" s="29"/>
      <c r="W58" s="29"/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6"/>
      <c r="AD58" s="26"/>
      <c r="AE58" s="26"/>
      <c r="AF58" s="28">
        <v>45504</v>
      </c>
    </row>
    <row r="59" spans="1:32" x14ac:dyDescent="0.35">
      <c r="A59" s="26">
        <v>891301121</v>
      </c>
      <c r="B59" s="26" t="s">
        <v>17</v>
      </c>
      <c r="C59" s="27">
        <v>230411</v>
      </c>
      <c r="D59" s="27" t="s">
        <v>112</v>
      </c>
      <c r="E59" s="27" t="s">
        <v>459</v>
      </c>
      <c r="F59" s="28"/>
      <c r="G59" s="26" t="s">
        <v>4</v>
      </c>
      <c r="H59" s="29" t="s">
        <v>15</v>
      </c>
      <c r="I59" s="26" t="s">
        <v>16</v>
      </c>
      <c r="J59" s="30" t="s">
        <v>6</v>
      </c>
      <c r="K59" s="28">
        <v>44967</v>
      </c>
      <c r="L59" s="28"/>
      <c r="M59" s="31">
        <v>9600</v>
      </c>
      <c r="N59" s="29">
        <f t="shared" si="1"/>
        <v>9600</v>
      </c>
      <c r="O59" s="26" t="s">
        <v>803</v>
      </c>
      <c r="P59" s="26" t="e">
        <v>#N/A</v>
      </c>
      <c r="Q59" s="26" t="s">
        <v>803</v>
      </c>
      <c r="R59" s="26"/>
      <c r="S59" s="26"/>
      <c r="T59" s="29">
        <v>0</v>
      </c>
      <c r="U59" s="29">
        <v>0</v>
      </c>
      <c r="V59" s="29"/>
      <c r="W59" s="29"/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6"/>
      <c r="AD59" s="26"/>
      <c r="AE59" s="26"/>
      <c r="AF59" s="28">
        <v>45504</v>
      </c>
    </row>
    <row r="60" spans="1:32" x14ac:dyDescent="0.35">
      <c r="A60" s="26">
        <v>891301121</v>
      </c>
      <c r="B60" s="26" t="s">
        <v>17</v>
      </c>
      <c r="C60" s="27">
        <v>230715</v>
      </c>
      <c r="D60" s="27" t="s">
        <v>113</v>
      </c>
      <c r="E60" s="27" t="s">
        <v>460</v>
      </c>
      <c r="F60" s="28"/>
      <c r="G60" s="26" t="s">
        <v>4</v>
      </c>
      <c r="H60" s="29" t="s">
        <v>15</v>
      </c>
      <c r="I60" s="26" t="s">
        <v>16</v>
      </c>
      <c r="J60" s="30" t="s">
        <v>6</v>
      </c>
      <c r="K60" s="28">
        <v>44967</v>
      </c>
      <c r="L60" s="28"/>
      <c r="M60" s="31">
        <v>72934</v>
      </c>
      <c r="N60" s="29">
        <f t="shared" si="1"/>
        <v>72934</v>
      </c>
      <c r="O60" s="26" t="s">
        <v>803</v>
      </c>
      <c r="P60" s="26" t="e">
        <v>#N/A</v>
      </c>
      <c r="Q60" s="26" t="s">
        <v>803</v>
      </c>
      <c r="R60" s="26"/>
      <c r="S60" s="26"/>
      <c r="T60" s="29">
        <v>0</v>
      </c>
      <c r="U60" s="29">
        <v>0</v>
      </c>
      <c r="V60" s="29"/>
      <c r="W60" s="29"/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6"/>
      <c r="AD60" s="26"/>
      <c r="AE60" s="26"/>
      <c r="AF60" s="28">
        <v>45504</v>
      </c>
    </row>
    <row r="61" spans="1:32" x14ac:dyDescent="0.35">
      <c r="A61" s="26">
        <v>891301121</v>
      </c>
      <c r="B61" s="26" t="s">
        <v>17</v>
      </c>
      <c r="C61" s="27">
        <v>231407</v>
      </c>
      <c r="D61" s="27" t="s">
        <v>114</v>
      </c>
      <c r="E61" s="27" t="s">
        <v>461</v>
      </c>
      <c r="F61" s="28"/>
      <c r="G61" s="26" t="s">
        <v>4</v>
      </c>
      <c r="H61" s="29" t="s">
        <v>15</v>
      </c>
      <c r="I61" s="26" t="s">
        <v>16</v>
      </c>
      <c r="J61" s="30" t="s">
        <v>6</v>
      </c>
      <c r="K61" s="28">
        <v>44967</v>
      </c>
      <c r="L61" s="28"/>
      <c r="M61" s="31">
        <v>71431</v>
      </c>
      <c r="N61" s="29">
        <f t="shared" si="1"/>
        <v>71431</v>
      </c>
      <c r="O61" s="26" t="s">
        <v>803</v>
      </c>
      <c r="P61" s="26" t="e">
        <v>#N/A</v>
      </c>
      <c r="Q61" s="26" t="s">
        <v>803</v>
      </c>
      <c r="R61" s="26"/>
      <c r="S61" s="26"/>
      <c r="T61" s="29">
        <v>0</v>
      </c>
      <c r="U61" s="29">
        <v>0</v>
      </c>
      <c r="V61" s="29"/>
      <c r="W61" s="29"/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6"/>
      <c r="AD61" s="26"/>
      <c r="AE61" s="26"/>
      <c r="AF61" s="28">
        <v>45504</v>
      </c>
    </row>
    <row r="62" spans="1:32" x14ac:dyDescent="0.35">
      <c r="A62" s="26">
        <v>891301121</v>
      </c>
      <c r="B62" s="26" t="s">
        <v>17</v>
      </c>
      <c r="C62" s="27">
        <v>232002</v>
      </c>
      <c r="D62" s="27" t="s">
        <v>115</v>
      </c>
      <c r="E62" s="27" t="s">
        <v>462</v>
      </c>
      <c r="F62" s="28"/>
      <c r="G62" s="26" t="s">
        <v>4</v>
      </c>
      <c r="H62" s="29" t="s">
        <v>15</v>
      </c>
      <c r="I62" s="26" t="s">
        <v>16</v>
      </c>
      <c r="J62" s="30" t="s">
        <v>6</v>
      </c>
      <c r="K62" s="28">
        <v>44967</v>
      </c>
      <c r="L62" s="28"/>
      <c r="M62" s="31">
        <v>76894</v>
      </c>
      <c r="N62" s="29">
        <f t="shared" si="1"/>
        <v>76894</v>
      </c>
      <c r="O62" s="26" t="s">
        <v>803</v>
      </c>
      <c r="P62" s="26" t="e">
        <v>#N/A</v>
      </c>
      <c r="Q62" s="26" t="s">
        <v>803</v>
      </c>
      <c r="R62" s="26"/>
      <c r="S62" s="26"/>
      <c r="T62" s="29">
        <v>0</v>
      </c>
      <c r="U62" s="29">
        <v>0</v>
      </c>
      <c r="V62" s="29"/>
      <c r="W62" s="29"/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6"/>
      <c r="AD62" s="26"/>
      <c r="AE62" s="26"/>
      <c r="AF62" s="28">
        <v>45504</v>
      </c>
    </row>
    <row r="63" spans="1:32" x14ac:dyDescent="0.35">
      <c r="A63" s="26">
        <v>891301121</v>
      </c>
      <c r="B63" s="26" t="s">
        <v>17</v>
      </c>
      <c r="C63" s="27">
        <v>232506</v>
      </c>
      <c r="D63" s="27" t="s">
        <v>116</v>
      </c>
      <c r="E63" s="27" t="s">
        <v>463</v>
      </c>
      <c r="F63" s="28"/>
      <c r="G63" s="26" t="s">
        <v>4</v>
      </c>
      <c r="H63" s="29" t="s">
        <v>15</v>
      </c>
      <c r="I63" s="26" t="s">
        <v>16</v>
      </c>
      <c r="J63" s="30" t="s">
        <v>6</v>
      </c>
      <c r="K63" s="28">
        <v>44967</v>
      </c>
      <c r="L63" s="28"/>
      <c r="M63" s="31">
        <v>113611</v>
      </c>
      <c r="N63" s="29">
        <f t="shared" si="1"/>
        <v>113611</v>
      </c>
      <c r="O63" s="26" t="s">
        <v>803</v>
      </c>
      <c r="P63" s="26" t="e">
        <v>#N/A</v>
      </c>
      <c r="Q63" s="26" t="s">
        <v>803</v>
      </c>
      <c r="R63" s="26"/>
      <c r="S63" s="26"/>
      <c r="T63" s="29">
        <v>0</v>
      </c>
      <c r="U63" s="29">
        <v>0</v>
      </c>
      <c r="V63" s="29"/>
      <c r="W63" s="29"/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6"/>
      <c r="AD63" s="26"/>
      <c r="AE63" s="26"/>
      <c r="AF63" s="28">
        <v>45504</v>
      </c>
    </row>
    <row r="64" spans="1:32" x14ac:dyDescent="0.35">
      <c r="A64" s="26">
        <v>891301121</v>
      </c>
      <c r="B64" s="26" t="s">
        <v>17</v>
      </c>
      <c r="C64" s="27">
        <v>232752</v>
      </c>
      <c r="D64" s="27" t="s">
        <v>117</v>
      </c>
      <c r="E64" s="27" t="s">
        <v>464</v>
      </c>
      <c r="F64" s="28"/>
      <c r="G64" s="26" t="s">
        <v>4</v>
      </c>
      <c r="H64" s="29" t="s">
        <v>15</v>
      </c>
      <c r="I64" s="26" t="s">
        <v>16</v>
      </c>
      <c r="J64" s="30" t="s">
        <v>6</v>
      </c>
      <c r="K64" s="28">
        <v>44967</v>
      </c>
      <c r="L64" s="28"/>
      <c r="M64" s="31">
        <v>9600</v>
      </c>
      <c r="N64" s="29">
        <f t="shared" si="1"/>
        <v>9600</v>
      </c>
      <c r="O64" s="26" t="s">
        <v>803</v>
      </c>
      <c r="P64" s="26" t="e">
        <v>#N/A</v>
      </c>
      <c r="Q64" s="26" t="s">
        <v>803</v>
      </c>
      <c r="R64" s="26"/>
      <c r="S64" s="26"/>
      <c r="T64" s="29">
        <v>0</v>
      </c>
      <c r="U64" s="29">
        <v>0</v>
      </c>
      <c r="V64" s="29"/>
      <c r="W64" s="29"/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6"/>
      <c r="AD64" s="26"/>
      <c r="AE64" s="26"/>
      <c r="AF64" s="28">
        <v>45504</v>
      </c>
    </row>
    <row r="65" spans="1:32" x14ac:dyDescent="0.35">
      <c r="A65" s="26">
        <v>891301121</v>
      </c>
      <c r="B65" s="26" t="s">
        <v>17</v>
      </c>
      <c r="C65" s="27">
        <v>233039</v>
      </c>
      <c r="D65" s="27" t="s">
        <v>118</v>
      </c>
      <c r="E65" s="27" t="s">
        <v>465</v>
      </c>
      <c r="F65" s="28"/>
      <c r="G65" s="26" t="s">
        <v>4</v>
      </c>
      <c r="H65" s="29" t="s">
        <v>15</v>
      </c>
      <c r="I65" s="26" t="s">
        <v>16</v>
      </c>
      <c r="J65" s="30" t="s">
        <v>6</v>
      </c>
      <c r="K65" s="28">
        <v>44967</v>
      </c>
      <c r="L65" s="28"/>
      <c r="M65" s="31">
        <v>71535</v>
      </c>
      <c r="N65" s="29">
        <f t="shared" si="1"/>
        <v>71535</v>
      </c>
      <c r="O65" s="26" t="s">
        <v>803</v>
      </c>
      <c r="P65" s="26" t="e">
        <v>#N/A</v>
      </c>
      <c r="Q65" s="26" t="s">
        <v>803</v>
      </c>
      <c r="R65" s="26"/>
      <c r="S65" s="26"/>
      <c r="T65" s="29">
        <v>0</v>
      </c>
      <c r="U65" s="29">
        <v>0</v>
      </c>
      <c r="V65" s="29"/>
      <c r="W65" s="29"/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6"/>
      <c r="AD65" s="26"/>
      <c r="AE65" s="26"/>
      <c r="AF65" s="28">
        <v>45504</v>
      </c>
    </row>
    <row r="66" spans="1:32" x14ac:dyDescent="0.35">
      <c r="A66" s="26">
        <v>891301121</v>
      </c>
      <c r="B66" s="26" t="s">
        <v>17</v>
      </c>
      <c r="C66" s="27">
        <v>233049</v>
      </c>
      <c r="D66" s="27" t="s">
        <v>119</v>
      </c>
      <c r="E66" s="27" t="s">
        <v>466</v>
      </c>
      <c r="F66" s="28"/>
      <c r="G66" s="26" t="s">
        <v>4</v>
      </c>
      <c r="H66" s="29" t="s">
        <v>15</v>
      </c>
      <c r="I66" s="26" t="s">
        <v>16</v>
      </c>
      <c r="J66" s="30" t="s">
        <v>6</v>
      </c>
      <c r="K66" s="28">
        <v>44967</v>
      </c>
      <c r="L66" s="28"/>
      <c r="M66" s="31">
        <v>70573</v>
      </c>
      <c r="N66" s="29">
        <f t="shared" si="1"/>
        <v>70573</v>
      </c>
      <c r="O66" s="26" t="s">
        <v>803</v>
      </c>
      <c r="P66" s="26" t="e">
        <v>#N/A</v>
      </c>
      <c r="Q66" s="26" t="s">
        <v>803</v>
      </c>
      <c r="R66" s="26"/>
      <c r="S66" s="26"/>
      <c r="T66" s="29">
        <v>0</v>
      </c>
      <c r="U66" s="29">
        <v>0</v>
      </c>
      <c r="V66" s="29"/>
      <c r="W66" s="29"/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6"/>
      <c r="AD66" s="26"/>
      <c r="AE66" s="26"/>
      <c r="AF66" s="28">
        <v>45504</v>
      </c>
    </row>
    <row r="67" spans="1:32" x14ac:dyDescent="0.35">
      <c r="A67" s="26">
        <v>891301121</v>
      </c>
      <c r="B67" s="26" t="s">
        <v>17</v>
      </c>
      <c r="C67" s="27">
        <v>234798</v>
      </c>
      <c r="D67" s="27" t="s">
        <v>120</v>
      </c>
      <c r="E67" s="27" t="s">
        <v>467</v>
      </c>
      <c r="F67" s="28"/>
      <c r="G67" s="26" t="s">
        <v>4</v>
      </c>
      <c r="H67" s="29" t="s">
        <v>15</v>
      </c>
      <c r="I67" s="26" t="s">
        <v>16</v>
      </c>
      <c r="J67" s="30" t="s">
        <v>6</v>
      </c>
      <c r="K67" s="28">
        <v>44967</v>
      </c>
      <c r="L67" s="28"/>
      <c r="M67" s="31">
        <v>123620</v>
      </c>
      <c r="N67" s="29">
        <f t="shared" si="1"/>
        <v>123620</v>
      </c>
      <c r="O67" s="26" t="s">
        <v>803</v>
      </c>
      <c r="P67" s="26" t="e">
        <v>#N/A</v>
      </c>
      <c r="Q67" s="26" t="s">
        <v>803</v>
      </c>
      <c r="R67" s="26"/>
      <c r="S67" s="26"/>
      <c r="T67" s="29">
        <v>0</v>
      </c>
      <c r="U67" s="29">
        <v>0</v>
      </c>
      <c r="V67" s="29"/>
      <c r="W67" s="29"/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6"/>
      <c r="AD67" s="26"/>
      <c r="AE67" s="26"/>
      <c r="AF67" s="28">
        <v>45504</v>
      </c>
    </row>
    <row r="68" spans="1:32" x14ac:dyDescent="0.35">
      <c r="A68" s="26">
        <v>891301121</v>
      </c>
      <c r="B68" s="26" t="s">
        <v>17</v>
      </c>
      <c r="C68" s="27">
        <v>235948</v>
      </c>
      <c r="D68" s="27" t="s">
        <v>121</v>
      </c>
      <c r="E68" s="27" t="s">
        <v>468</v>
      </c>
      <c r="F68" s="28"/>
      <c r="G68" s="26" t="s">
        <v>4</v>
      </c>
      <c r="H68" s="29" t="s">
        <v>15</v>
      </c>
      <c r="I68" s="26" t="s">
        <v>16</v>
      </c>
      <c r="J68" s="30" t="s">
        <v>6</v>
      </c>
      <c r="K68" s="28">
        <v>44967</v>
      </c>
      <c r="L68" s="28"/>
      <c r="M68" s="31">
        <v>232760</v>
      </c>
      <c r="N68" s="29">
        <f t="shared" ref="N68:N76" si="2">+M68</f>
        <v>232760</v>
      </c>
      <c r="O68" s="26" t="s">
        <v>803</v>
      </c>
      <c r="P68" s="26" t="e">
        <v>#N/A</v>
      </c>
      <c r="Q68" s="26" t="s">
        <v>803</v>
      </c>
      <c r="R68" s="26"/>
      <c r="S68" s="26"/>
      <c r="T68" s="29">
        <v>0</v>
      </c>
      <c r="U68" s="29">
        <v>0</v>
      </c>
      <c r="V68" s="29"/>
      <c r="W68" s="29"/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6"/>
      <c r="AD68" s="26"/>
      <c r="AE68" s="26"/>
      <c r="AF68" s="28">
        <v>45504</v>
      </c>
    </row>
    <row r="69" spans="1:32" x14ac:dyDescent="0.35">
      <c r="A69" s="26">
        <v>891301121</v>
      </c>
      <c r="B69" s="26" t="s">
        <v>17</v>
      </c>
      <c r="C69" s="27">
        <v>235969</v>
      </c>
      <c r="D69" s="27" t="s">
        <v>122</v>
      </c>
      <c r="E69" s="27" t="s">
        <v>469</v>
      </c>
      <c r="F69" s="28"/>
      <c r="G69" s="26" t="s">
        <v>4</v>
      </c>
      <c r="H69" s="29" t="s">
        <v>15</v>
      </c>
      <c r="I69" s="26" t="s">
        <v>16</v>
      </c>
      <c r="J69" s="30" t="s">
        <v>6</v>
      </c>
      <c r="K69" s="28">
        <v>44967</v>
      </c>
      <c r="L69" s="28"/>
      <c r="M69" s="31">
        <v>125700</v>
      </c>
      <c r="N69" s="29">
        <f t="shared" si="2"/>
        <v>125700</v>
      </c>
      <c r="O69" s="26" t="s">
        <v>803</v>
      </c>
      <c r="P69" s="26" t="e">
        <v>#N/A</v>
      </c>
      <c r="Q69" s="26" t="s">
        <v>803</v>
      </c>
      <c r="R69" s="26"/>
      <c r="S69" s="26"/>
      <c r="T69" s="29">
        <v>0</v>
      </c>
      <c r="U69" s="29">
        <v>0</v>
      </c>
      <c r="V69" s="29"/>
      <c r="W69" s="29"/>
      <c r="X69" s="29">
        <v>0</v>
      </c>
      <c r="Y69" s="29">
        <v>0</v>
      </c>
      <c r="Z69" s="29">
        <v>0</v>
      </c>
      <c r="AA69" s="29">
        <v>0</v>
      </c>
      <c r="AB69" s="29">
        <v>0</v>
      </c>
      <c r="AC69" s="26"/>
      <c r="AD69" s="26"/>
      <c r="AE69" s="26"/>
      <c r="AF69" s="28">
        <v>45504</v>
      </c>
    </row>
    <row r="70" spans="1:32" x14ac:dyDescent="0.35">
      <c r="A70" s="26">
        <v>891301121</v>
      </c>
      <c r="B70" s="26" t="s">
        <v>17</v>
      </c>
      <c r="C70" s="27">
        <v>236525</v>
      </c>
      <c r="D70" s="27" t="s">
        <v>123</v>
      </c>
      <c r="E70" s="27" t="s">
        <v>470</v>
      </c>
      <c r="F70" s="28"/>
      <c r="G70" s="26" t="s">
        <v>4</v>
      </c>
      <c r="H70" s="29" t="s">
        <v>15</v>
      </c>
      <c r="I70" s="26" t="s">
        <v>16</v>
      </c>
      <c r="J70" s="30" t="s">
        <v>6</v>
      </c>
      <c r="K70" s="28">
        <v>44967</v>
      </c>
      <c r="L70" s="28"/>
      <c r="M70" s="31">
        <v>9600</v>
      </c>
      <c r="N70" s="29">
        <f t="shared" si="2"/>
        <v>9600</v>
      </c>
      <c r="O70" s="26" t="s">
        <v>803</v>
      </c>
      <c r="P70" s="26" t="e">
        <v>#N/A</v>
      </c>
      <c r="Q70" s="26" t="s">
        <v>803</v>
      </c>
      <c r="R70" s="26"/>
      <c r="S70" s="26"/>
      <c r="T70" s="29">
        <v>0</v>
      </c>
      <c r="U70" s="29">
        <v>0</v>
      </c>
      <c r="V70" s="29"/>
      <c r="W70" s="29"/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6"/>
      <c r="AD70" s="26"/>
      <c r="AE70" s="26"/>
      <c r="AF70" s="28">
        <v>45504</v>
      </c>
    </row>
    <row r="71" spans="1:32" x14ac:dyDescent="0.35">
      <c r="A71" s="26">
        <v>891301121</v>
      </c>
      <c r="B71" s="26" t="s">
        <v>17</v>
      </c>
      <c r="C71" s="27">
        <v>236822</v>
      </c>
      <c r="D71" s="27" t="s">
        <v>124</v>
      </c>
      <c r="E71" s="27" t="s">
        <v>471</v>
      </c>
      <c r="F71" s="28"/>
      <c r="G71" s="26" t="s">
        <v>4</v>
      </c>
      <c r="H71" s="29" t="s">
        <v>15</v>
      </c>
      <c r="I71" s="26" t="s">
        <v>16</v>
      </c>
      <c r="J71" s="30" t="s">
        <v>6</v>
      </c>
      <c r="K71" s="28">
        <v>44967</v>
      </c>
      <c r="L71" s="28"/>
      <c r="M71" s="31">
        <v>69225</v>
      </c>
      <c r="N71" s="29">
        <f t="shared" si="2"/>
        <v>69225</v>
      </c>
      <c r="O71" s="26" t="s">
        <v>803</v>
      </c>
      <c r="P71" s="26" t="e">
        <v>#N/A</v>
      </c>
      <c r="Q71" s="26" t="s">
        <v>803</v>
      </c>
      <c r="R71" s="26"/>
      <c r="S71" s="26"/>
      <c r="T71" s="29">
        <v>0</v>
      </c>
      <c r="U71" s="29">
        <v>0</v>
      </c>
      <c r="V71" s="29"/>
      <c r="W71" s="29"/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6"/>
      <c r="AD71" s="26"/>
      <c r="AE71" s="26"/>
      <c r="AF71" s="28">
        <v>45504</v>
      </c>
    </row>
    <row r="72" spans="1:32" x14ac:dyDescent="0.35">
      <c r="A72" s="26">
        <v>891301121</v>
      </c>
      <c r="B72" s="26" t="s">
        <v>17</v>
      </c>
      <c r="C72" s="27">
        <v>238433</v>
      </c>
      <c r="D72" s="27" t="s">
        <v>125</v>
      </c>
      <c r="E72" s="27" t="s">
        <v>472</v>
      </c>
      <c r="F72" s="28"/>
      <c r="G72" s="26" t="s">
        <v>4</v>
      </c>
      <c r="H72" s="29" t="s">
        <v>15</v>
      </c>
      <c r="I72" s="26" t="s">
        <v>16</v>
      </c>
      <c r="J72" s="30" t="s">
        <v>6</v>
      </c>
      <c r="K72" s="28">
        <v>44967</v>
      </c>
      <c r="L72" s="28"/>
      <c r="M72" s="31">
        <v>151343</v>
      </c>
      <c r="N72" s="29">
        <f t="shared" si="2"/>
        <v>151343</v>
      </c>
      <c r="O72" s="26" t="s">
        <v>803</v>
      </c>
      <c r="P72" s="26" t="e">
        <v>#N/A</v>
      </c>
      <c r="Q72" s="26" t="s">
        <v>803</v>
      </c>
      <c r="R72" s="26"/>
      <c r="S72" s="26"/>
      <c r="T72" s="29">
        <v>0</v>
      </c>
      <c r="U72" s="29">
        <v>0</v>
      </c>
      <c r="V72" s="29"/>
      <c r="W72" s="29"/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6"/>
      <c r="AD72" s="26"/>
      <c r="AE72" s="26"/>
      <c r="AF72" s="28">
        <v>45504</v>
      </c>
    </row>
    <row r="73" spans="1:32" x14ac:dyDescent="0.35">
      <c r="A73" s="26">
        <v>891301121</v>
      </c>
      <c r="B73" s="26" t="s">
        <v>17</v>
      </c>
      <c r="C73" s="27">
        <v>239058</v>
      </c>
      <c r="D73" s="27" t="s">
        <v>126</v>
      </c>
      <c r="E73" s="27" t="s">
        <v>473</v>
      </c>
      <c r="F73" s="28"/>
      <c r="G73" s="26" t="s">
        <v>4</v>
      </c>
      <c r="H73" s="29" t="s">
        <v>15</v>
      </c>
      <c r="I73" s="26" t="s">
        <v>16</v>
      </c>
      <c r="J73" s="30" t="s">
        <v>5</v>
      </c>
      <c r="K73" s="28">
        <v>44967</v>
      </c>
      <c r="L73" s="28"/>
      <c r="M73" s="31">
        <v>243475</v>
      </c>
      <c r="N73" s="29">
        <f t="shared" si="2"/>
        <v>243475</v>
      </c>
      <c r="O73" s="26" t="s">
        <v>803</v>
      </c>
      <c r="P73" s="26" t="e">
        <v>#N/A</v>
      </c>
      <c r="Q73" s="26" t="s">
        <v>803</v>
      </c>
      <c r="R73" s="26"/>
      <c r="S73" s="26"/>
      <c r="T73" s="29">
        <v>0</v>
      </c>
      <c r="U73" s="29">
        <v>0</v>
      </c>
      <c r="V73" s="29"/>
      <c r="W73" s="29"/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6"/>
      <c r="AD73" s="26"/>
      <c r="AE73" s="26"/>
      <c r="AF73" s="28">
        <v>45504</v>
      </c>
    </row>
    <row r="74" spans="1:32" x14ac:dyDescent="0.35">
      <c r="A74" s="26">
        <v>891301121</v>
      </c>
      <c r="B74" s="26" t="s">
        <v>17</v>
      </c>
      <c r="C74" s="27">
        <v>239061</v>
      </c>
      <c r="D74" s="27" t="s">
        <v>127</v>
      </c>
      <c r="E74" s="27" t="s">
        <v>474</v>
      </c>
      <c r="F74" s="28"/>
      <c r="G74" s="26" t="s">
        <v>4</v>
      </c>
      <c r="H74" s="29" t="s">
        <v>15</v>
      </c>
      <c r="I74" s="26" t="s">
        <v>16</v>
      </c>
      <c r="J74" s="30" t="s">
        <v>5</v>
      </c>
      <c r="K74" s="28">
        <v>44967</v>
      </c>
      <c r="L74" s="28"/>
      <c r="M74" s="31">
        <v>96034</v>
      </c>
      <c r="N74" s="29">
        <f t="shared" si="2"/>
        <v>96034</v>
      </c>
      <c r="O74" s="26" t="s">
        <v>803</v>
      </c>
      <c r="P74" s="26" t="e">
        <v>#N/A</v>
      </c>
      <c r="Q74" s="26" t="s">
        <v>803</v>
      </c>
      <c r="R74" s="26"/>
      <c r="S74" s="26"/>
      <c r="T74" s="29">
        <v>0</v>
      </c>
      <c r="U74" s="29">
        <v>0</v>
      </c>
      <c r="V74" s="29"/>
      <c r="W74" s="29"/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6"/>
      <c r="AD74" s="26"/>
      <c r="AE74" s="26"/>
      <c r="AF74" s="28">
        <v>45504</v>
      </c>
    </row>
    <row r="75" spans="1:32" x14ac:dyDescent="0.35">
      <c r="A75" s="26">
        <v>891301121</v>
      </c>
      <c r="B75" s="26" t="s">
        <v>17</v>
      </c>
      <c r="C75" s="27">
        <v>239520</v>
      </c>
      <c r="D75" s="27" t="s">
        <v>128</v>
      </c>
      <c r="E75" s="27" t="s">
        <v>475</v>
      </c>
      <c r="F75" s="28"/>
      <c r="G75" s="26" t="s">
        <v>4</v>
      </c>
      <c r="H75" s="29" t="s">
        <v>15</v>
      </c>
      <c r="I75" s="26" t="s">
        <v>16</v>
      </c>
      <c r="J75" s="30" t="s">
        <v>5</v>
      </c>
      <c r="K75" s="28">
        <v>44967</v>
      </c>
      <c r="L75" s="28"/>
      <c r="M75" s="31">
        <v>150382</v>
      </c>
      <c r="N75" s="29">
        <f t="shared" si="2"/>
        <v>150382</v>
      </c>
      <c r="O75" s="26" t="s">
        <v>803</v>
      </c>
      <c r="P75" s="26" t="e">
        <v>#N/A</v>
      </c>
      <c r="Q75" s="26" t="s">
        <v>803</v>
      </c>
      <c r="R75" s="26"/>
      <c r="S75" s="26"/>
      <c r="T75" s="29">
        <v>0</v>
      </c>
      <c r="U75" s="29">
        <v>0</v>
      </c>
      <c r="V75" s="29"/>
      <c r="W75" s="29"/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6"/>
      <c r="AD75" s="26"/>
      <c r="AE75" s="26"/>
      <c r="AF75" s="28">
        <v>45504</v>
      </c>
    </row>
    <row r="76" spans="1:32" x14ac:dyDescent="0.35">
      <c r="A76" s="26">
        <v>891301121</v>
      </c>
      <c r="B76" s="26" t="s">
        <v>17</v>
      </c>
      <c r="C76" s="27">
        <v>240622</v>
      </c>
      <c r="D76" s="27" t="s">
        <v>129</v>
      </c>
      <c r="E76" s="27" t="s">
        <v>476</v>
      </c>
      <c r="F76" s="28"/>
      <c r="G76" s="26" t="s">
        <v>4</v>
      </c>
      <c r="H76" s="29" t="s">
        <v>15</v>
      </c>
      <c r="I76" s="26" t="s">
        <v>16</v>
      </c>
      <c r="J76" s="30" t="s">
        <v>5</v>
      </c>
      <c r="K76" s="28">
        <v>44967</v>
      </c>
      <c r="L76" s="28"/>
      <c r="M76" s="31">
        <v>85248</v>
      </c>
      <c r="N76" s="29">
        <f t="shared" si="2"/>
        <v>85248</v>
      </c>
      <c r="O76" s="26" t="s">
        <v>803</v>
      </c>
      <c r="P76" s="26" t="e">
        <v>#N/A</v>
      </c>
      <c r="Q76" s="26" t="s">
        <v>803</v>
      </c>
      <c r="R76" s="26"/>
      <c r="S76" s="26"/>
      <c r="T76" s="29">
        <v>0</v>
      </c>
      <c r="U76" s="29">
        <v>0</v>
      </c>
      <c r="V76" s="29"/>
      <c r="W76" s="29"/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6"/>
      <c r="AD76" s="26"/>
      <c r="AE76" s="26"/>
      <c r="AF76" s="28">
        <v>45504</v>
      </c>
    </row>
    <row r="77" spans="1:32" x14ac:dyDescent="0.35">
      <c r="A77" s="26">
        <v>891301121</v>
      </c>
      <c r="B77" s="26" t="s">
        <v>17</v>
      </c>
      <c r="C77" s="27">
        <v>240907</v>
      </c>
      <c r="D77" s="27" t="s">
        <v>130</v>
      </c>
      <c r="E77" s="27" t="s">
        <v>477</v>
      </c>
      <c r="F77" s="28"/>
      <c r="G77" s="26" t="s">
        <v>4</v>
      </c>
      <c r="H77" s="29" t="s">
        <v>15</v>
      </c>
      <c r="I77" s="26" t="s">
        <v>16</v>
      </c>
      <c r="J77" s="26" t="s">
        <v>6</v>
      </c>
      <c r="K77" s="28">
        <v>44995</v>
      </c>
      <c r="L77" s="28"/>
      <c r="M77" s="31">
        <v>68657</v>
      </c>
      <c r="N77" s="29">
        <f>+M77</f>
        <v>68657</v>
      </c>
      <c r="O77" s="26" t="s">
        <v>803</v>
      </c>
      <c r="P77" s="26" t="e">
        <v>#N/A</v>
      </c>
      <c r="Q77" s="26" t="s">
        <v>803</v>
      </c>
      <c r="R77" s="26"/>
      <c r="S77" s="26"/>
      <c r="T77" s="29">
        <v>0</v>
      </c>
      <c r="U77" s="29">
        <v>0</v>
      </c>
      <c r="V77" s="29"/>
      <c r="W77" s="29"/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6"/>
      <c r="AD77" s="26"/>
      <c r="AE77" s="26"/>
      <c r="AF77" s="28">
        <v>45504</v>
      </c>
    </row>
    <row r="78" spans="1:32" x14ac:dyDescent="0.35">
      <c r="A78" s="26">
        <v>891301121</v>
      </c>
      <c r="B78" s="26" t="s">
        <v>17</v>
      </c>
      <c r="C78" s="27">
        <v>241666</v>
      </c>
      <c r="D78" s="27" t="s">
        <v>131</v>
      </c>
      <c r="E78" s="27" t="s">
        <v>478</v>
      </c>
      <c r="F78" s="28"/>
      <c r="G78" s="26" t="s">
        <v>4</v>
      </c>
      <c r="H78" s="29" t="s">
        <v>15</v>
      </c>
      <c r="I78" s="26" t="s">
        <v>16</v>
      </c>
      <c r="J78" s="26" t="s">
        <v>6</v>
      </c>
      <c r="K78" s="28">
        <v>44995</v>
      </c>
      <c r="L78" s="28"/>
      <c r="M78" s="31">
        <v>9600</v>
      </c>
      <c r="N78" s="29">
        <f t="shared" ref="N78:N96" si="3">+M78</f>
        <v>9600</v>
      </c>
      <c r="O78" s="26" t="s">
        <v>803</v>
      </c>
      <c r="P78" s="26" t="e">
        <v>#N/A</v>
      </c>
      <c r="Q78" s="26" t="s">
        <v>803</v>
      </c>
      <c r="R78" s="26"/>
      <c r="S78" s="26"/>
      <c r="T78" s="29">
        <v>0</v>
      </c>
      <c r="U78" s="29">
        <v>0</v>
      </c>
      <c r="V78" s="29"/>
      <c r="W78" s="29"/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6"/>
      <c r="AD78" s="26"/>
      <c r="AE78" s="26"/>
      <c r="AF78" s="28">
        <v>45504</v>
      </c>
    </row>
    <row r="79" spans="1:32" x14ac:dyDescent="0.35">
      <c r="A79" s="26">
        <v>891301121</v>
      </c>
      <c r="B79" s="26" t="s">
        <v>17</v>
      </c>
      <c r="C79" s="27">
        <v>241698</v>
      </c>
      <c r="D79" s="27" t="s">
        <v>132</v>
      </c>
      <c r="E79" s="27" t="s">
        <v>479</v>
      </c>
      <c r="F79" s="28"/>
      <c r="G79" s="26" t="s">
        <v>4</v>
      </c>
      <c r="H79" s="29" t="s">
        <v>15</v>
      </c>
      <c r="I79" s="26" t="s">
        <v>16</v>
      </c>
      <c r="J79" s="26" t="s">
        <v>6</v>
      </c>
      <c r="K79" s="28">
        <v>44995</v>
      </c>
      <c r="L79" s="28"/>
      <c r="M79" s="31">
        <v>88241</v>
      </c>
      <c r="N79" s="29">
        <f t="shared" si="3"/>
        <v>88241</v>
      </c>
      <c r="O79" s="26" t="s">
        <v>803</v>
      </c>
      <c r="P79" s="26" t="e">
        <v>#N/A</v>
      </c>
      <c r="Q79" s="26" t="s">
        <v>803</v>
      </c>
      <c r="R79" s="26"/>
      <c r="S79" s="26"/>
      <c r="T79" s="29">
        <v>0</v>
      </c>
      <c r="U79" s="29">
        <v>0</v>
      </c>
      <c r="V79" s="29"/>
      <c r="W79" s="29"/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6"/>
      <c r="AD79" s="26"/>
      <c r="AE79" s="26"/>
      <c r="AF79" s="28">
        <v>45504</v>
      </c>
    </row>
    <row r="80" spans="1:32" x14ac:dyDescent="0.35">
      <c r="A80" s="26">
        <v>891301121</v>
      </c>
      <c r="B80" s="26" t="s">
        <v>17</v>
      </c>
      <c r="C80" s="27">
        <v>241907</v>
      </c>
      <c r="D80" s="27" t="s">
        <v>133</v>
      </c>
      <c r="E80" s="27" t="s">
        <v>480</v>
      </c>
      <c r="F80" s="28"/>
      <c r="G80" s="26" t="s">
        <v>4</v>
      </c>
      <c r="H80" s="29" t="s">
        <v>15</v>
      </c>
      <c r="I80" s="26" t="s">
        <v>16</v>
      </c>
      <c r="J80" s="26" t="s">
        <v>6</v>
      </c>
      <c r="K80" s="28">
        <v>44995</v>
      </c>
      <c r="L80" s="28"/>
      <c r="M80" s="31">
        <v>38400</v>
      </c>
      <c r="N80" s="29">
        <f t="shared" si="3"/>
        <v>38400</v>
      </c>
      <c r="O80" s="26" t="s">
        <v>803</v>
      </c>
      <c r="P80" s="26" t="e">
        <v>#N/A</v>
      </c>
      <c r="Q80" s="26" t="s">
        <v>803</v>
      </c>
      <c r="R80" s="26"/>
      <c r="S80" s="26"/>
      <c r="T80" s="29">
        <v>0</v>
      </c>
      <c r="U80" s="29">
        <v>0</v>
      </c>
      <c r="V80" s="29"/>
      <c r="W80" s="29"/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6"/>
      <c r="AD80" s="26"/>
      <c r="AE80" s="26"/>
      <c r="AF80" s="28">
        <v>45504</v>
      </c>
    </row>
    <row r="81" spans="1:32" x14ac:dyDescent="0.35">
      <c r="A81" s="26">
        <v>891301121</v>
      </c>
      <c r="B81" s="26" t="s">
        <v>17</v>
      </c>
      <c r="C81" s="27">
        <v>243445</v>
      </c>
      <c r="D81" s="27" t="s">
        <v>134</v>
      </c>
      <c r="E81" s="27" t="s">
        <v>481</v>
      </c>
      <c r="F81" s="28"/>
      <c r="G81" s="26" t="s">
        <v>4</v>
      </c>
      <c r="H81" s="29" t="s">
        <v>15</v>
      </c>
      <c r="I81" s="26" t="s">
        <v>16</v>
      </c>
      <c r="J81" s="26" t="s">
        <v>5</v>
      </c>
      <c r="K81" s="28">
        <v>44995</v>
      </c>
      <c r="L81" s="28"/>
      <c r="M81" s="31">
        <v>82571</v>
      </c>
      <c r="N81" s="29">
        <f t="shared" si="3"/>
        <v>82571</v>
      </c>
      <c r="O81" s="26" t="s">
        <v>803</v>
      </c>
      <c r="P81" s="26" t="e">
        <v>#N/A</v>
      </c>
      <c r="Q81" s="26" t="s">
        <v>803</v>
      </c>
      <c r="R81" s="26"/>
      <c r="S81" s="26"/>
      <c r="T81" s="29">
        <v>0</v>
      </c>
      <c r="U81" s="29">
        <v>0</v>
      </c>
      <c r="V81" s="29"/>
      <c r="W81" s="29"/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6"/>
      <c r="AD81" s="26"/>
      <c r="AE81" s="26"/>
      <c r="AF81" s="28">
        <v>45504</v>
      </c>
    </row>
    <row r="82" spans="1:32" x14ac:dyDescent="0.35">
      <c r="A82" s="26">
        <v>891301121</v>
      </c>
      <c r="B82" s="26" t="s">
        <v>17</v>
      </c>
      <c r="C82" s="27">
        <v>244957</v>
      </c>
      <c r="D82" s="27" t="s">
        <v>135</v>
      </c>
      <c r="E82" s="27" t="s">
        <v>482</v>
      </c>
      <c r="F82" s="28"/>
      <c r="G82" s="26" t="s">
        <v>4</v>
      </c>
      <c r="H82" s="29" t="s">
        <v>15</v>
      </c>
      <c r="I82" s="26" t="s">
        <v>16</v>
      </c>
      <c r="J82" s="26" t="s">
        <v>5</v>
      </c>
      <c r="K82" s="28">
        <v>44995</v>
      </c>
      <c r="L82" s="28"/>
      <c r="M82" s="31">
        <v>119262</v>
      </c>
      <c r="N82" s="29">
        <f t="shared" si="3"/>
        <v>119262</v>
      </c>
      <c r="O82" s="26" t="s">
        <v>803</v>
      </c>
      <c r="P82" s="26" t="e">
        <v>#N/A</v>
      </c>
      <c r="Q82" s="26" t="s">
        <v>803</v>
      </c>
      <c r="R82" s="26"/>
      <c r="S82" s="26"/>
      <c r="T82" s="29">
        <v>0</v>
      </c>
      <c r="U82" s="29">
        <v>0</v>
      </c>
      <c r="V82" s="29"/>
      <c r="W82" s="29"/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6"/>
      <c r="AD82" s="26"/>
      <c r="AE82" s="26"/>
      <c r="AF82" s="28">
        <v>45504</v>
      </c>
    </row>
    <row r="83" spans="1:32" x14ac:dyDescent="0.35">
      <c r="A83" s="26">
        <v>891301121</v>
      </c>
      <c r="B83" s="26" t="s">
        <v>17</v>
      </c>
      <c r="C83" s="27">
        <v>244993</v>
      </c>
      <c r="D83" s="27" t="s">
        <v>136</v>
      </c>
      <c r="E83" s="27" t="s">
        <v>483</v>
      </c>
      <c r="F83" s="28"/>
      <c r="G83" s="26" t="s">
        <v>4</v>
      </c>
      <c r="H83" s="29" t="s">
        <v>15</v>
      </c>
      <c r="I83" s="26" t="s">
        <v>16</v>
      </c>
      <c r="J83" s="26" t="s">
        <v>5</v>
      </c>
      <c r="K83" s="28">
        <v>44995</v>
      </c>
      <c r="L83" s="28"/>
      <c r="M83" s="31">
        <v>120520</v>
      </c>
      <c r="N83" s="29">
        <f t="shared" si="3"/>
        <v>120520</v>
      </c>
      <c r="O83" s="26" t="s">
        <v>803</v>
      </c>
      <c r="P83" s="26" t="e">
        <v>#N/A</v>
      </c>
      <c r="Q83" s="26" t="s">
        <v>803</v>
      </c>
      <c r="R83" s="26"/>
      <c r="S83" s="26"/>
      <c r="T83" s="29">
        <v>0</v>
      </c>
      <c r="U83" s="29">
        <v>0</v>
      </c>
      <c r="V83" s="29"/>
      <c r="W83" s="29"/>
      <c r="X83" s="29">
        <v>0</v>
      </c>
      <c r="Y83" s="29">
        <v>0</v>
      </c>
      <c r="Z83" s="29">
        <v>0</v>
      </c>
      <c r="AA83" s="29">
        <v>0</v>
      </c>
      <c r="AB83" s="29">
        <v>0</v>
      </c>
      <c r="AC83" s="26"/>
      <c r="AD83" s="26"/>
      <c r="AE83" s="26"/>
      <c r="AF83" s="28">
        <v>45504</v>
      </c>
    </row>
    <row r="84" spans="1:32" x14ac:dyDescent="0.35">
      <c r="A84" s="26">
        <v>891301121</v>
      </c>
      <c r="B84" s="26" t="s">
        <v>17</v>
      </c>
      <c r="C84" s="27">
        <v>246081</v>
      </c>
      <c r="D84" s="27" t="s">
        <v>137</v>
      </c>
      <c r="E84" s="27" t="s">
        <v>484</v>
      </c>
      <c r="F84" s="28"/>
      <c r="G84" s="26" t="s">
        <v>4</v>
      </c>
      <c r="H84" s="29" t="s">
        <v>15</v>
      </c>
      <c r="I84" s="26" t="s">
        <v>16</v>
      </c>
      <c r="J84" s="26" t="s">
        <v>5</v>
      </c>
      <c r="K84" s="28">
        <v>44995</v>
      </c>
      <c r="L84" s="28"/>
      <c r="M84" s="31">
        <v>238007</v>
      </c>
      <c r="N84" s="29">
        <f t="shared" si="3"/>
        <v>238007</v>
      </c>
      <c r="O84" s="26" t="s">
        <v>803</v>
      </c>
      <c r="P84" s="26" t="e">
        <v>#N/A</v>
      </c>
      <c r="Q84" s="26" t="s">
        <v>803</v>
      </c>
      <c r="R84" s="26"/>
      <c r="S84" s="26"/>
      <c r="T84" s="29">
        <v>0</v>
      </c>
      <c r="U84" s="29">
        <v>0</v>
      </c>
      <c r="V84" s="29"/>
      <c r="W84" s="29"/>
      <c r="X84" s="29">
        <v>0</v>
      </c>
      <c r="Y84" s="29">
        <v>0</v>
      </c>
      <c r="Z84" s="29">
        <v>0</v>
      </c>
      <c r="AA84" s="29">
        <v>0</v>
      </c>
      <c r="AB84" s="29">
        <v>0</v>
      </c>
      <c r="AC84" s="26"/>
      <c r="AD84" s="26"/>
      <c r="AE84" s="26"/>
      <c r="AF84" s="28">
        <v>45504</v>
      </c>
    </row>
    <row r="85" spans="1:32" x14ac:dyDescent="0.35">
      <c r="A85" s="26">
        <v>891301121</v>
      </c>
      <c r="B85" s="26" t="s">
        <v>17</v>
      </c>
      <c r="C85" s="27">
        <v>246513</v>
      </c>
      <c r="D85" s="27" t="s">
        <v>138</v>
      </c>
      <c r="E85" s="27" t="s">
        <v>485</v>
      </c>
      <c r="F85" s="28"/>
      <c r="G85" s="26" t="s">
        <v>4</v>
      </c>
      <c r="H85" s="29" t="s">
        <v>15</v>
      </c>
      <c r="I85" s="26" t="s">
        <v>16</v>
      </c>
      <c r="J85" s="26" t="s">
        <v>5</v>
      </c>
      <c r="K85" s="28">
        <v>44995</v>
      </c>
      <c r="L85" s="28"/>
      <c r="M85" s="31">
        <v>9600</v>
      </c>
      <c r="N85" s="29">
        <f t="shared" si="3"/>
        <v>9600</v>
      </c>
      <c r="O85" s="26" t="s">
        <v>803</v>
      </c>
      <c r="P85" s="26" t="e">
        <v>#N/A</v>
      </c>
      <c r="Q85" s="26" t="s">
        <v>803</v>
      </c>
      <c r="R85" s="26"/>
      <c r="S85" s="26"/>
      <c r="T85" s="29">
        <v>0</v>
      </c>
      <c r="U85" s="29">
        <v>0</v>
      </c>
      <c r="V85" s="29"/>
      <c r="W85" s="29"/>
      <c r="X85" s="29">
        <v>0</v>
      </c>
      <c r="Y85" s="29">
        <v>0</v>
      </c>
      <c r="Z85" s="29">
        <v>0</v>
      </c>
      <c r="AA85" s="29">
        <v>0</v>
      </c>
      <c r="AB85" s="29">
        <v>0</v>
      </c>
      <c r="AC85" s="26"/>
      <c r="AD85" s="26"/>
      <c r="AE85" s="26"/>
      <c r="AF85" s="28">
        <v>45504</v>
      </c>
    </row>
    <row r="86" spans="1:32" x14ac:dyDescent="0.35">
      <c r="A86" s="26">
        <v>891301121</v>
      </c>
      <c r="B86" s="26" t="s">
        <v>17</v>
      </c>
      <c r="C86" s="27">
        <v>246901</v>
      </c>
      <c r="D86" s="27" t="s">
        <v>139</v>
      </c>
      <c r="E86" s="27" t="s">
        <v>486</v>
      </c>
      <c r="F86" s="28"/>
      <c r="G86" s="26" t="s">
        <v>4</v>
      </c>
      <c r="H86" s="29" t="s">
        <v>15</v>
      </c>
      <c r="I86" s="26" t="s">
        <v>16</v>
      </c>
      <c r="J86" s="26" t="s">
        <v>5</v>
      </c>
      <c r="K86" s="28">
        <v>44995</v>
      </c>
      <c r="L86" s="28"/>
      <c r="M86" s="31">
        <v>88616</v>
      </c>
      <c r="N86" s="29">
        <f t="shared" si="3"/>
        <v>88616</v>
      </c>
      <c r="O86" s="26" t="s">
        <v>803</v>
      </c>
      <c r="P86" s="26" t="e">
        <v>#N/A</v>
      </c>
      <c r="Q86" s="26" t="s">
        <v>803</v>
      </c>
      <c r="R86" s="26"/>
      <c r="S86" s="26"/>
      <c r="T86" s="29">
        <v>0</v>
      </c>
      <c r="U86" s="29">
        <v>0</v>
      </c>
      <c r="V86" s="29"/>
      <c r="W86" s="29"/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6"/>
      <c r="AD86" s="26"/>
      <c r="AE86" s="26"/>
      <c r="AF86" s="28">
        <v>45504</v>
      </c>
    </row>
    <row r="87" spans="1:32" x14ac:dyDescent="0.35">
      <c r="A87" s="26">
        <v>891301121</v>
      </c>
      <c r="B87" s="26" t="s">
        <v>17</v>
      </c>
      <c r="C87" s="27">
        <v>247100</v>
      </c>
      <c r="D87" s="27" t="s">
        <v>140</v>
      </c>
      <c r="E87" s="27" t="s">
        <v>487</v>
      </c>
      <c r="F87" s="28"/>
      <c r="G87" s="26" t="s">
        <v>4</v>
      </c>
      <c r="H87" s="29" t="s">
        <v>15</v>
      </c>
      <c r="I87" s="26" t="s">
        <v>16</v>
      </c>
      <c r="J87" s="26" t="s">
        <v>5</v>
      </c>
      <c r="K87" s="28">
        <v>44995</v>
      </c>
      <c r="L87" s="28"/>
      <c r="M87" s="31">
        <v>9600</v>
      </c>
      <c r="N87" s="29">
        <f t="shared" si="3"/>
        <v>9600</v>
      </c>
      <c r="O87" s="26" t="s">
        <v>803</v>
      </c>
      <c r="P87" s="26" t="e">
        <v>#N/A</v>
      </c>
      <c r="Q87" s="26" t="s">
        <v>803</v>
      </c>
      <c r="R87" s="26"/>
      <c r="S87" s="26"/>
      <c r="T87" s="29">
        <v>0</v>
      </c>
      <c r="U87" s="29">
        <v>0</v>
      </c>
      <c r="V87" s="29"/>
      <c r="W87" s="29"/>
      <c r="X87" s="29">
        <v>0</v>
      </c>
      <c r="Y87" s="29">
        <v>0</v>
      </c>
      <c r="Z87" s="29">
        <v>0</v>
      </c>
      <c r="AA87" s="29">
        <v>0</v>
      </c>
      <c r="AB87" s="29">
        <v>0</v>
      </c>
      <c r="AC87" s="26"/>
      <c r="AD87" s="26"/>
      <c r="AE87" s="26"/>
      <c r="AF87" s="28">
        <v>45504</v>
      </c>
    </row>
    <row r="88" spans="1:32" x14ac:dyDescent="0.35">
      <c r="A88" s="26">
        <v>891301121</v>
      </c>
      <c r="B88" s="26" t="s">
        <v>17</v>
      </c>
      <c r="C88" s="27">
        <v>248611</v>
      </c>
      <c r="D88" s="27" t="s">
        <v>141</v>
      </c>
      <c r="E88" s="27" t="s">
        <v>488</v>
      </c>
      <c r="F88" s="28"/>
      <c r="G88" s="26" t="s">
        <v>4</v>
      </c>
      <c r="H88" s="29" t="s">
        <v>15</v>
      </c>
      <c r="I88" s="26" t="s">
        <v>16</v>
      </c>
      <c r="J88" s="26" t="s">
        <v>5</v>
      </c>
      <c r="K88" s="28">
        <v>44995</v>
      </c>
      <c r="L88" s="28"/>
      <c r="M88" s="31">
        <v>9600</v>
      </c>
      <c r="N88" s="29">
        <f t="shared" si="3"/>
        <v>9600</v>
      </c>
      <c r="O88" s="26" t="s">
        <v>803</v>
      </c>
      <c r="P88" s="26" t="e">
        <v>#N/A</v>
      </c>
      <c r="Q88" s="26" t="s">
        <v>803</v>
      </c>
      <c r="R88" s="26"/>
      <c r="S88" s="26"/>
      <c r="T88" s="29">
        <v>0</v>
      </c>
      <c r="U88" s="29">
        <v>0</v>
      </c>
      <c r="V88" s="29"/>
      <c r="W88" s="29"/>
      <c r="X88" s="29">
        <v>0</v>
      </c>
      <c r="Y88" s="29">
        <v>0</v>
      </c>
      <c r="Z88" s="29">
        <v>0</v>
      </c>
      <c r="AA88" s="29">
        <v>0</v>
      </c>
      <c r="AB88" s="29">
        <v>0</v>
      </c>
      <c r="AC88" s="26"/>
      <c r="AD88" s="26"/>
      <c r="AE88" s="26"/>
      <c r="AF88" s="28">
        <v>45504</v>
      </c>
    </row>
    <row r="89" spans="1:32" x14ac:dyDescent="0.35">
      <c r="A89" s="26">
        <v>891301121</v>
      </c>
      <c r="B89" s="26" t="s">
        <v>17</v>
      </c>
      <c r="C89" s="27">
        <v>248776</v>
      </c>
      <c r="D89" s="27" t="s">
        <v>142</v>
      </c>
      <c r="E89" s="27" t="s">
        <v>489</v>
      </c>
      <c r="F89" s="28"/>
      <c r="G89" s="26" t="s">
        <v>4</v>
      </c>
      <c r="H89" s="29" t="s">
        <v>15</v>
      </c>
      <c r="I89" s="26" t="s">
        <v>16</v>
      </c>
      <c r="J89" s="26" t="s">
        <v>5</v>
      </c>
      <c r="K89" s="28">
        <v>44995</v>
      </c>
      <c r="L89" s="28"/>
      <c r="M89" s="31">
        <v>9600</v>
      </c>
      <c r="N89" s="29">
        <f t="shared" si="3"/>
        <v>9600</v>
      </c>
      <c r="O89" s="26" t="s">
        <v>803</v>
      </c>
      <c r="P89" s="26" t="e">
        <v>#N/A</v>
      </c>
      <c r="Q89" s="26" t="s">
        <v>803</v>
      </c>
      <c r="R89" s="26"/>
      <c r="S89" s="26"/>
      <c r="T89" s="29">
        <v>0</v>
      </c>
      <c r="U89" s="29">
        <v>0</v>
      </c>
      <c r="V89" s="29"/>
      <c r="W89" s="29"/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6"/>
      <c r="AD89" s="26"/>
      <c r="AE89" s="26"/>
      <c r="AF89" s="28">
        <v>45504</v>
      </c>
    </row>
    <row r="90" spans="1:32" x14ac:dyDescent="0.35">
      <c r="A90" s="26">
        <v>891301121</v>
      </c>
      <c r="B90" s="26" t="s">
        <v>17</v>
      </c>
      <c r="C90" s="27">
        <v>249950</v>
      </c>
      <c r="D90" s="27" t="s">
        <v>143</v>
      </c>
      <c r="E90" s="27" t="s">
        <v>490</v>
      </c>
      <c r="F90" s="28"/>
      <c r="G90" s="26" t="s">
        <v>4</v>
      </c>
      <c r="H90" s="29" t="s">
        <v>15</v>
      </c>
      <c r="I90" s="26" t="s">
        <v>16</v>
      </c>
      <c r="J90" s="26" t="s">
        <v>5</v>
      </c>
      <c r="K90" s="28">
        <v>44995</v>
      </c>
      <c r="L90" s="28"/>
      <c r="M90" s="31">
        <v>38400</v>
      </c>
      <c r="N90" s="29">
        <f t="shared" si="3"/>
        <v>38400</v>
      </c>
      <c r="O90" s="26" t="s">
        <v>803</v>
      </c>
      <c r="P90" s="26" t="e">
        <v>#N/A</v>
      </c>
      <c r="Q90" s="26" t="s">
        <v>803</v>
      </c>
      <c r="R90" s="26"/>
      <c r="S90" s="26"/>
      <c r="T90" s="29">
        <v>0</v>
      </c>
      <c r="U90" s="29">
        <v>0</v>
      </c>
      <c r="V90" s="29"/>
      <c r="W90" s="29"/>
      <c r="X90" s="29">
        <v>0</v>
      </c>
      <c r="Y90" s="29">
        <v>0</v>
      </c>
      <c r="Z90" s="29">
        <v>0</v>
      </c>
      <c r="AA90" s="29">
        <v>0</v>
      </c>
      <c r="AB90" s="29">
        <v>0</v>
      </c>
      <c r="AC90" s="26"/>
      <c r="AD90" s="26"/>
      <c r="AE90" s="26"/>
      <c r="AF90" s="28">
        <v>45504</v>
      </c>
    </row>
    <row r="91" spans="1:32" x14ac:dyDescent="0.35">
      <c r="A91" s="26">
        <v>891301121</v>
      </c>
      <c r="B91" s="26" t="s">
        <v>17</v>
      </c>
      <c r="C91" s="27">
        <v>249995</v>
      </c>
      <c r="D91" s="27" t="s">
        <v>144</v>
      </c>
      <c r="E91" s="27" t="s">
        <v>491</v>
      </c>
      <c r="F91" s="28"/>
      <c r="G91" s="26" t="s">
        <v>4</v>
      </c>
      <c r="H91" s="29" t="s">
        <v>15</v>
      </c>
      <c r="I91" s="26" t="s">
        <v>16</v>
      </c>
      <c r="J91" s="26" t="s">
        <v>5</v>
      </c>
      <c r="K91" s="28">
        <v>44995</v>
      </c>
      <c r="L91" s="28"/>
      <c r="M91" s="31">
        <v>9600</v>
      </c>
      <c r="N91" s="29">
        <f t="shared" si="3"/>
        <v>9600</v>
      </c>
      <c r="O91" s="26" t="s">
        <v>803</v>
      </c>
      <c r="P91" s="26" t="e">
        <v>#N/A</v>
      </c>
      <c r="Q91" s="26" t="s">
        <v>803</v>
      </c>
      <c r="R91" s="26"/>
      <c r="S91" s="26"/>
      <c r="T91" s="29">
        <v>0</v>
      </c>
      <c r="U91" s="29">
        <v>0</v>
      </c>
      <c r="V91" s="29"/>
      <c r="W91" s="29"/>
      <c r="X91" s="29">
        <v>0</v>
      </c>
      <c r="Y91" s="29">
        <v>0</v>
      </c>
      <c r="Z91" s="29">
        <v>0</v>
      </c>
      <c r="AA91" s="29">
        <v>0</v>
      </c>
      <c r="AB91" s="29">
        <v>0</v>
      </c>
      <c r="AC91" s="26"/>
      <c r="AD91" s="26"/>
      <c r="AE91" s="26"/>
      <c r="AF91" s="28">
        <v>45504</v>
      </c>
    </row>
    <row r="92" spans="1:32" x14ac:dyDescent="0.35">
      <c r="A92" s="26">
        <v>891301121</v>
      </c>
      <c r="B92" s="26" t="s">
        <v>17</v>
      </c>
      <c r="C92" s="27">
        <v>251658</v>
      </c>
      <c r="D92" s="27" t="s">
        <v>145</v>
      </c>
      <c r="E92" s="27" t="s">
        <v>492</v>
      </c>
      <c r="F92" s="28"/>
      <c r="G92" s="26" t="s">
        <v>4</v>
      </c>
      <c r="H92" s="29" t="s">
        <v>15</v>
      </c>
      <c r="I92" s="26" t="s">
        <v>16</v>
      </c>
      <c r="J92" s="26" t="s">
        <v>5</v>
      </c>
      <c r="K92" s="28">
        <v>44995</v>
      </c>
      <c r="L92" s="28"/>
      <c r="M92" s="31">
        <v>9600</v>
      </c>
      <c r="N92" s="29">
        <f t="shared" si="3"/>
        <v>9600</v>
      </c>
      <c r="O92" s="26" t="s">
        <v>803</v>
      </c>
      <c r="P92" s="26" t="e">
        <v>#N/A</v>
      </c>
      <c r="Q92" s="26" t="s">
        <v>803</v>
      </c>
      <c r="R92" s="26"/>
      <c r="S92" s="26"/>
      <c r="T92" s="29">
        <v>0</v>
      </c>
      <c r="U92" s="29">
        <v>0</v>
      </c>
      <c r="V92" s="29"/>
      <c r="W92" s="29"/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6"/>
      <c r="AD92" s="26"/>
      <c r="AE92" s="26"/>
      <c r="AF92" s="28">
        <v>45504</v>
      </c>
    </row>
    <row r="93" spans="1:32" x14ac:dyDescent="0.35">
      <c r="A93" s="26">
        <v>891301121</v>
      </c>
      <c r="B93" s="26" t="s">
        <v>17</v>
      </c>
      <c r="C93" s="27">
        <v>252144</v>
      </c>
      <c r="D93" s="27" t="s">
        <v>146</v>
      </c>
      <c r="E93" s="27" t="s">
        <v>493</v>
      </c>
      <c r="F93" s="28"/>
      <c r="G93" s="26" t="s">
        <v>4</v>
      </c>
      <c r="H93" s="29" t="s">
        <v>15</v>
      </c>
      <c r="I93" s="26" t="s">
        <v>16</v>
      </c>
      <c r="J93" s="26" t="s">
        <v>5</v>
      </c>
      <c r="K93" s="28">
        <v>44995</v>
      </c>
      <c r="L93" s="28"/>
      <c r="M93" s="31">
        <v>82019</v>
      </c>
      <c r="N93" s="29">
        <f t="shared" si="3"/>
        <v>82019</v>
      </c>
      <c r="O93" s="26" t="s">
        <v>803</v>
      </c>
      <c r="P93" s="26" t="e">
        <v>#N/A</v>
      </c>
      <c r="Q93" s="26" t="s">
        <v>803</v>
      </c>
      <c r="R93" s="26"/>
      <c r="S93" s="26"/>
      <c r="T93" s="29">
        <v>0</v>
      </c>
      <c r="U93" s="29">
        <v>0</v>
      </c>
      <c r="V93" s="29"/>
      <c r="W93" s="29"/>
      <c r="X93" s="29">
        <v>0</v>
      </c>
      <c r="Y93" s="29">
        <v>0</v>
      </c>
      <c r="Z93" s="29">
        <v>0</v>
      </c>
      <c r="AA93" s="29">
        <v>0</v>
      </c>
      <c r="AB93" s="29">
        <v>0</v>
      </c>
      <c r="AC93" s="26"/>
      <c r="AD93" s="26"/>
      <c r="AE93" s="26"/>
      <c r="AF93" s="28">
        <v>45504</v>
      </c>
    </row>
    <row r="94" spans="1:32" x14ac:dyDescent="0.35">
      <c r="A94" s="26">
        <v>891301121</v>
      </c>
      <c r="B94" s="26" t="s">
        <v>17</v>
      </c>
      <c r="C94" s="27">
        <v>252625</v>
      </c>
      <c r="D94" s="27" t="s">
        <v>147</v>
      </c>
      <c r="E94" s="27" t="s">
        <v>494</v>
      </c>
      <c r="F94" s="28"/>
      <c r="G94" s="26" t="s">
        <v>4</v>
      </c>
      <c r="H94" s="29" t="s">
        <v>15</v>
      </c>
      <c r="I94" s="26" t="s">
        <v>16</v>
      </c>
      <c r="J94" s="26" t="s">
        <v>5</v>
      </c>
      <c r="K94" s="28">
        <v>44995</v>
      </c>
      <c r="L94" s="28"/>
      <c r="M94" s="31">
        <v>270444</v>
      </c>
      <c r="N94" s="29">
        <f t="shared" si="3"/>
        <v>270444</v>
      </c>
      <c r="O94" s="26" t="s">
        <v>803</v>
      </c>
      <c r="P94" s="26" t="e">
        <v>#N/A</v>
      </c>
      <c r="Q94" s="26" t="s">
        <v>803</v>
      </c>
      <c r="R94" s="26"/>
      <c r="S94" s="26"/>
      <c r="T94" s="29">
        <v>0</v>
      </c>
      <c r="U94" s="29">
        <v>0</v>
      </c>
      <c r="V94" s="29"/>
      <c r="W94" s="29"/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6"/>
      <c r="AD94" s="26"/>
      <c r="AE94" s="26"/>
      <c r="AF94" s="28">
        <v>45504</v>
      </c>
    </row>
    <row r="95" spans="1:32" x14ac:dyDescent="0.35">
      <c r="A95" s="26">
        <v>891301121</v>
      </c>
      <c r="B95" s="26" t="s">
        <v>17</v>
      </c>
      <c r="C95" s="27">
        <v>252655</v>
      </c>
      <c r="D95" s="27" t="s">
        <v>148</v>
      </c>
      <c r="E95" s="27" t="s">
        <v>495</v>
      </c>
      <c r="F95" s="28"/>
      <c r="G95" s="26" t="s">
        <v>4</v>
      </c>
      <c r="H95" s="29" t="s">
        <v>15</v>
      </c>
      <c r="I95" s="26" t="s">
        <v>16</v>
      </c>
      <c r="J95" s="26" t="s">
        <v>5</v>
      </c>
      <c r="K95" s="28">
        <v>44995</v>
      </c>
      <c r="L95" s="28"/>
      <c r="M95" s="31">
        <v>9600</v>
      </c>
      <c r="N95" s="29">
        <f t="shared" si="3"/>
        <v>9600</v>
      </c>
      <c r="O95" s="26" t="s">
        <v>803</v>
      </c>
      <c r="P95" s="26" t="e">
        <v>#N/A</v>
      </c>
      <c r="Q95" s="26" t="s">
        <v>803</v>
      </c>
      <c r="R95" s="26"/>
      <c r="S95" s="26"/>
      <c r="T95" s="29">
        <v>0</v>
      </c>
      <c r="U95" s="29">
        <v>0</v>
      </c>
      <c r="V95" s="29"/>
      <c r="W95" s="29"/>
      <c r="X95" s="29">
        <v>0</v>
      </c>
      <c r="Y95" s="29">
        <v>0</v>
      </c>
      <c r="Z95" s="29">
        <v>0</v>
      </c>
      <c r="AA95" s="29">
        <v>0</v>
      </c>
      <c r="AB95" s="29">
        <v>0</v>
      </c>
      <c r="AC95" s="26"/>
      <c r="AD95" s="26"/>
      <c r="AE95" s="26"/>
      <c r="AF95" s="28">
        <v>45504</v>
      </c>
    </row>
    <row r="96" spans="1:32" x14ac:dyDescent="0.35">
      <c r="A96" s="26">
        <v>891301121</v>
      </c>
      <c r="B96" s="26" t="s">
        <v>17</v>
      </c>
      <c r="C96" s="27">
        <v>254082</v>
      </c>
      <c r="D96" s="27" t="s">
        <v>149</v>
      </c>
      <c r="E96" s="27" t="s">
        <v>496</v>
      </c>
      <c r="F96" s="28"/>
      <c r="G96" s="26" t="s">
        <v>4</v>
      </c>
      <c r="H96" s="29" t="s">
        <v>15</v>
      </c>
      <c r="I96" s="26" t="s">
        <v>16</v>
      </c>
      <c r="J96" s="26" t="s">
        <v>5</v>
      </c>
      <c r="K96" s="28">
        <v>44995</v>
      </c>
      <c r="L96" s="28"/>
      <c r="M96" s="31">
        <v>80700</v>
      </c>
      <c r="N96" s="29">
        <f t="shared" si="3"/>
        <v>80700</v>
      </c>
      <c r="O96" s="26" t="s">
        <v>803</v>
      </c>
      <c r="P96" s="26" t="e">
        <v>#N/A</v>
      </c>
      <c r="Q96" s="26" t="s">
        <v>803</v>
      </c>
      <c r="R96" s="26"/>
      <c r="S96" s="26"/>
      <c r="T96" s="29">
        <v>0</v>
      </c>
      <c r="U96" s="29">
        <v>0</v>
      </c>
      <c r="V96" s="29"/>
      <c r="W96" s="29"/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6"/>
      <c r="AD96" s="26"/>
      <c r="AE96" s="26"/>
      <c r="AF96" s="28">
        <v>45504</v>
      </c>
    </row>
    <row r="97" spans="1:32" x14ac:dyDescent="0.35">
      <c r="A97" s="26">
        <v>891301121</v>
      </c>
      <c r="B97" s="26" t="s">
        <v>17</v>
      </c>
      <c r="C97" s="27">
        <v>255046</v>
      </c>
      <c r="D97" s="27" t="s">
        <v>150</v>
      </c>
      <c r="E97" s="27" t="s">
        <v>497</v>
      </c>
      <c r="F97" s="28"/>
      <c r="G97" s="26" t="s">
        <v>4</v>
      </c>
      <c r="H97" s="29" t="s">
        <v>15</v>
      </c>
      <c r="I97" s="26" t="s">
        <v>16</v>
      </c>
      <c r="J97" s="26" t="s">
        <v>6</v>
      </c>
      <c r="K97" s="28">
        <v>45026</v>
      </c>
      <c r="L97" s="28"/>
      <c r="M97" s="31">
        <v>122914</v>
      </c>
      <c r="N97" s="29">
        <f>+M97</f>
        <v>122914</v>
      </c>
      <c r="O97" s="26" t="s">
        <v>803</v>
      </c>
      <c r="P97" s="26" t="e">
        <v>#N/A</v>
      </c>
      <c r="Q97" s="26" t="s">
        <v>803</v>
      </c>
      <c r="R97" s="26"/>
      <c r="S97" s="26"/>
      <c r="T97" s="29">
        <v>0</v>
      </c>
      <c r="U97" s="29">
        <v>0</v>
      </c>
      <c r="V97" s="29"/>
      <c r="W97" s="29"/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6"/>
      <c r="AD97" s="26"/>
      <c r="AE97" s="26"/>
      <c r="AF97" s="28">
        <v>45504</v>
      </c>
    </row>
    <row r="98" spans="1:32" x14ac:dyDescent="0.35">
      <c r="A98" s="26">
        <v>891301121</v>
      </c>
      <c r="B98" s="26" t="s">
        <v>17</v>
      </c>
      <c r="C98" s="27">
        <v>256134</v>
      </c>
      <c r="D98" s="27" t="s">
        <v>151</v>
      </c>
      <c r="E98" s="27" t="s">
        <v>498</v>
      </c>
      <c r="F98" s="28"/>
      <c r="G98" s="26" t="s">
        <v>4</v>
      </c>
      <c r="H98" s="29" t="s">
        <v>15</v>
      </c>
      <c r="I98" s="26" t="s">
        <v>16</v>
      </c>
      <c r="J98" s="26" t="s">
        <v>6</v>
      </c>
      <c r="K98" s="28">
        <v>45026</v>
      </c>
      <c r="L98" s="28"/>
      <c r="M98" s="31">
        <v>67749</v>
      </c>
      <c r="N98" s="29">
        <f t="shared" ref="N98:N104" si="4">+M98</f>
        <v>67749</v>
      </c>
      <c r="O98" s="26" t="s">
        <v>803</v>
      </c>
      <c r="P98" s="26" t="e">
        <v>#N/A</v>
      </c>
      <c r="Q98" s="26" t="s">
        <v>803</v>
      </c>
      <c r="R98" s="26"/>
      <c r="S98" s="26"/>
      <c r="T98" s="29">
        <v>0</v>
      </c>
      <c r="U98" s="29">
        <v>0</v>
      </c>
      <c r="V98" s="29"/>
      <c r="W98" s="29"/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6"/>
      <c r="AD98" s="26"/>
      <c r="AE98" s="26"/>
      <c r="AF98" s="28">
        <v>45504</v>
      </c>
    </row>
    <row r="99" spans="1:32" x14ac:dyDescent="0.35">
      <c r="A99" s="26">
        <v>891301121</v>
      </c>
      <c r="B99" s="26" t="s">
        <v>17</v>
      </c>
      <c r="C99" s="27">
        <v>256884</v>
      </c>
      <c r="D99" s="27" t="s">
        <v>152</v>
      </c>
      <c r="E99" s="27" t="s">
        <v>499</v>
      </c>
      <c r="F99" s="28"/>
      <c r="G99" s="26" t="s">
        <v>4</v>
      </c>
      <c r="H99" s="29" t="s">
        <v>15</v>
      </c>
      <c r="I99" s="26" t="s">
        <v>16</v>
      </c>
      <c r="J99" s="26" t="s">
        <v>6</v>
      </c>
      <c r="K99" s="28">
        <v>45026</v>
      </c>
      <c r="L99" s="28"/>
      <c r="M99" s="31">
        <v>133856</v>
      </c>
      <c r="N99" s="29">
        <f t="shared" si="4"/>
        <v>133856</v>
      </c>
      <c r="O99" s="26" t="s">
        <v>803</v>
      </c>
      <c r="P99" s="26" t="e">
        <v>#N/A</v>
      </c>
      <c r="Q99" s="26" t="s">
        <v>803</v>
      </c>
      <c r="R99" s="26"/>
      <c r="S99" s="26"/>
      <c r="T99" s="29">
        <v>0</v>
      </c>
      <c r="U99" s="29">
        <v>0</v>
      </c>
      <c r="V99" s="29"/>
      <c r="W99" s="29"/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6"/>
      <c r="AD99" s="26"/>
      <c r="AE99" s="26"/>
      <c r="AF99" s="28">
        <v>45504</v>
      </c>
    </row>
    <row r="100" spans="1:32" x14ac:dyDescent="0.35">
      <c r="A100" s="26">
        <v>891301121</v>
      </c>
      <c r="B100" s="26" t="s">
        <v>17</v>
      </c>
      <c r="C100" s="27">
        <v>257941</v>
      </c>
      <c r="D100" s="27" t="s">
        <v>153</v>
      </c>
      <c r="E100" s="27" t="s">
        <v>500</v>
      </c>
      <c r="F100" s="28"/>
      <c r="G100" s="26" t="s">
        <v>4</v>
      </c>
      <c r="H100" s="29" t="s">
        <v>15</v>
      </c>
      <c r="I100" s="26" t="s">
        <v>16</v>
      </c>
      <c r="J100" s="26" t="s">
        <v>6</v>
      </c>
      <c r="K100" s="28">
        <v>45026</v>
      </c>
      <c r="L100" s="28"/>
      <c r="M100" s="31">
        <v>84989</v>
      </c>
      <c r="N100" s="29">
        <f t="shared" si="4"/>
        <v>84989</v>
      </c>
      <c r="O100" s="26" t="s">
        <v>803</v>
      </c>
      <c r="P100" s="26" t="e">
        <v>#N/A</v>
      </c>
      <c r="Q100" s="26" t="s">
        <v>803</v>
      </c>
      <c r="R100" s="26"/>
      <c r="S100" s="26"/>
      <c r="T100" s="29">
        <v>0</v>
      </c>
      <c r="U100" s="29">
        <v>0</v>
      </c>
      <c r="V100" s="29"/>
      <c r="W100" s="29"/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6"/>
      <c r="AD100" s="26"/>
      <c r="AE100" s="26"/>
      <c r="AF100" s="28">
        <v>45504</v>
      </c>
    </row>
    <row r="101" spans="1:32" x14ac:dyDescent="0.35">
      <c r="A101" s="26">
        <v>891301121</v>
      </c>
      <c r="B101" s="26" t="s">
        <v>17</v>
      </c>
      <c r="C101" s="27">
        <v>257946</v>
      </c>
      <c r="D101" s="27" t="s">
        <v>154</v>
      </c>
      <c r="E101" s="27" t="s">
        <v>501</v>
      </c>
      <c r="F101" s="28"/>
      <c r="G101" s="26" t="s">
        <v>4</v>
      </c>
      <c r="H101" s="29" t="s">
        <v>15</v>
      </c>
      <c r="I101" s="26" t="s">
        <v>16</v>
      </c>
      <c r="J101" s="26" t="s">
        <v>6</v>
      </c>
      <c r="K101" s="28">
        <v>45026</v>
      </c>
      <c r="L101" s="28"/>
      <c r="M101" s="31">
        <v>83285</v>
      </c>
      <c r="N101" s="29">
        <f t="shared" si="4"/>
        <v>83285</v>
      </c>
      <c r="O101" s="26" t="s">
        <v>803</v>
      </c>
      <c r="P101" s="26" t="e">
        <v>#N/A</v>
      </c>
      <c r="Q101" s="26" t="s">
        <v>803</v>
      </c>
      <c r="R101" s="26"/>
      <c r="S101" s="26"/>
      <c r="T101" s="29">
        <v>0</v>
      </c>
      <c r="U101" s="29">
        <v>0</v>
      </c>
      <c r="V101" s="29"/>
      <c r="W101" s="29"/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6"/>
      <c r="AD101" s="26"/>
      <c r="AE101" s="26"/>
      <c r="AF101" s="28">
        <v>45504</v>
      </c>
    </row>
    <row r="102" spans="1:32" x14ac:dyDescent="0.35">
      <c r="A102" s="26">
        <v>891301121</v>
      </c>
      <c r="B102" s="26" t="s">
        <v>17</v>
      </c>
      <c r="C102" s="27">
        <v>259297</v>
      </c>
      <c r="D102" s="27" t="s">
        <v>155</v>
      </c>
      <c r="E102" s="27" t="s">
        <v>502</v>
      </c>
      <c r="F102" s="28"/>
      <c r="G102" s="26" t="s">
        <v>4</v>
      </c>
      <c r="H102" s="29" t="s">
        <v>15</v>
      </c>
      <c r="I102" s="26" t="s">
        <v>16</v>
      </c>
      <c r="J102" s="26" t="s">
        <v>6</v>
      </c>
      <c r="K102" s="28">
        <v>45026</v>
      </c>
      <c r="L102" s="28"/>
      <c r="M102" s="31">
        <v>78100</v>
      </c>
      <c r="N102" s="29">
        <f t="shared" si="4"/>
        <v>78100</v>
      </c>
      <c r="O102" s="26" t="s">
        <v>803</v>
      </c>
      <c r="P102" s="26" t="e">
        <v>#N/A</v>
      </c>
      <c r="Q102" s="26" t="s">
        <v>803</v>
      </c>
      <c r="R102" s="26"/>
      <c r="S102" s="26"/>
      <c r="T102" s="29">
        <v>0</v>
      </c>
      <c r="U102" s="29">
        <v>0</v>
      </c>
      <c r="V102" s="29"/>
      <c r="W102" s="29"/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6"/>
      <c r="AD102" s="26"/>
      <c r="AE102" s="26"/>
      <c r="AF102" s="28">
        <v>45504</v>
      </c>
    </row>
    <row r="103" spans="1:32" x14ac:dyDescent="0.35">
      <c r="A103" s="26">
        <v>891301121</v>
      </c>
      <c r="B103" s="26" t="s">
        <v>17</v>
      </c>
      <c r="C103" s="27">
        <v>259556</v>
      </c>
      <c r="D103" s="27" t="s">
        <v>156</v>
      </c>
      <c r="E103" s="27" t="s">
        <v>503</v>
      </c>
      <c r="F103" s="28"/>
      <c r="G103" s="26" t="s">
        <v>4</v>
      </c>
      <c r="H103" s="29" t="s">
        <v>15</v>
      </c>
      <c r="I103" s="26" t="s">
        <v>16</v>
      </c>
      <c r="J103" s="26" t="s">
        <v>6</v>
      </c>
      <c r="K103" s="28">
        <v>45026</v>
      </c>
      <c r="L103" s="28"/>
      <c r="M103" s="31">
        <v>130623</v>
      </c>
      <c r="N103" s="29">
        <f t="shared" si="4"/>
        <v>130623</v>
      </c>
      <c r="O103" s="26" t="s">
        <v>803</v>
      </c>
      <c r="P103" s="26" t="e">
        <v>#N/A</v>
      </c>
      <c r="Q103" s="26" t="s">
        <v>803</v>
      </c>
      <c r="R103" s="26"/>
      <c r="S103" s="26"/>
      <c r="T103" s="29">
        <v>0</v>
      </c>
      <c r="U103" s="29">
        <v>0</v>
      </c>
      <c r="V103" s="29"/>
      <c r="W103" s="29"/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6"/>
      <c r="AD103" s="26"/>
      <c r="AE103" s="26"/>
      <c r="AF103" s="28">
        <v>45504</v>
      </c>
    </row>
    <row r="104" spans="1:32" x14ac:dyDescent="0.35">
      <c r="A104" s="26">
        <v>891301121</v>
      </c>
      <c r="B104" s="26" t="s">
        <v>17</v>
      </c>
      <c r="C104" s="27">
        <v>261050</v>
      </c>
      <c r="D104" s="27" t="s">
        <v>157</v>
      </c>
      <c r="E104" s="27" t="s">
        <v>504</v>
      </c>
      <c r="F104" s="28"/>
      <c r="G104" s="26" t="s">
        <v>4</v>
      </c>
      <c r="H104" s="29" t="s">
        <v>15</v>
      </c>
      <c r="I104" s="26" t="s">
        <v>16</v>
      </c>
      <c r="J104" s="26" t="s">
        <v>6</v>
      </c>
      <c r="K104" s="28">
        <v>45026</v>
      </c>
      <c r="L104" s="28"/>
      <c r="M104" s="31">
        <v>38400</v>
      </c>
      <c r="N104" s="29">
        <f t="shared" si="4"/>
        <v>38400</v>
      </c>
      <c r="O104" s="26" t="s">
        <v>803</v>
      </c>
      <c r="P104" s="26" t="e">
        <v>#N/A</v>
      </c>
      <c r="Q104" s="26" t="s">
        <v>803</v>
      </c>
      <c r="R104" s="26"/>
      <c r="S104" s="26"/>
      <c r="T104" s="29">
        <v>0</v>
      </c>
      <c r="U104" s="29">
        <v>0</v>
      </c>
      <c r="V104" s="29"/>
      <c r="W104" s="29"/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6"/>
      <c r="AD104" s="26"/>
      <c r="AE104" s="26"/>
      <c r="AF104" s="28">
        <v>45504</v>
      </c>
    </row>
    <row r="105" spans="1:32" x14ac:dyDescent="0.35">
      <c r="A105" s="26">
        <v>891301121</v>
      </c>
      <c r="B105" s="26" t="s">
        <v>17</v>
      </c>
      <c r="C105" s="27">
        <v>261194</v>
      </c>
      <c r="D105" s="27" t="s">
        <v>158</v>
      </c>
      <c r="E105" s="27" t="s">
        <v>505</v>
      </c>
      <c r="F105" s="28"/>
      <c r="G105" s="26" t="s">
        <v>4</v>
      </c>
      <c r="H105" s="29" t="s">
        <v>15</v>
      </c>
      <c r="I105" s="26"/>
      <c r="J105" s="26" t="s">
        <v>16</v>
      </c>
      <c r="K105" s="28">
        <v>45026</v>
      </c>
      <c r="L105" s="28"/>
      <c r="M105" s="31">
        <v>69225</v>
      </c>
      <c r="N105" s="29">
        <f>+M105</f>
        <v>69225</v>
      </c>
      <c r="O105" s="26" t="s">
        <v>803</v>
      </c>
      <c r="P105" s="26" t="e">
        <v>#N/A</v>
      </c>
      <c r="Q105" s="26" t="s">
        <v>803</v>
      </c>
      <c r="R105" s="26"/>
      <c r="S105" s="26"/>
      <c r="T105" s="29">
        <v>0</v>
      </c>
      <c r="U105" s="29">
        <v>0</v>
      </c>
      <c r="V105" s="29"/>
      <c r="W105" s="29"/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6"/>
      <c r="AD105" s="26"/>
      <c r="AE105" s="26"/>
      <c r="AF105" s="28">
        <v>45504</v>
      </c>
    </row>
    <row r="106" spans="1:32" x14ac:dyDescent="0.35">
      <c r="A106" s="26">
        <v>891301121</v>
      </c>
      <c r="B106" s="26" t="s">
        <v>17</v>
      </c>
      <c r="C106" s="27">
        <v>261891</v>
      </c>
      <c r="D106" s="27" t="s">
        <v>159</v>
      </c>
      <c r="E106" s="27" t="s">
        <v>506</v>
      </c>
      <c r="F106" s="28"/>
      <c r="G106" s="26" t="s">
        <v>4</v>
      </c>
      <c r="H106" s="29" t="s">
        <v>15</v>
      </c>
      <c r="I106" s="26"/>
      <c r="J106" s="26" t="s">
        <v>16</v>
      </c>
      <c r="K106" s="28">
        <v>45026</v>
      </c>
      <c r="L106" s="28"/>
      <c r="M106" s="31">
        <v>99400</v>
      </c>
      <c r="N106" s="29">
        <f t="shared" ref="N106:N169" si="5">+M106</f>
        <v>99400</v>
      </c>
      <c r="O106" s="26" t="s">
        <v>803</v>
      </c>
      <c r="P106" s="26" t="e">
        <v>#N/A</v>
      </c>
      <c r="Q106" s="26" t="s">
        <v>803</v>
      </c>
      <c r="R106" s="26"/>
      <c r="S106" s="26"/>
      <c r="T106" s="29">
        <v>0</v>
      </c>
      <c r="U106" s="29">
        <v>0</v>
      </c>
      <c r="V106" s="29"/>
      <c r="W106" s="29"/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6"/>
      <c r="AD106" s="26"/>
      <c r="AE106" s="26"/>
      <c r="AF106" s="28">
        <v>45504</v>
      </c>
    </row>
    <row r="107" spans="1:32" x14ac:dyDescent="0.35">
      <c r="A107" s="26">
        <v>891301121</v>
      </c>
      <c r="B107" s="26" t="s">
        <v>17</v>
      </c>
      <c r="C107" s="27">
        <v>263215</v>
      </c>
      <c r="D107" s="27" t="s">
        <v>160</v>
      </c>
      <c r="E107" s="27" t="s">
        <v>507</v>
      </c>
      <c r="F107" s="28"/>
      <c r="G107" s="26" t="s">
        <v>4</v>
      </c>
      <c r="H107" s="29" t="s">
        <v>15</v>
      </c>
      <c r="I107" s="26"/>
      <c r="J107" s="26" t="s">
        <v>16</v>
      </c>
      <c r="K107" s="28">
        <v>45026</v>
      </c>
      <c r="L107" s="28"/>
      <c r="M107" s="31">
        <v>69225</v>
      </c>
      <c r="N107" s="29">
        <f t="shared" si="5"/>
        <v>69225</v>
      </c>
      <c r="O107" s="26" t="s">
        <v>803</v>
      </c>
      <c r="P107" s="26" t="e">
        <v>#N/A</v>
      </c>
      <c r="Q107" s="26" t="s">
        <v>803</v>
      </c>
      <c r="R107" s="26"/>
      <c r="S107" s="26"/>
      <c r="T107" s="29">
        <v>0</v>
      </c>
      <c r="U107" s="29">
        <v>0</v>
      </c>
      <c r="V107" s="29"/>
      <c r="W107" s="29"/>
      <c r="X107" s="29">
        <v>0</v>
      </c>
      <c r="Y107" s="29">
        <v>0</v>
      </c>
      <c r="Z107" s="29">
        <v>0</v>
      </c>
      <c r="AA107" s="29">
        <v>0</v>
      </c>
      <c r="AB107" s="29">
        <v>0</v>
      </c>
      <c r="AC107" s="26"/>
      <c r="AD107" s="26"/>
      <c r="AE107" s="26"/>
      <c r="AF107" s="28">
        <v>45504</v>
      </c>
    </row>
    <row r="108" spans="1:32" x14ac:dyDescent="0.35">
      <c r="A108" s="26">
        <v>891301121</v>
      </c>
      <c r="B108" s="26" t="s">
        <v>17</v>
      </c>
      <c r="C108" s="27">
        <v>263268</v>
      </c>
      <c r="D108" s="27" t="s">
        <v>161</v>
      </c>
      <c r="E108" s="27" t="s">
        <v>508</v>
      </c>
      <c r="F108" s="28"/>
      <c r="G108" s="26" t="s">
        <v>4</v>
      </c>
      <c r="H108" s="29" t="s">
        <v>15</v>
      </c>
      <c r="I108" s="26"/>
      <c r="J108" s="26" t="s">
        <v>16</v>
      </c>
      <c r="K108" s="28">
        <v>45026</v>
      </c>
      <c r="L108" s="28"/>
      <c r="M108" s="31">
        <v>70165</v>
      </c>
      <c r="N108" s="29">
        <f t="shared" si="5"/>
        <v>70165</v>
      </c>
      <c r="O108" s="26" t="s">
        <v>803</v>
      </c>
      <c r="P108" s="26" t="e">
        <v>#N/A</v>
      </c>
      <c r="Q108" s="26" t="s">
        <v>803</v>
      </c>
      <c r="R108" s="26"/>
      <c r="S108" s="26"/>
      <c r="T108" s="29">
        <v>0</v>
      </c>
      <c r="U108" s="29">
        <v>0</v>
      </c>
      <c r="V108" s="29"/>
      <c r="W108" s="29"/>
      <c r="X108" s="29">
        <v>0</v>
      </c>
      <c r="Y108" s="29">
        <v>0</v>
      </c>
      <c r="Z108" s="29">
        <v>0</v>
      </c>
      <c r="AA108" s="29">
        <v>0</v>
      </c>
      <c r="AB108" s="29">
        <v>0</v>
      </c>
      <c r="AC108" s="26"/>
      <c r="AD108" s="26"/>
      <c r="AE108" s="26"/>
      <c r="AF108" s="28">
        <v>45504</v>
      </c>
    </row>
    <row r="109" spans="1:32" x14ac:dyDescent="0.35">
      <c r="A109" s="26">
        <v>891301121</v>
      </c>
      <c r="B109" s="26" t="s">
        <v>17</v>
      </c>
      <c r="C109" s="27">
        <v>263561</v>
      </c>
      <c r="D109" s="27" t="s">
        <v>162</v>
      </c>
      <c r="E109" s="27" t="s">
        <v>509</v>
      </c>
      <c r="F109" s="28"/>
      <c r="G109" s="26" t="s">
        <v>4</v>
      </c>
      <c r="H109" s="29" t="s">
        <v>15</v>
      </c>
      <c r="I109" s="26"/>
      <c r="J109" s="26" t="s">
        <v>16</v>
      </c>
      <c r="K109" s="28">
        <v>45026</v>
      </c>
      <c r="L109" s="28"/>
      <c r="M109" s="31">
        <v>9600</v>
      </c>
      <c r="N109" s="29">
        <f t="shared" si="5"/>
        <v>9600</v>
      </c>
      <c r="O109" s="26" t="s">
        <v>803</v>
      </c>
      <c r="P109" s="26" t="e">
        <v>#N/A</v>
      </c>
      <c r="Q109" s="26" t="s">
        <v>803</v>
      </c>
      <c r="R109" s="26"/>
      <c r="S109" s="26"/>
      <c r="T109" s="29">
        <v>0</v>
      </c>
      <c r="U109" s="29">
        <v>0</v>
      </c>
      <c r="V109" s="29"/>
      <c r="W109" s="29"/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6"/>
      <c r="AD109" s="26"/>
      <c r="AE109" s="26"/>
      <c r="AF109" s="28">
        <v>45504</v>
      </c>
    </row>
    <row r="110" spans="1:32" x14ac:dyDescent="0.35">
      <c r="A110" s="26">
        <v>891301121</v>
      </c>
      <c r="B110" s="26" t="s">
        <v>17</v>
      </c>
      <c r="C110" s="27">
        <v>263626</v>
      </c>
      <c r="D110" s="27" t="s">
        <v>163</v>
      </c>
      <c r="E110" s="27" t="s">
        <v>510</v>
      </c>
      <c r="F110" s="28"/>
      <c r="G110" s="26" t="s">
        <v>4</v>
      </c>
      <c r="H110" s="29" t="s">
        <v>15</v>
      </c>
      <c r="I110" s="26"/>
      <c r="J110" s="26" t="s">
        <v>16</v>
      </c>
      <c r="K110" s="28">
        <v>45026</v>
      </c>
      <c r="L110" s="28"/>
      <c r="M110" s="31">
        <v>66705</v>
      </c>
      <c r="N110" s="29">
        <f t="shared" si="5"/>
        <v>66705</v>
      </c>
      <c r="O110" s="26" t="s">
        <v>803</v>
      </c>
      <c r="P110" s="26" t="e">
        <v>#N/A</v>
      </c>
      <c r="Q110" s="26" t="s">
        <v>803</v>
      </c>
      <c r="R110" s="26"/>
      <c r="S110" s="26"/>
      <c r="T110" s="29">
        <v>0</v>
      </c>
      <c r="U110" s="29">
        <v>0</v>
      </c>
      <c r="V110" s="29"/>
      <c r="W110" s="29"/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6"/>
      <c r="AD110" s="26"/>
      <c r="AE110" s="26"/>
      <c r="AF110" s="28">
        <v>45504</v>
      </c>
    </row>
    <row r="111" spans="1:32" x14ac:dyDescent="0.35">
      <c r="A111" s="26">
        <v>891301121</v>
      </c>
      <c r="B111" s="26" t="s">
        <v>17</v>
      </c>
      <c r="C111" s="27">
        <v>263955</v>
      </c>
      <c r="D111" s="27" t="s">
        <v>164</v>
      </c>
      <c r="E111" s="27" t="s">
        <v>511</v>
      </c>
      <c r="F111" s="28"/>
      <c r="G111" s="26" t="s">
        <v>4</v>
      </c>
      <c r="H111" s="29" t="s">
        <v>15</v>
      </c>
      <c r="I111" s="26"/>
      <c r="J111" s="26" t="s">
        <v>16</v>
      </c>
      <c r="K111" s="28">
        <v>45026</v>
      </c>
      <c r="L111" s="28"/>
      <c r="M111" s="31">
        <v>9600</v>
      </c>
      <c r="N111" s="29">
        <f t="shared" si="5"/>
        <v>9600</v>
      </c>
      <c r="O111" s="26" t="s">
        <v>803</v>
      </c>
      <c r="P111" s="26" t="e">
        <v>#N/A</v>
      </c>
      <c r="Q111" s="26" t="s">
        <v>803</v>
      </c>
      <c r="R111" s="26"/>
      <c r="S111" s="26"/>
      <c r="T111" s="29">
        <v>0</v>
      </c>
      <c r="U111" s="29">
        <v>0</v>
      </c>
      <c r="V111" s="29"/>
      <c r="W111" s="29"/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6"/>
      <c r="AD111" s="26"/>
      <c r="AE111" s="26"/>
      <c r="AF111" s="28">
        <v>45504</v>
      </c>
    </row>
    <row r="112" spans="1:32" x14ac:dyDescent="0.35">
      <c r="A112" s="26">
        <v>891301121</v>
      </c>
      <c r="B112" s="26" t="s">
        <v>17</v>
      </c>
      <c r="C112" s="27">
        <v>264225</v>
      </c>
      <c r="D112" s="27" t="s">
        <v>165</v>
      </c>
      <c r="E112" s="27" t="s">
        <v>512</v>
      </c>
      <c r="F112" s="28"/>
      <c r="G112" s="26" t="s">
        <v>4</v>
      </c>
      <c r="H112" s="29" t="s">
        <v>15</v>
      </c>
      <c r="I112" s="26"/>
      <c r="J112" s="26" t="s">
        <v>16</v>
      </c>
      <c r="K112" s="28">
        <v>45026</v>
      </c>
      <c r="L112" s="28"/>
      <c r="M112" s="31">
        <v>9600</v>
      </c>
      <c r="N112" s="29">
        <f t="shared" si="5"/>
        <v>9600</v>
      </c>
      <c r="O112" s="26" t="s">
        <v>803</v>
      </c>
      <c r="P112" s="26" t="e">
        <v>#N/A</v>
      </c>
      <c r="Q112" s="26" t="s">
        <v>803</v>
      </c>
      <c r="R112" s="26"/>
      <c r="S112" s="26"/>
      <c r="T112" s="29">
        <v>0</v>
      </c>
      <c r="U112" s="29">
        <v>0</v>
      </c>
      <c r="V112" s="29"/>
      <c r="W112" s="29"/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6"/>
      <c r="AD112" s="26"/>
      <c r="AE112" s="26"/>
      <c r="AF112" s="28">
        <v>45504</v>
      </c>
    </row>
    <row r="113" spans="1:32" x14ac:dyDescent="0.35">
      <c r="A113" s="26">
        <v>891301121</v>
      </c>
      <c r="B113" s="26" t="s">
        <v>17</v>
      </c>
      <c r="C113" s="27">
        <v>264663</v>
      </c>
      <c r="D113" s="27" t="s">
        <v>166</v>
      </c>
      <c r="E113" s="27" t="s">
        <v>513</v>
      </c>
      <c r="F113" s="28"/>
      <c r="G113" s="26" t="s">
        <v>4</v>
      </c>
      <c r="H113" s="29" t="s">
        <v>15</v>
      </c>
      <c r="I113" s="26"/>
      <c r="J113" s="26" t="s">
        <v>16</v>
      </c>
      <c r="K113" s="28">
        <v>45026</v>
      </c>
      <c r="L113" s="28"/>
      <c r="M113" s="31">
        <v>119262</v>
      </c>
      <c r="N113" s="29">
        <f t="shared" si="5"/>
        <v>119262</v>
      </c>
      <c r="O113" s="26" t="s">
        <v>803</v>
      </c>
      <c r="P113" s="26" t="e">
        <v>#N/A</v>
      </c>
      <c r="Q113" s="26" t="s">
        <v>803</v>
      </c>
      <c r="R113" s="26"/>
      <c r="S113" s="26"/>
      <c r="T113" s="29">
        <v>0</v>
      </c>
      <c r="U113" s="29">
        <v>0</v>
      </c>
      <c r="V113" s="29"/>
      <c r="W113" s="29"/>
      <c r="X113" s="29">
        <v>0</v>
      </c>
      <c r="Y113" s="29">
        <v>0</v>
      </c>
      <c r="Z113" s="29">
        <v>0</v>
      </c>
      <c r="AA113" s="29">
        <v>0</v>
      </c>
      <c r="AB113" s="29">
        <v>0</v>
      </c>
      <c r="AC113" s="26"/>
      <c r="AD113" s="26"/>
      <c r="AE113" s="26"/>
      <c r="AF113" s="28">
        <v>45504</v>
      </c>
    </row>
    <row r="114" spans="1:32" x14ac:dyDescent="0.35">
      <c r="A114" s="26">
        <v>891301121</v>
      </c>
      <c r="B114" s="26" t="s">
        <v>17</v>
      </c>
      <c r="C114" s="27">
        <v>264739</v>
      </c>
      <c r="D114" s="27" t="s">
        <v>167</v>
      </c>
      <c r="E114" s="27" t="s">
        <v>514</v>
      </c>
      <c r="F114" s="28"/>
      <c r="G114" s="26" t="s">
        <v>4</v>
      </c>
      <c r="H114" s="29" t="s">
        <v>15</v>
      </c>
      <c r="I114" s="26"/>
      <c r="J114" s="26" t="s">
        <v>16</v>
      </c>
      <c r="K114" s="28">
        <v>45026</v>
      </c>
      <c r="L114" s="28"/>
      <c r="M114" s="31">
        <v>67181</v>
      </c>
      <c r="N114" s="29">
        <f t="shared" si="5"/>
        <v>67181</v>
      </c>
      <c r="O114" s="26" t="s">
        <v>803</v>
      </c>
      <c r="P114" s="26" t="e">
        <v>#N/A</v>
      </c>
      <c r="Q114" s="26" t="s">
        <v>803</v>
      </c>
      <c r="R114" s="26"/>
      <c r="S114" s="26"/>
      <c r="T114" s="29">
        <v>0</v>
      </c>
      <c r="U114" s="29">
        <v>0</v>
      </c>
      <c r="V114" s="29"/>
      <c r="W114" s="29"/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6"/>
      <c r="AD114" s="26"/>
      <c r="AE114" s="26"/>
      <c r="AF114" s="28">
        <v>45504</v>
      </c>
    </row>
    <row r="115" spans="1:32" x14ac:dyDescent="0.35">
      <c r="A115" s="26">
        <v>891301121</v>
      </c>
      <c r="B115" s="26" t="s">
        <v>17</v>
      </c>
      <c r="C115" s="27">
        <v>264915</v>
      </c>
      <c r="D115" s="27" t="s">
        <v>168</v>
      </c>
      <c r="E115" s="27" t="s">
        <v>515</v>
      </c>
      <c r="F115" s="28"/>
      <c r="G115" s="26" t="s">
        <v>4</v>
      </c>
      <c r="H115" s="29" t="s">
        <v>15</v>
      </c>
      <c r="I115" s="26"/>
      <c r="J115" s="26" t="s">
        <v>16</v>
      </c>
      <c r="K115" s="28">
        <v>45026</v>
      </c>
      <c r="L115" s="28"/>
      <c r="M115" s="31">
        <v>147000</v>
      </c>
      <c r="N115" s="29">
        <f t="shared" si="5"/>
        <v>147000</v>
      </c>
      <c r="O115" s="26" t="s">
        <v>803</v>
      </c>
      <c r="P115" s="26" t="e">
        <v>#N/A</v>
      </c>
      <c r="Q115" s="26" t="s">
        <v>803</v>
      </c>
      <c r="R115" s="26"/>
      <c r="S115" s="26"/>
      <c r="T115" s="29">
        <v>0</v>
      </c>
      <c r="U115" s="29">
        <v>0</v>
      </c>
      <c r="V115" s="29"/>
      <c r="W115" s="29"/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6"/>
      <c r="AD115" s="26"/>
      <c r="AE115" s="26"/>
      <c r="AF115" s="28">
        <v>45504</v>
      </c>
    </row>
    <row r="116" spans="1:32" x14ac:dyDescent="0.35">
      <c r="A116" s="26">
        <v>891301121</v>
      </c>
      <c r="B116" s="26" t="s">
        <v>17</v>
      </c>
      <c r="C116" s="27">
        <v>265096</v>
      </c>
      <c r="D116" s="27" t="s">
        <v>169</v>
      </c>
      <c r="E116" s="27" t="s">
        <v>516</v>
      </c>
      <c r="F116" s="28"/>
      <c r="G116" s="26" t="s">
        <v>4</v>
      </c>
      <c r="H116" s="29" t="s">
        <v>15</v>
      </c>
      <c r="I116" s="26"/>
      <c r="J116" s="26" t="s">
        <v>16</v>
      </c>
      <c r="K116" s="28">
        <v>45026</v>
      </c>
      <c r="L116" s="28"/>
      <c r="M116" s="31">
        <v>138560</v>
      </c>
      <c r="N116" s="29">
        <f t="shared" si="5"/>
        <v>138560</v>
      </c>
      <c r="O116" s="26" t="s">
        <v>803</v>
      </c>
      <c r="P116" s="26" t="e">
        <v>#N/A</v>
      </c>
      <c r="Q116" s="26" t="s">
        <v>803</v>
      </c>
      <c r="R116" s="26"/>
      <c r="S116" s="26"/>
      <c r="T116" s="29">
        <v>0</v>
      </c>
      <c r="U116" s="29">
        <v>0</v>
      </c>
      <c r="V116" s="29"/>
      <c r="W116" s="29"/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6"/>
      <c r="AD116" s="26"/>
      <c r="AE116" s="26"/>
      <c r="AF116" s="28">
        <v>45504</v>
      </c>
    </row>
    <row r="117" spans="1:32" x14ac:dyDescent="0.35">
      <c r="A117" s="26">
        <v>891301121</v>
      </c>
      <c r="B117" s="26" t="s">
        <v>17</v>
      </c>
      <c r="C117" s="27">
        <v>265419</v>
      </c>
      <c r="D117" s="27" t="s">
        <v>170</v>
      </c>
      <c r="E117" s="27" t="s">
        <v>517</v>
      </c>
      <c r="F117" s="28"/>
      <c r="G117" s="26" t="s">
        <v>4</v>
      </c>
      <c r="H117" s="29" t="s">
        <v>15</v>
      </c>
      <c r="I117" s="26"/>
      <c r="J117" s="26" t="s">
        <v>16</v>
      </c>
      <c r="K117" s="28">
        <v>45026</v>
      </c>
      <c r="L117" s="28"/>
      <c r="M117" s="31">
        <v>233975</v>
      </c>
      <c r="N117" s="29">
        <f t="shared" si="5"/>
        <v>233975</v>
      </c>
      <c r="O117" s="26" t="s">
        <v>803</v>
      </c>
      <c r="P117" s="26" t="e">
        <v>#N/A</v>
      </c>
      <c r="Q117" s="26" t="s">
        <v>803</v>
      </c>
      <c r="R117" s="26"/>
      <c r="S117" s="26"/>
      <c r="T117" s="29">
        <v>0</v>
      </c>
      <c r="U117" s="29">
        <v>0</v>
      </c>
      <c r="V117" s="29"/>
      <c r="W117" s="29"/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6"/>
      <c r="AD117" s="26"/>
      <c r="AE117" s="26"/>
      <c r="AF117" s="28">
        <v>45504</v>
      </c>
    </row>
    <row r="118" spans="1:32" x14ac:dyDescent="0.35">
      <c r="A118" s="26">
        <v>891301121</v>
      </c>
      <c r="B118" s="26" t="s">
        <v>17</v>
      </c>
      <c r="C118" s="27">
        <v>265672</v>
      </c>
      <c r="D118" s="27" t="s">
        <v>171</v>
      </c>
      <c r="E118" s="27" t="s">
        <v>518</v>
      </c>
      <c r="F118" s="28"/>
      <c r="G118" s="26" t="s">
        <v>4</v>
      </c>
      <c r="H118" s="29" t="s">
        <v>15</v>
      </c>
      <c r="I118" s="26"/>
      <c r="J118" s="26" t="s">
        <v>16</v>
      </c>
      <c r="K118" s="28">
        <v>45026</v>
      </c>
      <c r="L118" s="28"/>
      <c r="M118" s="31">
        <v>37900</v>
      </c>
      <c r="N118" s="29">
        <f t="shared" si="5"/>
        <v>37900</v>
      </c>
      <c r="O118" s="26" t="s">
        <v>803</v>
      </c>
      <c r="P118" s="26" t="e">
        <v>#N/A</v>
      </c>
      <c r="Q118" s="26" t="s">
        <v>803</v>
      </c>
      <c r="R118" s="26"/>
      <c r="S118" s="26"/>
      <c r="T118" s="29">
        <v>0</v>
      </c>
      <c r="U118" s="29">
        <v>0</v>
      </c>
      <c r="V118" s="29"/>
      <c r="W118" s="29"/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6"/>
      <c r="AD118" s="26"/>
      <c r="AE118" s="26"/>
      <c r="AF118" s="28">
        <v>45504</v>
      </c>
    </row>
    <row r="119" spans="1:32" x14ac:dyDescent="0.35">
      <c r="A119" s="26">
        <v>891301121</v>
      </c>
      <c r="B119" s="26" t="s">
        <v>17</v>
      </c>
      <c r="C119" s="27">
        <v>266024</v>
      </c>
      <c r="D119" s="27" t="s">
        <v>172</v>
      </c>
      <c r="E119" s="27" t="s">
        <v>519</v>
      </c>
      <c r="F119" s="28"/>
      <c r="G119" s="26" t="s">
        <v>4</v>
      </c>
      <c r="H119" s="29" t="s">
        <v>15</v>
      </c>
      <c r="I119" s="26"/>
      <c r="J119" s="26" t="s">
        <v>16</v>
      </c>
      <c r="K119" s="28">
        <v>45026</v>
      </c>
      <c r="L119" s="28"/>
      <c r="M119" s="31">
        <v>38400</v>
      </c>
      <c r="N119" s="29">
        <f t="shared" si="5"/>
        <v>38400</v>
      </c>
      <c r="O119" s="26" t="s">
        <v>803</v>
      </c>
      <c r="P119" s="26" t="e">
        <v>#N/A</v>
      </c>
      <c r="Q119" s="26" t="s">
        <v>803</v>
      </c>
      <c r="R119" s="26"/>
      <c r="S119" s="26"/>
      <c r="T119" s="29">
        <v>0</v>
      </c>
      <c r="U119" s="29">
        <v>0</v>
      </c>
      <c r="V119" s="29"/>
      <c r="W119" s="29"/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6"/>
      <c r="AD119" s="26"/>
      <c r="AE119" s="26"/>
      <c r="AF119" s="28">
        <v>45504</v>
      </c>
    </row>
    <row r="120" spans="1:32" x14ac:dyDescent="0.35">
      <c r="A120" s="26">
        <v>891301121</v>
      </c>
      <c r="B120" s="26" t="s">
        <v>17</v>
      </c>
      <c r="C120" s="27">
        <v>266560</v>
      </c>
      <c r="D120" s="27" t="s">
        <v>173</v>
      </c>
      <c r="E120" s="27" t="s">
        <v>520</v>
      </c>
      <c r="F120" s="28"/>
      <c r="G120" s="26" t="s">
        <v>4</v>
      </c>
      <c r="H120" s="29" t="s">
        <v>15</v>
      </c>
      <c r="I120" s="26"/>
      <c r="J120" s="26" t="s">
        <v>16</v>
      </c>
      <c r="K120" s="28">
        <v>45026</v>
      </c>
      <c r="L120" s="28"/>
      <c r="M120" s="31">
        <v>38400</v>
      </c>
      <c r="N120" s="29">
        <f t="shared" si="5"/>
        <v>38400</v>
      </c>
      <c r="O120" s="26" t="s">
        <v>803</v>
      </c>
      <c r="P120" s="26" t="e">
        <v>#N/A</v>
      </c>
      <c r="Q120" s="26" t="s">
        <v>803</v>
      </c>
      <c r="R120" s="26"/>
      <c r="S120" s="26"/>
      <c r="T120" s="29">
        <v>0</v>
      </c>
      <c r="U120" s="29">
        <v>0</v>
      </c>
      <c r="V120" s="29"/>
      <c r="W120" s="29"/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6"/>
      <c r="AD120" s="26"/>
      <c r="AE120" s="26"/>
      <c r="AF120" s="28">
        <v>45504</v>
      </c>
    </row>
    <row r="121" spans="1:32" x14ac:dyDescent="0.35">
      <c r="A121" s="26">
        <v>891301121</v>
      </c>
      <c r="B121" s="26" t="s">
        <v>17</v>
      </c>
      <c r="C121" s="27">
        <v>267081</v>
      </c>
      <c r="D121" s="27" t="s">
        <v>174</v>
      </c>
      <c r="E121" s="27" t="s">
        <v>521</v>
      </c>
      <c r="F121" s="28"/>
      <c r="G121" s="26" t="s">
        <v>4</v>
      </c>
      <c r="H121" s="29" t="s">
        <v>15</v>
      </c>
      <c r="I121" s="26"/>
      <c r="J121" s="26" t="s">
        <v>16</v>
      </c>
      <c r="K121" s="28">
        <v>45026</v>
      </c>
      <c r="L121" s="28">
        <f>VLOOKUP(E121,[1]Export!$F:$L,7,0)</f>
        <v>44975</v>
      </c>
      <c r="M121" s="31">
        <v>9600</v>
      </c>
      <c r="N121" s="29">
        <f t="shared" si="5"/>
        <v>9600</v>
      </c>
      <c r="O121" s="26" t="s">
        <v>807</v>
      </c>
      <c r="P121" s="26" t="s">
        <v>806</v>
      </c>
      <c r="Q121" s="26" t="s">
        <v>843</v>
      </c>
      <c r="R121" s="26"/>
      <c r="S121" s="26"/>
      <c r="T121" s="29">
        <v>9600</v>
      </c>
      <c r="U121" s="29">
        <v>0</v>
      </c>
      <c r="V121" s="29"/>
      <c r="W121" s="29"/>
      <c r="X121" s="29">
        <v>9600</v>
      </c>
      <c r="Y121" s="29">
        <v>9600</v>
      </c>
      <c r="Z121" s="29">
        <v>0</v>
      </c>
      <c r="AA121" s="29">
        <v>0</v>
      </c>
      <c r="AB121" s="29">
        <v>0</v>
      </c>
      <c r="AC121" s="26"/>
      <c r="AD121" s="26"/>
      <c r="AE121" s="26"/>
      <c r="AF121" s="28">
        <v>45504</v>
      </c>
    </row>
    <row r="122" spans="1:32" x14ac:dyDescent="0.35">
      <c r="A122" s="26">
        <v>891301121</v>
      </c>
      <c r="B122" s="26" t="s">
        <v>17</v>
      </c>
      <c r="C122" s="27">
        <v>267750</v>
      </c>
      <c r="D122" s="27" t="s">
        <v>175</v>
      </c>
      <c r="E122" s="27" t="s">
        <v>522</v>
      </c>
      <c r="F122" s="28"/>
      <c r="G122" s="26" t="s">
        <v>4</v>
      </c>
      <c r="H122" s="29" t="s">
        <v>15</v>
      </c>
      <c r="I122" s="26"/>
      <c r="J122" s="26" t="s">
        <v>16</v>
      </c>
      <c r="K122" s="28">
        <v>45026</v>
      </c>
      <c r="L122" s="28">
        <f>VLOOKUP(E122,[1]Export!$F:$L,7,0)</f>
        <v>44975</v>
      </c>
      <c r="M122" s="31">
        <v>117814</v>
      </c>
      <c r="N122" s="29">
        <f t="shared" si="5"/>
        <v>117814</v>
      </c>
      <c r="O122" s="26" t="s">
        <v>808</v>
      </c>
      <c r="P122" s="26" t="s">
        <v>791</v>
      </c>
      <c r="Q122" s="26" t="s">
        <v>808</v>
      </c>
      <c r="R122" s="26"/>
      <c r="S122" s="26"/>
      <c r="T122" s="29">
        <v>117814</v>
      </c>
      <c r="U122" s="29">
        <v>0</v>
      </c>
      <c r="V122" s="29"/>
      <c r="W122" s="29"/>
      <c r="X122" s="29">
        <v>117814</v>
      </c>
      <c r="Y122" s="29">
        <v>0</v>
      </c>
      <c r="Z122" s="29">
        <v>0</v>
      </c>
      <c r="AA122" s="29">
        <v>117814</v>
      </c>
      <c r="AB122" s="29">
        <f>VLOOKUP(E122,'[3]ESTADO DE CADA FACTURA'!$F:$AD,25,0)</f>
        <v>117814</v>
      </c>
      <c r="AC122" s="26">
        <f>VLOOKUP(E122,'[3]ESTADO DE CADA FACTURA'!$F:$AE,26,0)</f>
        <v>2201365959</v>
      </c>
      <c r="AD122" s="29">
        <v>2031414</v>
      </c>
      <c r="AE122" s="26" t="str">
        <f>VLOOKUP(E122,'[3]ESTADO DE CADA FACTURA'!$F:$AF,27,0)</f>
        <v>22.03.2023</v>
      </c>
      <c r="AF122" s="28">
        <v>45504</v>
      </c>
    </row>
    <row r="123" spans="1:32" x14ac:dyDescent="0.35">
      <c r="A123" s="26">
        <v>891301121</v>
      </c>
      <c r="B123" s="26" t="s">
        <v>17</v>
      </c>
      <c r="C123" s="27">
        <v>268717</v>
      </c>
      <c r="D123" s="27" t="s">
        <v>176</v>
      </c>
      <c r="E123" s="27" t="s">
        <v>523</v>
      </c>
      <c r="F123" s="28"/>
      <c r="G123" s="26" t="s">
        <v>4</v>
      </c>
      <c r="H123" s="29" t="s">
        <v>15</v>
      </c>
      <c r="I123" s="26"/>
      <c r="J123" s="26" t="s">
        <v>16</v>
      </c>
      <c r="K123" s="28">
        <v>45026</v>
      </c>
      <c r="L123" s="28">
        <f>VLOOKUP(E123,[1]Export!$F:$L,7,0)</f>
        <v>44975</v>
      </c>
      <c r="M123" s="31">
        <v>38400</v>
      </c>
      <c r="N123" s="29">
        <f t="shared" si="5"/>
        <v>38400</v>
      </c>
      <c r="O123" s="26" t="s">
        <v>808</v>
      </c>
      <c r="P123" s="26" t="s">
        <v>791</v>
      </c>
      <c r="Q123" s="26" t="s">
        <v>808</v>
      </c>
      <c r="R123" s="26"/>
      <c r="S123" s="26"/>
      <c r="T123" s="29">
        <v>38400</v>
      </c>
      <c r="U123" s="29">
        <v>0</v>
      </c>
      <c r="V123" s="29"/>
      <c r="W123" s="29"/>
      <c r="X123" s="29">
        <v>38400</v>
      </c>
      <c r="Y123" s="29">
        <v>0</v>
      </c>
      <c r="Z123" s="29">
        <v>0</v>
      </c>
      <c r="AA123" s="29">
        <v>38400</v>
      </c>
      <c r="AB123" s="29">
        <f>VLOOKUP(E123,'[3]ESTADO DE CADA FACTURA'!$F:$AD,25,0)</f>
        <v>38400</v>
      </c>
      <c r="AC123" s="26">
        <f>VLOOKUP(E123,'[3]ESTADO DE CADA FACTURA'!$F:$AE,26,0)</f>
        <v>2201365959</v>
      </c>
      <c r="AD123" s="29">
        <v>2031414</v>
      </c>
      <c r="AE123" s="26" t="str">
        <f>VLOOKUP(E123,'[3]ESTADO DE CADA FACTURA'!$F:$AF,27,0)</f>
        <v>22.03.2023</v>
      </c>
      <c r="AF123" s="28">
        <v>45504</v>
      </c>
    </row>
    <row r="124" spans="1:32" x14ac:dyDescent="0.35">
      <c r="A124" s="26">
        <v>891301121</v>
      </c>
      <c r="B124" s="26" t="s">
        <v>17</v>
      </c>
      <c r="C124" s="27">
        <v>269301</v>
      </c>
      <c r="D124" s="27" t="s">
        <v>177</v>
      </c>
      <c r="E124" s="27" t="s">
        <v>524</v>
      </c>
      <c r="F124" s="28"/>
      <c r="G124" s="26" t="s">
        <v>4</v>
      </c>
      <c r="H124" s="29" t="s">
        <v>15</v>
      </c>
      <c r="I124" s="26"/>
      <c r="J124" s="26" t="s">
        <v>16</v>
      </c>
      <c r="K124" s="28">
        <v>45026</v>
      </c>
      <c r="L124" s="28">
        <f>VLOOKUP(E124,[1]Export!$F:$L,7,0)</f>
        <v>44975</v>
      </c>
      <c r="M124" s="31">
        <v>138034</v>
      </c>
      <c r="N124" s="29">
        <f t="shared" si="5"/>
        <v>138034</v>
      </c>
      <c r="O124" s="26" t="s">
        <v>808</v>
      </c>
      <c r="P124" s="26" t="s">
        <v>791</v>
      </c>
      <c r="Q124" s="26" t="s">
        <v>808</v>
      </c>
      <c r="R124" s="26"/>
      <c r="S124" s="26"/>
      <c r="T124" s="29">
        <v>138034</v>
      </c>
      <c r="U124" s="29">
        <v>0</v>
      </c>
      <c r="V124" s="29"/>
      <c r="W124" s="29"/>
      <c r="X124" s="29">
        <v>138034</v>
      </c>
      <c r="Y124" s="29">
        <v>0</v>
      </c>
      <c r="Z124" s="29">
        <v>0</v>
      </c>
      <c r="AA124" s="29">
        <v>138034</v>
      </c>
      <c r="AB124" s="29">
        <f>VLOOKUP(E124,'[3]ESTADO DE CADA FACTURA'!$F:$AD,25,0)</f>
        <v>138034</v>
      </c>
      <c r="AC124" s="26">
        <f>VLOOKUP(E124,'[3]ESTADO DE CADA FACTURA'!$F:$AE,26,0)</f>
        <v>2201365959</v>
      </c>
      <c r="AD124" s="29">
        <v>2031414</v>
      </c>
      <c r="AE124" s="26" t="str">
        <f>VLOOKUP(E124,'[3]ESTADO DE CADA FACTURA'!$F:$AF,27,0)</f>
        <v>22.03.2023</v>
      </c>
      <c r="AF124" s="28">
        <v>45504</v>
      </c>
    </row>
    <row r="125" spans="1:32" x14ac:dyDescent="0.35">
      <c r="A125" s="26">
        <v>891301121</v>
      </c>
      <c r="B125" s="26" t="s">
        <v>17</v>
      </c>
      <c r="C125" s="27">
        <v>269917</v>
      </c>
      <c r="D125" s="27" t="s">
        <v>178</v>
      </c>
      <c r="E125" s="27" t="s">
        <v>525</v>
      </c>
      <c r="F125" s="28"/>
      <c r="G125" s="26" t="s">
        <v>4</v>
      </c>
      <c r="H125" s="29" t="s">
        <v>15</v>
      </c>
      <c r="I125" s="26"/>
      <c r="J125" s="26" t="s">
        <v>16</v>
      </c>
      <c r="K125" s="28">
        <v>45026</v>
      </c>
      <c r="L125" s="28">
        <f>VLOOKUP(E125,[1]Export!$F:$L,7,0)</f>
        <v>44975</v>
      </c>
      <c r="M125" s="31">
        <v>9600</v>
      </c>
      <c r="N125" s="29">
        <f t="shared" si="5"/>
        <v>9600</v>
      </c>
      <c r="O125" s="26" t="s">
        <v>807</v>
      </c>
      <c r="P125" s="26" t="s">
        <v>806</v>
      </c>
      <c r="Q125" s="26" t="s">
        <v>843</v>
      </c>
      <c r="R125" s="26"/>
      <c r="S125" s="26"/>
      <c r="T125" s="29">
        <v>9600</v>
      </c>
      <c r="U125" s="29">
        <v>0</v>
      </c>
      <c r="V125" s="29"/>
      <c r="W125" s="29"/>
      <c r="X125" s="29">
        <v>9600</v>
      </c>
      <c r="Y125" s="29">
        <v>9600</v>
      </c>
      <c r="Z125" s="29">
        <v>0</v>
      </c>
      <c r="AA125" s="29">
        <v>0</v>
      </c>
      <c r="AB125" s="29">
        <v>0</v>
      </c>
      <c r="AC125" s="26"/>
      <c r="AD125" s="26"/>
      <c r="AE125" s="26"/>
      <c r="AF125" s="28">
        <v>45504</v>
      </c>
    </row>
    <row r="126" spans="1:32" x14ac:dyDescent="0.35">
      <c r="A126" s="26">
        <v>891301121</v>
      </c>
      <c r="B126" s="26" t="s">
        <v>17</v>
      </c>
      <c r="C126" s="27">
        <v>270437</v>
      </c>
      <c r="D126" s="27" t="s">
        <v>179</v>
      </c>
      <c r="E126" s="27" t="s">
        <v>526</v>
      </c>
      <c r="F126" s="28"/>
      <c r="G126" s="26" t="s">
        <v>4</v>
      </c>
      <c r="H126" s="29" t="s">
        <v>15</v>
      </c>
      <c r="I126" s="26"/>
      <c r="J126" s="26" t="s">
        <v>16</v>
      </c>
      <c r="K126" s="28">
        <v>45026</v>
      </c>
      <c r="L126" s="28">
        <f>VLOOKUP(E126,[1]Export!$F:$L,7,0)</f>
        <v>44975</v>
      </c>
      <c r="M126" s="31">
        <v>9600</v>
      </c>
      <c r="N126" s="29">
        <f t="shared" si="5"/>
        <v>9600</v>
      </c>
      <c r="O126" s="26" t="s">
        <v>808</v>
      </c>
      <c r="P126" s="26" t="s">
        <v>791</v>
      </c>
      <c r="Q126" s="26" t="s">
        <v>808</v>
      </c>
      <c r="R126" s="26"/>
      <c r="S126" s="26"/>
      <c r="T126" s="29">
        <v>9600</v>
      </c>
      <c r="U126" s="29">
        <v>0</v>
      </c>
      <c r="V126" s="29"/>
      <c r="W126" s="29"/>
      <c r="X126" s="29">
        <v>9600</v>
      </c>
      <c r="Y126" s="29">
        <v>0</v>
      </c>
      <c r="Z126" s="29">
        <v>0</v>
      </c>
      <c r="AA126" s="29">
        <v>9600</v>
      </c>
      <c r="AB126" s="29">
        <f>VLOOKUP(E126,'[3]ESTADO DE CADA FACTURA'!$F:$AD,25,0)</f>
        <v>9600</v>
      </c>
      <c r="AC126" s="26">
        <f>VLOOKUP(E126,'[3]ESTADO DE CADA FACTURA'!$F:$AE,26,0)</f>
        <v>2201365959</v>
      </c>
      <c r="AD126" s="29">
        <v>2031414</v>
      </c>
      <c r="AE126" s="26" t="str">
        <f>VLOOKUP(E126,'[3]ESTADO DE CADA FACTURA'!$F:$AF,27,0)</f>
        <v>22.03.2023</v>
      </c>
      <c r="AF126" s="28">
        <v>45504</v>
      </c>
    </row>
    <row r="127" spans="1:32" x14ac:dyDescent="0.35">
      <c r="A127" s="26">
        <v>891301121</v>
      </c>
      <c r="B127" s="26" t="s">
        <v>17</v>
      </c>
      <c r="C127" s="27">
        <v>270503</v>
      </c>
      <c r="D127" s="27" t="s">
        <v>180</v>
      </c>
      <c r="E127" s="27" t="s">
        <v>527</v>
      </c>
      <c r="F127" s="28"/>
      <c r="G127" s="26" t="s">
        <v>4</v>
      </c>
      <c r="H127" s="29" t="s">
        <v>15</v>
      </c>
      <c r="I127" s="26"/>
      <c r="J127" s="26" t="s">
        <v>16</v>
      </c>
      <c r="K127" s="28">
        <v>45026</v>
      </c>
      <c r="L127" s="28">
        <f>VLOOKUP(E127,[1]Export!$F:$L,7,0)</f>
        <v>44975</v>
      </c>
      <c r="M127" s="31">
        <v>9600</v>
      </c>
      <c r="N127" s="29">
        <f t="shared" si="5"/>
        <v>9600</v>
      </c>
      <c r="O127" s="26" t="s">
        <v>808</v>
      </c>
      <c r="P127" s="26" t="s">
        <v>791</v>
      </c>
      <c r="Q127" s="26" t="s">
        <v>808</v>
      </c>
      <c r="R127" s="26"/>
      <c r="S127" s="26"/>
      <c r="T127" s="29">
        <v>9600</v>
      </c>
      <c r="U127" s="29">
        <v>0</v>
      </c>
      <c r="V127" s="29"/>
      <c r="W127" s="29"/>
      <c r="X127" s="29">
        <v>9600</v>
      </c>
      <c r="Y127" s="29">
        <v>0</v>
      </c>
      <c r="Z127" s="29">
        <v>0</v>
      </c>
      <c r="AA127" s="29">
        <v>9600</v>
      </c>
      <c r="AB127" s="29">
        <f>VLOOKUP(E127,'[3]ESTADO DE CADA FACTURA'!$F:$AD,25,0)</f>
        <v>9600</v>
      </c>
      <c r="AC127" s="26">
        <f>VLOOKUP(E127,'[3]ESTADO DE CADA FACTURA'!$F:$AE,26,0)</f>
        <v>2201365959</v>
      </c>
      <c r="AD127" s="29">
        <v>2031414</v>
      </c>
      <c r="AE127" s="26" t="str">
        <f>VLOOKUP(E127,'[3]ESTADO DE CADA FACTURA'!$F:$AF,27,0)</f>
        <v>22.03.2023</v>
      </c>
      <c r="AF127" s="28">
        <v>45504</v>
      </c>
    </row>
    <row r="128" spans="1:32" x14ac:dyDescent="0.35">
      <c r="A128" s="26">
        <v>891301121</v>
      </c>
      <c r="B128" s="26" t="s">
        <v>17</v>
      </c>
      <c r="C128" s="27">
        <v>270543</v>
      </c>
      <c r="D128" s="27" t="s">
        <v>181</v>
      </c>
      <c r="E128" s="27" t="s">
        <v>528</v>
      </c>
      <c r="F128" s="28"/>
      <c r="G128" s="26" t="s">
        <v>4</v>
      </c>
      <c r="H128" s="29" t="s">
        <v>15</v>
      </c>
      <c r="I128" s="26"/>
      <c r="J128" s="26" t="s">
        <v>16</v>
      </c>
      <c r="K128" s="28">
        <v>45026</v>
      </c>
      <c r="L128" s="28">
        <f>VLOOKUP(E128,[1]Export!$F:$L,7,0)</f>
        <v>44975</v>
      </c>
      <c r="M128" s="31">
        <v>9600</v>
      </c>
      <c r="N128" s="29">
        <f t="shared" si="5"/>
        <v>9600</v>
      </c>
      <c r="O128" s="26" t="s">
        <v>807</v>
      </c>
      <c r="P128" s="26" t="s">
        <v>806</v>
      </c>
      <c r="Q128" s="26" t="s">
        <v>843</v>
      </c>
      <c r="R128" s="26"/>
      <c r="S128" s="26"/>
      <c r="T128" s="29">
        <v>9600</v>
      </c>
      <c r="U128" s="29">
        <v>0</v>
      </c>
      <c r="V128" s="29"/>
      <c r="W128" s="29"/>
      <c r="X128" s="29">
        <v>9600</v>
      </c>
      <c r="Y128" s="29">
        <v>9600</v>
      </c>
      <c r="Z128" s="29">
        <v>0</v>
      </c>
      <c r="AA128" s="29">
        <v>0</v>
      </c>
      <c r="AB128" s="29">
        <v>0</v>
      </c>
      <c r="AC128" s="26"/>
      <c r="AD128" s="26"/>
      <c r="AE128" s="26"/>
      <c r="AF128" s="28">
        <v>45504</v>
      </c>
    </row>
    <row r="129" spans="1:32" x14ac:dyDescent="0.35">
      <c r="A129" s="26">
        <v>891301121</v>
      </c>
      <c r="B129" s="26" t="s">
        <v>17</v>
      </c>
      <c r="C129" s="27">
        <v>271182</v>
      </c>
      <c r="D129" s="27" t="s">
        <v>182</v>
      </c>
      <c r="E129" s="27" t="s">
        <v>529</v>
      </c>
      <c r="F129" s="28"/>
      <c r="G129" s="26" t="s">
        <v>4</v>
      </c>
      <c r="H129" s="29" t="s">
        <v>15</v>
      </c>
      <c r="I129" s="26"/>
      <c r="J129" s="26" t="s">
        <v>16</v>
      </c>
      <c r="K129" s="28">
        <v>45026</v>
      </c>
      <c r="L129" s="28">
        <f>VLOOKUP(E129,[1]Export!$F:$L,7,0)</f>
        <v>44975</v>
      </c>
      <c r="M129" s="31">
        <v>139606</v>
      </c>
      <c r="N129" s="29">
        <f t="shared" si="5"/>
        <v>139606</v>
      </c>
      <c r="O129" s="26" t="s">
        <v>807</v>
      </c>
      <c r="P129" s="26" t="s">
        <v>806</v>
      </c>
      <c r="Q129" s="26" t="s">
        <v>843</v>
      </c>
      <c r="R129" s="26"/>
      <c r="S129" s="26"/>
      <c r="T129" s="29">
        <v>139606</v>
      </c>
      <c r="U129" s="29">
        <v>139606</v>
      </c>
      <c r="V129" s="29"/>
      <c r="W129" s="29"/>
      <c r="X129" s="29">
        <v>139606</v>
      </c>
      <c r="Y129" s="29">
        <v>139606</v>
      </c>
      <c r="Z129" s="29">
        <v>0</v>
      </c>
      <c r="AA129" s="29">
        <v>0</v>
      </c>
      <c r="AB129" s="29">
        <v>0</v>
      </c>
      <c r="AC129" s="26"/>
      <c r="AD129" s="26"/>
      <c r="AE129" s="26"/>
      <c r="AF129" s="28">
        <v>45504</v>
      </c>
    </row>
    <row r="130" spans="1:32" x14ac:dyDescent="0.35">
      <c r="A130" s="26">
        <v>891301121</v>
      </c>
      <c r="B130" s="26" t="s">
        <v>17</v>
      </c>
      <c r="C130" s="27">
        <v>271489</v>
      </c>
      <c r="D130" s="27" t="s">
        <v>183</v>
      </c>
      <c r="E130" s="27" t="s">
        <v>530</v>
      </c>
      <c r="F130" s="28"/>
      <c r="G130" s="26" t="s">
        <v>4</v>
      </c>
      <c r="H130" s="29" t="s">
        <v>15</v>
      </c>
      <c r="I130" s="26"/>
      <c r="J130" s="26" t="s">
        <v>16</v>
      </c>
      <c r="K130" s="28">
        <v>45026</v>
      </c>
      <c r="L130" s="28">
        <f>VLOOKUP(E130,[1]Export!$F:$L,7,0)</f>
        <v>44975</v>
      </c>
      <c r="M130" s="31">
        <v>37900</v>
      </c>
      <c r="N130" s="29">
        <f t="shared" si="5"/>
        <v>37900</v>
      </c>
      <c r="O130" s="26" t="s">
        <v>808</v>
      </c>
      <c r="P130" s="26" t="s">
        <v>791</v>
      </c>
      <c r="Q130" s="26" t="s">
        <v>808</v>
      </c>
      <c r="R130" s="26"/>
      <c r="S130" s="26"/>
      <c r="T130" s="29">
        <v>37900</v>
      </c>
      <c r="U130" s="29">
        <v>0</v>
      </c>
      <c r="V130" s="29"/>
      <c r="W130" s="29"/>
      <c r="X130" s="29">
        <v>37900</v>
      </c>
      <c r="Y130" s="29">
        <v>0</v>
      </c>
      <c r="Z130" s="29">
        <v>0</v>
      </c>
      <c r="AA130" s="29">
        <v>37900</v>
      </c>
      <c r="AB130" s="29">
        <f>VLOOKUP(E130,'[3]ESTADO DE CADA FACTURA'!$F:$AD,25,0)</f>
        <v>37900</v>
      </c>
      <c r="AC130" s="26">
        <f>VLOOKUP(E130,'[3]ESTADO DE CADA FACTURA'!$F:$AE,26,0)</f>
        <v>2201365959</v>
      </c>
      <c r="AD130" s="29">
        <v>2031414</v>
      </c>
      <c r="AE130" s="26" t="str">
        <f>VLOOKUP(E130,'[3]ESTADO DE CADA FACTURA'!$F:$AF,27,0)</f>
        <v>22.03.2023</v>
      </c>
      <c r="AF130" s="28">
        <v>45504</v>
      </c>
    </row>
    <row r="131" spans="1:32" x14ac:dyDescent="0.35">
      <c r="A131" s="26">
        <v>891301121</v>
      </c>
      <c r="B131" s="26" t="s">
        <v>17</v>
      </c>
      <c r="C131" s="27">
        <v>271952</v>
      </c>
      <c r="D131" s="27" t="s">
        <v>184</v>
      </c>
      <c r="E131" s="27" t="s">
        <v>531</v>
      </c>
      <c r="F131" s="28"/>
      <c r="G131" s="26" t="s">
        <v>4</v>
      </c>
      <c r="H131" s="29" t="s">
        <v>15</v>
      </c>
      <c r="I131" s="26"/>
      <c r="J131" s="26" t="s">
        <v>16</v>
      </c>
      <c r="K131" s="28">
        <v>45026</v>
      </c>
      <c r="L131" s="28"/>
      <c r="M131" s="31">
        <v>118951</v>
      </c>
      <c r="N131" s="29">
        <f t="shared" si="5"/>
        <v>118951</v>
      </c>
      <c r="O131" s="26" t="s">
        <v>803</v>
      </c>
      <c r="P131" s="26" t="e">
        <v>#N/A</v>
      </c>
      <c r="Q131" s="26" t="s">
        <v>803</v>
      </c>
      <c r="R131" s="26"/>
      <c r="S131" s="26"/>
      <c r="T131" s="29">
        <v>0</v>
      </c>
      <c r="U131" s="29">
        <v>0</v>
      </c>
      <c r="V131" s="29"/>
      <c r="W131" s="29"/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6"/>
      <c r="AD131" s="26"/>
      <c r="AE131" s="26"/>
      <c r="AF131" s="28">
        <v>45504</v>
      </c>
    </row>
    <row r="132" spans="1:32" x14ac:dyDescent="0.35">
      <c r="A132" s="26">
        <v>891301121</v>
      </c>
      <c r="B132" s="26" t="s">
        <v>17</v>
      </c>
      <c r="C132" s="27">
        <v>273795</v>
      </c>
      <c r="D132" s="27" t="s">
        <v>185</v>
      </c>
      <c r="E132" s="27" t="s">
        <v>532</v>
      </c>
      <c r="F132" s="28"/>
      <c r="G132" s="26" t="s">
        <v>4</v>
      </c>
      <c r="H132" s="29" t="s">
        <v>15</v>
      </c>
      <c r="I132" s="26"/>
      <c r="J132" s="26" t="s">
        <v>16</v>
      </c>
      <c r="K132" s="28">
        <v>45026</v>
      </c>
      <c r="L132" s="28"/>
      <c r="M132" s="31">
        <v>93009</v>
      </c>
      <c r="N132" s="29">
        <f t="shared" si="5"/>
        <v>93009</v>
      </c>
      <c r="O132" s="26" t="s">
        <v>803</v>
      </c>
      <c r="P132" s="26" t="e">
        <v>#N/A</v>
      </c>
      <c r="Q132" s="26" t="s">
        <v>803</v>
      </c>
      <c r="R132" s="26"/>
      <c r="S132" s="26"/>
      <c r="T132" s="29">
        <v>0</v>
      </c>
      <c r="U132" s="29">
        <v>0</v>
      </c>
      <c r="V132" s="29"/>
      <c r="W132" s="29"/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6"/>
      <c r="AD132" s="26"/>
      <c r="AE132" s="26"/>
      <c r="AF132" s="28">
        <v>45504</v>
      </c>
    </row>
    <row r="133" spans="1:32" x14ac:dyDescent="0.35">
      <c r="A133" s="26">
        <v>891301121</v>
      </c>
      <c r="B133" s="26" t="s">
        <v>17</v>
      </c>
      <c r="C133" s="27">
        <v>274264</v>
      </c>
      <c r="D133" s="27" t="s">
        <v>186</v>
      </c>
      <c r="E133" s="27" t="s">
        <v>533</v>
      </c>
      <c r="F133" s="28"/>
      <c r="G133" s="26" t="s">
        <v>4</v>
      </c>
      <c r="H133" s="29" t="s">
        <v>15</v>
      </c>
      <c r="I133" s="26"/>
      <c r="J133" s="26" t="s">
        <v>16</v>
      </c>
      <c r="K133" s="28">
        <v>45026</v>
      </c>
      <c r="L133" s="28"/>
      <c r="M133" s="31">
        <v>65700</v>
      </c>
      <c r="N133" s="29">
        <f t="shared" si="5"/>
        <v>65700</v>
      </c>
      <c r="O133" s="26" t="s">
        <v>803</v>
      </c>
      <c r="P133" s="26" t="e">
        <v>#N/A</v>
      </c>
      <c r="Q133" s="26" t="s">
        <v>803</v>
      </c>
      <c r="R133" s="26"/>
      <c r="S133" s="26"/>
      <c r="T133" s="29">
        <v>0</v>
      </c>
      <c r="U133" s="29">
        <v>0</v>
      </c>
      <c r="V133" s="29"/>
      <c r="W133" s="29"/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6"/>
      <c r="AD133" s="26"/>
      <c r="AE133" s="26"/>
      <c r="AF133" s="28">
        <v>45504</v>
      </c>
    </row>
    <row r="134" spans="1:32" x14ac:dyDescent="0.35">
      <c r="A134" s="26">
        <v>891301121</v>
      </c>
      <c r="B134" s="26" t="s">
        <v>17</v>
      </c>
      <c r="C134" s="27">
        <v>274402</v>
      </c>
      <c r="D134" s="27" t="s">
        <v>187</v>
      </c>
      <c r="E134" s="27" t="s">
        <v>534</v>
      </c>
      <c r="F134" s="28"/>
      <c r="G134" s="26" t="s">
        <v>4</v>
      </c>
      <c r="H134" s="29" t="s">
        <v>15</v>
      </c>
      <c r="I134" s="26"/>
      <c r="J134" s="26" t="s">
        <v>16</v>
      </c>
      <c r="K134" s="28">
        <v>45026</v>
      </c>
      <c r="L134" s="28">
        <f>VLOOKUP(E134,[1]Export!$F:$L,7,0)</f>
        <v>44975</v>
      </c>
      <c r="M134" s="31">
        <v>37900</v>
      </c>
      <c r="N134" s="29">
        <f t="shared" si="5"/>
        <v>37900</v>
      </c>
      <c r="O134" s="26" t="s">
        <v>810</v>
      </c>
      <c r="P134" s="26" t="s">
        <v>791</v>
      </c>
      <c r="Q134" s="26" t="s">
        <v>846</v>
      </c>
      <c r="R134" s="26"/>
      <c r="S134" s="26"/>
      <c r="T134" s="29">
        <v>37900</v>
      </c>
      <c r="U134" s="29">
        <v>0</v>
      </c>
      <c r="V134" s="29"/>
      <c r="W134" s="29"/>
      <c r="X134" s="29">
        <v>37900</v>
      </c>
      <c r="Y134" s="29">
        <v>9100</v>
      </c>
      <c r="Z134" s="29">
        <v>0</v>
      </c>
      <c r="AA134" s="29">
        <v>28800</v>
      </c>
      <c r="AB134" s="29">
        <v>0</v>
      </c>
      <c r="AC134" s="26"/>
      <c r="AD134" s="26"/>
      <c r="AE134" s="26"/>
      <c r="AF134" s="28">
        <v>45504</v>
      </c>
    </row>
    <row r="135" spans="1:32" x14ac:dyDescent="0.35">
      <c r="A135" s="26">
        <v>891301121</v>
      </c>
      <c r="B135" s="26" t="s">
        <v>17</v>
      </c>
      <c r="C135" s="27">
        <v>274535</v>
      </c>
      <c r="D135" s="27" t="s">
        <v>188</v>
      </c>
      <c r="E135" s="27" t="s">
        <v>535</v>
      </c>
      <c r="F135" s="28"/>
      <c r="G135" s="26" t="s">
        <v>4</v>
      </c>
      <c r="H135" s="29" t="s">
        <v>15</v>
      </c>
      <c r="I135" s="26"/>
      <c r="J135" s="26" t="s">
        <v>16</v>
      </c>
      <c r="K135" s="28">
        <v>45026</v>
      </c>
      <c r="L135" s="28">
        <f>VLOOKUP(E135,[1]Export!$F:$L,7,0)</f>
        <v>44975</v>
      </c>
      <c r="M135" s="31">
        <v>28800</v>
      </c>
      <c r="N135" s="29">
        <f t="shared" si="5"/>
        <v>28800</v>
      </c>
      <c r="O135" s="26" t="s">
        <v>808</v>
      </c>
      <c r="P135" s="26" t="s">
        <v>791</v>
      </c>
      <c r="Q135" s="26" t="s">
        <v>808</v>
      </c>
      <c r="R135" s="26"/>
      <c r="S135" s="26"/>
      <c r="T135" s="29">
        <v>28800</v>
      </c>
      <c r="U135" s="29">
        <v>0</v>
      </c>
      <c r="V135" s="29"/>
      <c r="W135" s="29"/>
      <c r="X135" s="29">
        <v>28800</v>
      </c>
      <c r="Y135" s="29">
        <v>0</v>
      </c>
      <c r="Z135" s="29">
        <v>0</v>
      </c>
      <c r="AA135" s="29">
        <v>28800</v>
      </c>
      <c r="AB135" s="29">
        <f>VLOOKUP(E135,'[3]ESTADO DE CADA FACTURA'!$F:$AD,25,0)</f>
        <v>28800</v>
      </c>
      <c r="AC135" s="26">
        <f>VLOOKUP(E135,'[3]ESTADO DE CADA FACTURA'!$F:$AE,26,0)</f>
        <v>2201365959</v>
      </c>
      <c r="AD135" s="29">
        <v>2031414</v>
      </c>
      <c r="AE135" s="26" t="str">
        <f>VLOOKUP(E135,'[3]ESTADO DE CADA FACTURA'!$F:$AF,27,0)</f>
        <v>22.03.2023</v>
      </c>
      <c r="AF135" s="28">
        <v>45504</v>
      </c>
    </row>
    <row r="136" spans="1:32" x14ac:dyDescent="0.35">
      <c r="A136" s="26">
        <v>891301121</v>
      </c>
      <c r="B136" s="26" t="s">
        <v>17</v>
      </c>
      <c r="C136" s="27">
        <v>274807</v>
      </c>
      <c r="D136" s="27" t="s">
        <v>189</v>
      </c>
      <c r="E136" s="27" t="s">
        <v>536</v>
      </c>
      <c r="F136" s="28"/>
      <c r="G136" s="26" t="s">
        <v>4</v>
      </c>
      <c r="H136" s="29" t="s">
        <v>15</v>
      </c>
      <c r="I136" s="26"/>
      <c r="J136" s="26" t="s">
        <v>16</v>
      </c>
      <c r="K136" s="28">
        <v>45026</v>
      </c>
      <c r="L136" s="28"/>
      <c r="M136" s="31">
        <v>96749</v>
      </c>
      <c r="N136" s="29">
        <f t="shared" si="5"/>
        <v>96749</v>
      </c>
      <c r="O136" s="26" t="s">
        <v>803</v>
      </c>
      <c r="P136" s="26" t="e">
        <v>#N/A</v>
      </c>
      <c r="Q136" s="26" t="s">
        <v>803</v>
      </c>
      <c r="R136" s="26"/>
      <c r="S136" s="26"/>
      <c r="T136" s="29">
        <v>0</v>
      </c>
      <c r="U136" s="29">
        <v>0</v>
      </c>
      <c r="V136" s="29"/>
      <c r="W136" s="29"/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6"/>
      <c r="AD136" s="26"/>
      <c r="AE136" s="26"/>
      <c r="AF136" s="28">
        <v>45504</v>
      </c>
    </row>
    <row r="137" spans="1:32" x14ac:dyDescent="0.35">
      <c r="A137" s="26">
        <v>891301121</v>
      </c>
      <c r="B137" s="26" t="s">
        <v>17</v>
      </c>
      <c r="C137" s="27">
        <v>275938</v>
      </c>
      <c r="D137" s="27" t="s">
        <v>190</v>
      </c>
      <c r="E137" s="27" t="s">
        <v>537</v>
      </c>
      <c r="F137" s="28"/>
      <c r="G137" s="26" t="s">
        <v>4</v>
      </c>
      <c r="H137" s="29" t="s">
        <v>15</v>
      </c>
      <c r="I137" s="26"/>
      <c r="J137" s="26" t="s">
        <v>16</v>
      </c>
      <c r="K137" s="28">
        <v>45026</v>
      </c>
      <c r="L137" s="28">
        <f>VLOOKUP(E137,[1]Export!$F:$L,7,0)</f>
        <v>44975</v>
      </c>
      <c r="M137" s="31">
        <v>9600</v>
      </c>
      <c r="N137" s="29">
        <f t="shared" si="5"/>
        <v>9600</v>
      </c>
      <c r="O137" s="26" t="s">
        <v>808</v>
      </c>
      <c r="P137" s="26" t="s">
        <v>791</v>
      </c>
      <c r="Q137" s="26" t="s">
        <v>808</v>
      </c>
      <c r="R137" s="26"/>
      <c r="S137" s="26"/>
      <c r="T137" s="29">
        <v>9600</v>
      </c>
      <c r="U137" s="29">
        <v>0</v>
      </c>
      <c r="V137" s="29"/>
      <c r="W137" s="29"/>
      <c r="X137" s="29">
        <v>9600</v>
      </c>
      <c r="Y137" s="29">
        <v>0</v>
      </c>
      <c r="Z137" s="29">
        <v>0</v>
      </c>
      <c r="AA137" s="29">
        <v>9600</v>
      </c>
      <c r="AB137" s="29">
        <f>VLOOKUP(E137,'[3]ESTADO DE CADA FACTURA'!$F:$AD,25,0)</f>
        <v>9600</v>
      </c>
      <c r="AC137" s="26">
        <f>VLOOKUP(E137,'[3]ESTADO DE CADA FACTURA'!$F:$AE,26,0)</f>
        <v>2201365959</v>
      </c>
      <c r="AD137" s="29">
        <v>2031414</v>
      </c>
      <c r="AE137" s="26" t="str">
        <f>VLOOKUP(E137,'[3]ESTADO DE CADA FACTURA'!$F:$AF,27,0)</f>
        <v>22.03.2023</v>
      </c>
      <c r="AF137" s="28">
        <v>45504</v>
      </c>
    </row>
    <row r="138" spans="1:32" x14ac:dyDescent="0.35">
      <c r="A138" s="26">
        <v>891301121</v>
      </c>
      <c r="B138" s="26" t="s">
        <v>17</v>
      </c>
      <c r="C138" s="27">
        <v>276430</v>
      </c>
      <c r="D138" s="27" t="s">
        <v>191</v>
      </c>
      <c r="E138" s="27" t="s">
        <v>538</v>
      </c>
      <c r="F138" s="28"/>
      <c r="G138" s="26" t="s">
        <v>4</v>
      </c>
      <c r="H138" s="29" t="s">
        <v>15</v>
      </c>
      <c r="I138" s="26"/>
      <c r="J138" s="26" t="s">
        <v>16</v>
      </c>
      <c r="K138" s="28">
        <v>45026</v>
      </c>
      <c r="L138" s="28"/>
      <c r="M138" s="31">
        <v>80206</v>
      </c>
      <c r="N138" s="29">
        <f t="shared" si="5"/>
        <v>80206</v>
      </c>
      <c r="O138" s="26" t="s">
        <v>803</v>
      </c>
      <c r="P138" s="26" t="e">
        <v>#N/A</v>
      </c>
      <c r="Q138" s="26" t="s">
        <v>803</v>
      </c>
      <c r="R138" s="26"/>
      <c r="S138" s="26"/>
      <c r="T138" s="29">
        <v>0</v>
      </c>
      <c r="U138" s="29">
        <v>0</v>
      </c>
      <c r="V138" s="29"/>
      <c r="W138" s="29"/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6"/>
      <c r="AD138" s="26"/>
      <c r="AE138" s="26"/>
      <c r="AF138" s="28">
        <v>45504</v>
      </c>
    </row>
    <row r="139" spans="1:32" x14ac:dyDescent="0.35">
      <c r="A139" s="26">
        <v>891301121</v>
      </c>
      <c r="B139" s="26" t="s">
        <v>17</v>
      </c>
      <c r="C139" s="27">
        <v>276680</v>
      </c>
      <c r="D139" s="27" t="s">
        <v>192</v>
      </c>
      <c r="E139" s="27" t="s">
        <v>539</v>
      </c>
      <c r="F139" s="28"/>
      <c r="G139" s="26" t="s">
        <v>4</v>
      </c>
      <c r="H139" s="29" t="s">
        <v>15</v>
      </c>
      <c r="I139" s="26"/>
      <c r="J139" s="26" t="s">
        <v>16</v>
      </c>
      <c r="K139" s="28">
        <v>45026</v>
      </c>
      <c r="L139" s="28"/>
      <c r="M139" s="31">
        <v>65700</v>
      </c>
      <c r="N139" s="29">
        <f t="shared" si="5"/>
        <v>65700</v>
      </c>
      <c r="O139" s="26" t="s">
        <v>803</v>
      </c>
      <c r="P139" s="26" t="e">
        <v>#N/A</v>
      </c>
      <c r="Q139" s="26" t="s">
        <v>803</v>
      </c>
      <c r="R139" s="26"/>
      <c r="S139" s="26"/>
      <c r="T139" s="29">
        <v>0</v>
      </c>
      <c r="U139" s="29">
        <v>0</v>
      </c>
      <c r="V139" s="29"/>
      <c r="W139" s="29"/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6"/>
      <c r="AD139" s="26"/>
      <c r="AE139" s="26"/>
      <c r="AF139" s="28">
        <v>45504</v>
      </c>
    </row>
    <row r="140" spans="1:32" x14ac:dyDescent="0.35">
      <c r="A140" s="26">
        <v>891301121</v>
      </c>
      <c r="B140" s="26" t="s">
        <v>17</v>
      </c>
      <c r="C140" s="27">
        <v>277193</v>
      </c>
      <c r="D140" s="27" t="s">
        <v>193</v>
      </c>
      <c r="E140" s="27" t="s">
        <v>540</v>
      </c>
      <c r="F140" s="28"/>
      <c r="G140" s="26" t="s">
        <v>4</v>
      </c>
      <c r="H140" s="29" t="s">
        <v>15</v>
      </c>
      <c r="I140" s="26"/>
      <c r="J140" s="26" t="s">
        <v>16</v>
      </c>
      <c r="K140" s="28">
        <v>45026</v>
      </c>
      <c r="L140" s="28"/>
      <c r="M140" s="31">
        <v>198300</v>
      </c>
      <c r="N140" s="29">
        <f t="shared" si="5"/>
        <v>198300</v>
      </c>
      <c r="O140" s="26" t="s">
        <v>803</v>
      </c>
      <c r="P140" s="26" t="e">
        <v>#N/A</v>
      </c>
      <c r="Q140" s="26" t="s">
        <v>803</v>
      </c>
      <c r="R140" s="26"/>
      <c r="S140" s="26"/>
      <c r="T140" s="29">
        <v>0</v>
      </c>
      <c r="U140" s="29">
        <v>0</v>
      </c>
      <c r="V140" s="29"/>
      <c r="W140" s="29"/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6"/>
      <c r="AD140" s="26"/>
      <c r="AE140" s="26"/>
      <c r="AF140" s="28">
        <v>45504</v>
      </c>
    </row>
    <row r="141" spans="1:32" x14ac:dyDescent="0.35">
      <c r="A141" s="26">
        <v>891301121</v>
      </c>
      <c r="B141" s="26" t="s">
        <v>17</v>
      </c>
      <c r="C141" s="27">
        <v>277238</v>
      </c>
      <c r="D141" s="27" t="s">
        <v>194</v>
      </c>
      <c r="E141" s="27" t="s">
        <v>541</v>
      </c>
      <c r="F141" s="28"/>
      <c r="G141" s="26" t="s">
        <v>4</v>
      </c>
      <c r="H141" s="29" t="s">
        <v>15</v>
      </c>
      <c r="I141" s="26"/>
      <c r="J141" s="26" t="s">
        <v>16</v>
      </c>
      <c r="K141" s="28">
        <v>45026</v>
      </c>
      <c r="L141" s="28"/>
      <c r="M141" s="31">
        <v>68341</v>
      </c>
      <c r="N141" s="29">
        <f t="shared" si="5"/>
        <v>68341</v>
      </c>
      <c r="O141" s="26" t="s">
        <v>803</v>
      </c>
      <c r="P141" s="26" t="e">
        <v>#N/A</v>
      </c>
      <c r="Q141" s="26" t="s">
        <v>803</v>
      </c>
      <c r="R141" s="26"/>
      <c r="S141" s="26"/>
      <c r="T141" s="29">
        <v>0</v>
      </c>
      <c r="U141" s="29">
        <v>0</v>
      </c>
      <c r="V141" s="29"/>
      <c r="W141" s="29"/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6"/>
      <c r="AD141" s="26"/>
      <c r="AE141" s="26"/>
      <c r="AF141" s="28">
        <v>45504</v>
      </c>
    </row>
    <row r="142" spans="1:32" x14ac:dyDescent="0.35">
      <c r="A142" s="26">
        <v>891301121</v>
      </c>
      <c r="B142" s="26" t="s">
        <v>17</v>
      </c>
      <c r="C142" s="27">
        <v>277536</v>
      </c>
      <c r="D142" s="27" t="s">
        <v>195</v>
      </c>
      <c r="E142" s="27" t="s">
        <v>542</v>
      </c>
      <c r="F142" s="28"/>
      <c r="G142" s="26" t="s">
        <v>4</v>
      </c>
      <c r="H142" s="29" t="s">
        <v>15</v>
      </c>
      <c r="I142" s="26"/>
      <c r="J142" s="26" t="s">
        <v>16</v>
      </c>
      <c r="K142" s="28">
        <v>45026</v>
      </c>
      <c r="L142" s="28">
        <f>VLOOKUP(E142,[1]Export!$F:$L,7,0)</f>
        <v>44975</v>
      </c>
      <c r="M142" s="31">
        <v>9600</v>
      </c>
      <c r="N142" s="29">
        <f t="shared" si="5"/>
        <v>9600</v>
      </c>
      <c r="O142" s="26" t="s">
        <v>808</v>
      </c>
      <c r="P142" s="26" t="s">
        <v>791</v>
      </c>
      <c r="Q142" s="26" t="s">
        <v>808</v>
      </c>
      <c r="R142" s="26"/>
      <c r="S142" s="26"/>
      <c r="T142" s="29">
        <v>9600</v>
      </c>
      <c r="U142" s="29">
        <v>0</v>
      </c>
      <c r="V142" s="29"/>
      <c r="W142" s="29"/>
      <c r="X142" s="29">
        <v>9600</v>
      </c>
      <c r="Y142" s="29">
        <v>0</v>
      </c>
      <c r="Z142" s="29">
        <v>0</v>
      </c>
      <c r="AA142" s="29">
        <v>9600</v>
      </c>
      <c r="AB142" s="29">
        <f>VLOOKUP(E142,'[3]ESTADO DE CADA FACTURA'!$F:$AD,25,0)</f>
        <v>9600</v>
      </c>
      <c r="AC142" s="26">
        <f>VLOOKUP(E142,'[3]ESTADO DE CADA FACTURA'!$F:$AE,26,0)</f>
        <v>2201365959</v>
      </c>
      <c r="AD142" s="29">
        <v>2031414</v>
      </c>
      <c r="AE142" s="26" t="str">
        <f>VLOOKUP(E142,'[3]ESTADO DE CADA FACTURA'!$F:$AF,27,0)</f>
        <v>22.03.2023</v>
      </c>
      <c r="AF142" s="28">
        <v>45504</v>
      </c>
    </row>
    <row r="143" spans="1:32" x14ac:dyDescent="0.35">
      <c r="A143" s="26">
        <v>891301121</v>
      </c>
      <c r="B143" s="26" t="s">
        <v>17</v>
      </c>
      <c r="C143" s="27">
        <v>277573</v>
      </c>
      <c r="D143" s="27" t="s">
        <v>196</v>
      </c>
      <c r="E143" s="27" t="s">
        <v>543</v>
      </c>
      <c r="F143" s="28"/>
      <c r="G143" s="26" t="s">
        <v>4</v>
      </c>
      <c r="H143" s="29" t="s">
        <v>15</v>
      </c>
      <c r="I143" s="26"/>
      <c r="J143" s="26" t="s">
        <v>16</v>
      </c>
      <c r="K143" s="28">
        <v>45026</v>
      </c>
      <c r="L143" s="28">
        <f>VLOOKUP(E143,[1]Export!$F:$L,7,0)</f>
        <v>44975</v>
      </c>
      <c r="M143" s="31">
        <v>139884</v>
      </c>
      <c r="N143" s="29">
        <f t="shared" si="5"/>
        <v>139884</v>
      </c>
      <c r="O143" s="26" t="s">
        <v>808</v>
      </c>
      <c r="P143" s="26" t="s">
        <v>791</v>
      </c>
      <c r="Q143" s="26" t="s">
        <v>808</v>
      </c>
      <c r="R143" s="26"/>
      <c r="S143" s="26"/>
      <c r="T143" s="29">
        <v>139884</v>
      </c>
      <c r="U143" s="29">
        <v>0</v>
      </c>
      <c r="V143" s="29"/>
      <c r="W143" s="29"/>
      <c r="X143" s="29">
        <v>139884</v>
      </c>
      <c r="Y143" s="29">
        <v>0</v>
      </c>
      <c r="Z143" s="29">
        <v>0</v>
      </c>
      <c r="AA143" s="29">
        <v>139884</v>
      </c>
      <c r="AB143" s="29">
        <f>VLOOKUP(E143,'[3]ESTADO DE CADA FACTURA'!$F:$AD,25,0)</f>
        <v>139884</v>
      </c>
      <c r="AC143" s="26">
        <f>VLOOKUP(E143,'[3]ESTADO DE CADA FACTURA'!$F:$AE,26,0)</f>
        <v>2201365959</v>
      </c>
      <c r="AD143" s="29">
        <v>2031414</v>
      </c>
      <c r="AE143" s="26" t="str">
        <f>VLOOKUP(E143,'[3]ESTADO DE CADA FACTURA'!$F:$AF,27,0)</f>
        <v>22.03.2023</v>
      </c>
      <c r="AF143" s="28">
        <v>45504</v>
      </c>
    </row>
    <row r="144" spans="1:32" x14ac:dyDescent="0.35">
      <c r="A144" s="26">
        <v>891301121</v>
      </c>
      <c r="B144" s="26" t="s">
        <v>17</v>
      </c>
      <c r="C144" s="27">
        <v>277621</v>
      </c>
      <c r="D144" s="27" t="s">
        <v>197</v>
      </c>
      <c r="E144" s="27" t="s">
        <v>544</v>
      </c>
      <c r="F144" s="28"/>
      <c r="G144" s="26" t="s">
        <v>4</v>
      </c>
      <c r="H144" s="29" t="s">
        <v>15</v>
      </c>
      <c r="I144" s="26"/>
      <c r="J144" s="26" t="s">
        <v>16</v>
      </c>
      <c r="K144" s="28">
        <v>45026</v>
      </c>
      <c r="L144" s="28"/>
      <c r="M144" s="31">
        <v>136800</v>
      </c>
      <c r="N144" s="29">
        <f t="shared" si="5"/>
        <v>136800</v>
      </c>
      <c r="O144" s="26" t="s">
        <v>803</v>
      </c>
      <c r="P144" s="26" t="e">
        <v>#N/A</v>
      </c>
      <c r="Q144" s="26" t="s">
        <v>803</v>
      </c>
      <c r="R144" s="26"/>
      <c r="S144" s="26"/>
      <c r="T144" s="29">
        <v>0</v>
      </c>
      <c r="U144" s="29">
        <v>0</v>
      </c>
      <c r="V144" s="29"/>
      <c r="W144" s="29"/>
      <c r="X144" s="29">
        <v>0</v>
      </c>
      <c r="Y144" s="29">
        <v>0</v>
      </c>
      <c r="Z144" s="29">
        <v>0</v>
      </c>
      <c r="AA144" s="29">
        <v>0</v>
      </c>
      <c r="AB144" s="29">
        <v>0</v>
      </c>
      <c r="AC144" s="26"/>
      <c r="AD144" s="26"/>
      <c r="AE144" s="26"/>
      <c r="AF144" s="28">
        <v>45504</v>
      </c>
    </row>
    <row r="145" spans="1:32" x14ac:dyDescent="0.35">
      <c r="A145" s="26">
        <v>891301121</v>
      </c>
      <c r="B145" s="26" t="s">
        <v>17</v>
      </c>
      <c r="C145" s="27">
        <v>278304</v>
      </c>
      <c r="D145" s="27" t="s">
        <v>198</v>
      </c>
      <c r="E145" s="27" t="s">
        <v>545</v>
      </c>
      <c r="F145" s="28"/>
      <c r="G145" s="26" t="s">
        <v>4</v>
      </c>
      <c r="H145" s="29" t="s">
        <v>15</v>
      </c>
      <c r="I145" s="26"/>
      <c r="J145" s="26" t="s">
        <v>16</v>
      </c>
      <c r="K145" s="28">
        <v>45026</v>
      </c>
      <c r="L145" s="28"/>
      <c r="M145" s="31">
        <v>9600</v>
      </c>
      <c r="N145" s="29">
        <f t="shared" si="5"/>
        <v>9600</v>
      </c>
      <c r="O145" s="26" t="s">
        <v>807</v>
      </c>
      <c r="P145" s="26" t="s">
        <v>806</v>
      </c>
      <c r="Q145" s="26" t="s">
        <v>807</v>
      </c>
      <c r="R145" s="26"/>
      <c r="S145" s="26"/>
      <c r="T145" s="29">
        <v>9600</v>
      </c>
      <c r="U145" s="29">
        <v>0</v>
      </c>
      <c r="V145" s="29"/>
      <c r="W145" s="29"/>
      <c r="X145" s="29">
        <v>9600</v>
      </c>
      <c r="Y145" s="29">
        <v>9600</v>
      </c>
      <c r="Z145" s="29">
        <v>0</v>
      </c>
      <c r="AA145" s="29">
        <v>0</v>
      </c>
      <c r="AB145" s="29">
        <v>0</v>
      </c>
      <c r="AC145" s="26"/>
      <c r="AD145" s="26"/>
      <c r="AE145" s="26"/>
      <c r="AF145" s="28">
        <v>45504</v>
      </c>
    </row>
    <row r="146" spans="1:32" x14ac:dyDescent="0.35">
      <c r="A146" s="26">
        <v>891301121</v>
      </c>
      <c r="B146" s="26" t="s">
        <v>17</v>
      </c>
      <c r="C146" s="27">
        <v>278451</v>
      </c>
      <c r="D146" s="27" t="s">
        <v>199</v>
      </c>
      <c r="E146" s="27" t="s">
        <v>546</v>
      </c>
      <c r="F146" s="28"/>
      <c r="G146" s="26" t="s">
        <v>4</v>
      </c>
      <c r="H146" s="29" t="s">
        <v>15</v>
      </c>
      <c r="I146" s="26"/>
      <c r="J146" s="26" t="s">
        <v>16</v>
      </c>
      <c r="K146" s="28">
        <v>45026</v>
      </c>
      <c r="L146" s="28">
        <f>VLOOKUP(E146,[1]Export!$F:$L,7,0)</f>
        <v>44975</v>
      </c>
      <c r="M146" s="31">
        <v>444803</v>
      </c>
      <c r="N146" s="29">
        <f t="shared" si="5"/>
        <v>444803</v>
      </c>
      <c r="O146" s="26" t="s">
        <v>808</v>
      </c>
      <c r="P146" s="26" t="s">
        <v>791</v>
      </c>
      <c r="Q146" s="26" t="s">
        <v>808</v>
      </c>
      <c r="R146" s="26"/>
      <c r="S146" s="26"/>
      <c r="T146" s="29">
        <v>444803</v>
      </c>
      <c r="U146" s="29">
        <v>0</v>
      </c>
      <c r="V146" s="29"/>
      <c r="W146" s="29"/>
      <c r="X146" s="29">
        <v>444803</v>
      </c>
      <c r="Y146" s="29">
        <v>0</v>
      </c>
      <c r="Z146" s="29">
        <v>0</v>
      </c>
      <c r="AA146" s="29">
        <v>444803</v>
      </c>
      <c r="AB146" s="29">
        <f>VLOOKUP(E146,'[3]ESTADO DE CADA FACTURA'!$F:$AD,25,0)</f>
        <v>444803</v>
      </c>
      <c r="AC146" s="26">
        <f>VLOOKUP(E146,'[3]ESTADO DE CADA FACTURA'!$F:$AE,26,0)</f>
        <v>4800059487</v>
      </c>
      <c r="AD146" s="29">
        <v>1884682</v>
      </c>
      <c r="AE146" s="26" t="str">
        <f>VLOOKUP(E146,'[3]ESTADO DE CADA FACTURA'!$F:$AF,27,0)</f>
        <v>18.04.2023</v>
      </c>
      <c r="AF146" s="28">
        <v>45504</v>
      </c>
    </row>
    <row r="147" spans="1:32" x14ac:dyDescent="0.35">
      <c r="A147" s="26">
        <v>891301121</v>
      </c>
      <c r="B147" s="26" t="s">
        <v>17</v>
      </c>
      <c r="C147" s="27">
        <v>278944</v>
      </c>
      <c r="D147" s="27" t="s">
        <v>200</v>
      </c>
      <c r="E147" s="27" t="s">
        <v>547</v>
      </c>
      <c r="F147" s="28"/>
      <c r="G147" s="26" t="s">
        <v>4</v>
      </c>
      <c r="H147" s="29" t="s">
        <v>15</v>
      </c>
      <c r="I147" s="26"/>
      <c r="J147" s="26" t="s">
        <v>16</v>
      </c>
      <c r="K147" s="28">
        <v>45026</v>
      </c>
      <c r="L147" s="28"/>
      <c r="M147" s="31">
        <v>77878</v>
      </c>
      <c r="N147" s="29">
        <f t="shared" si="5"/>
        <v>77878</v>
      </c>
      <c r="O147" s="26" t="s">
        <v>803</v>
      </c>
      <c r="P147" s="26" t="e">
        <v>#N/A</v>
      </c>
      <c r="Q147" s="26" t="s">
        <v>803</v>
      </c>
      <c r="R147" s="26"/>
      <c r="S147" s="26"/>
      <c r="T147" s="29">
        <v>0</v>
      </c>
      <c r="U147" s="29">
        <v>0</v>
      </c>
      <c r="V147" s="29"/>
      <c r="W147" s="29"/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6"/>
      <c r="AD147" s="26"/>
      <c r="AE147" s="26"/>
      <c r="AF147" s="28">
        <v>45504</v>
      </c>
    </row>
    <row r="148" spans="1:32" x14ac:dyDescent="0.35">
      <c r="A148" s="26">
        <v>891301121</v>
      </c>
      <c r="B148" s="26" t="s">
        <v>17</v>
      </c>
      <c r="C148" s="27">
        <v>281316</v>
      </c>
      <c r="D148" s="27" t="s">
        <v>201</v>
      </c>
      <c r="E148" s="27" t="s">
        <v>548</v>
      </c>
      <c r="F148" s="28"/>
      <c r="G148" s="26" t="s">
        <v>4</v>
      </c>
      <c r="H148" s="29" t="s">
        <v>15</v>
      </c>
      <c r="I148" s="26"/>
      <c r="J148" s="26" t="s">
        <v>16</v>
      </c>
      <c r="K148" s="28">
        <v>45026</v>
      </c>
      <c r="L148" s="28">
        <f>VLOOKUP(E148,[1]Export!$F:$L,7,0)</f>
        <v>44975</v>
      </c>
      <c r="M148" s="31">
        <v>9600</v>
      </c>
      <c r="N148" s="29">
        <f t="shared" si="5"/>
        <v>9600</v>
      </c>
      <c r="O148" s="26" t="s">
        <v>808</v>
      </c>
      <c r="P148" s="26" t="s">
        <v>791</v>
      </c>
      <c r="Q148" s="26" t="s">
        <v>808</v>
      </c>
      <c r="R148" s="26"/>
      <c r="S148" s="26"/>
      <c r="T148" s="29">
        <v>9600</v>
      </c>
      <c r="U148" s="29">
        <v>0</v>
      </c>
      <c r="V148" s="29"/>
      <c r="W148" s="29"/>
      <c r="X148" s="29">
        <v>9600</v>
      </c>
      <c r="Y148" s="29">
        <v>0</v>
      </c>
      <c r="Z148" s="29">
        <v>0</v>
      </c>
      <c r="AA148" s="29">
        <v>9600</v>
      </c>
      <c r="AB148" s="29">
        <f>VLOOKUP(E148,'[3]ESTADO DE CADA FACTURA'!$F:$AD,25,0)</f>
        <v>9600</v>
      </c>
      <c r="AC148" s="26">
        <f>VLOOKUP(E148,'[3]ESTADO DE CADA FACTURA'!$F:$AE,26,0)</f>
        <v>2201365959</v>
      </c>
      <c r="AD148" s="29">
        <v>2031414</v>
      </c>
      <c r="AE148" s="26" t="str">
        <f>VLOOKUP(E148,'[3]ESTADO DE CADA FACTURA'!$F:$AF,27,0)</f>
        <v>22.03.2023</v>
      </c>
      <c r="AF148" s="28">
        <v>45504</v>
      </c>
    </row>
    <row r="149" spans="1:32" x14ac:dyDescent="0.35">
      <c r="A149" s="26">
        <v>891301121</v>
      </c>
      <c r="B149" s="26" t="s">
        <v>17</v>
      </c>
      <c r="C149" s="27">
        <v>281752</v>
      </c>
      <c r="D149" s="27" t="s">
        <v>202</v>
      </c>
      <c r="E149" s="27" t="s">
        <v>549</v>
      </c>
      <c r="F149" s="28"/>
      <c r="G149" s="26" t="s">
        <v>4</v>
      </c>
      <c r="H149" s="29" t="s">
        <v>15</v>
      </c>
      <c r="I149" s="26"/>
      <c r="J149" s="26" t="s">
        <v>16</v>
      </c>
      <c r="K149" s="28">
        <v>45026</v>
      </c>
      <c r="L149" s="28">
        <f>VLOOKUP(E149,[1]Export!$F:$L,7,0)</f>
        <v>44975</v>
      </c>
      <c r="M149" s="31">
        <v>38400</v>
      </c>
      <c r="N149" s="29">
        <f t="shared" si="5"/>
        <v>38400</v>
      </c>
      <c r="O149" s="26" t="s">
        <v>810</v>
      </c>
      <c r="P149" s="26" t="s">
        <v>791</v>
      </c>
      <c r="Q149" s="26" t="s">
        <v>846</v>
      </c>
      <c r="R149" s="26"/>
      <c r="S149" s="26"/>
      <c r="T149" s="29">
        <v>38400</v>
      </c>
      <c r="U149" s="29">
        <v>0</v>
      </c>
      <c r="V149" s="29"/>
      <c r="W149" s="29"/>
      <c r="X149" s="29">
        <v>38400</v>
      </c>
      <c r="Y149" s="29">
        <v>19200</v>
      </c>
      <c r="Z149" s="29">
        <v>0</v>
      </c>
      <c r="AA149" s="29">
        <v>19200</v>
      </c>
      <c r="AB149" s="29">
        <v>0</v>
      </c>
      <c r="AC149" s="26"/>
      <c r="AD149" s="26"/>
      <c r="AE149" s="26"/>
      <c r="AF149" s="28">
        <v>45504</v>
      </c>
    </row>
    <row r="150" spans="1:32" x14ac:dyDescent="0.35">
      <c r="A150" s="26">
        <v>891301121</v>
      </c>
      <c r="B150" s="26" t="s">
        <v>17</v>
      </c>
      <c r="C150" s="27">
        <v>282839</v>
      </c>
      <c r="D150" s="27" t="s">
        <v>203</v>
      </c>
      <c r="E150" s="27" t="s">
        <v>550</v>
      </c>
      <c r="F150" s="28"/>
      <c r="G150" s="26" t="s">
        <v>4</v>
      </c>
      <c r="H150" s="29" t="s">
        <v>15</v>
      </c>
      <c r="I150" s="26"/>
      <c r="J150" s="26" t="s">
        <v>16</v>
      </c>
      <c r="K150" s="28">
        <v>45026</v>
      </c>
      <c r="L150" s="28"/>
      <c r="M150" s="31">
        <v>120531</v>
      </c>
      <c r="N150" s="29">
        <f t="shared" si="5"/>
        <v>120531</v>
      </c>
      <c r="O150" s="26" t="s">
        <v>803</v>
      </c>
      <c r="P150" s="26" t="e">
        <v>#N/A</v>
      </c>
      <c r="Q150" s="26" t="s">
        <v>803</v>
      </c>
      <c r="R150" s="26"/>
      <c r="S150" s="26"/>
      <c r="T150" s="29">
        <v>0</v>
      </c>
      <c r="U150" s="29">
        <v>0</v>
      </c>
      <c r="V150" s="29"/>
      <c r="W150" s="29"/>
      <c r="X150" s="29">
        <v>0</v>
      </c>
      <c r="Y150" s="29">
        <v>0</v>
      </c>
      <c r="Z150" s="29">
        <v>0</v>
      </c>
      <c r="AA150" s="29">
        <v>0</v>
      </c>
      <c r="AB150" s="29">
        <v>0</v>
      </c>
      <c r="AC150" s="26"/>
      <c r="AD150" s="26"/>
      <c r="AE150" s="26"/>
      <c r="AF150" s="28">
        <v>45504</v>
      </c>
    </row>
    <row r="151" spans="1:32" x14ac:dyDescent="0.35">
      <c r="A151" s="26">
        <v>891301121</v>
      </c>
      <c r="B151" s="26" t="s">
        <v>17</v>
      </c>
      <c r="C151" s="27">
        <v>282845</v>
      </c>
      <c r="D151" s="27" t="s">
        <v>204</v>
      </c>
      <c r="E151" s="27" t="s">
        <v>551</v>
      </c>
      <c r="F151" s="28"/>
      <c r="G151" s="26" t="s">
        <v>4</v>
      </c>
      <c r="H151" s="29" t="s">
        <v>15</v>
      </c>
      <c r="I151" s="26"/>
      <c r="J151" s="26" t="s">
        <v>16</v>
      </c>
      <c r="K151" s="28">
        <v>45026</v>
      </c>
      <c r="L151" s="28"/>
      <c r="M151" s="31">
        <v>79704</v>
      </c>
      <c r="N151" s="29">
        <f t="shared" si="5"/>
        <v>79704</v>
      </c>
      <c r="O151" s="26" t="s">
        <v>803</v>
      </c>
      <c r="P151" s="26" t="e">
        <v>#N/A</v>
      </c>
      <c r="Q151" s="26" t="s">
        <v>803</v>
      </c>
      <c r="R151" s="26"/>
      <c r="S151" s="26"/>
      <c r="T151" s="29">
        <v>0</v>
      </c>
      <c r="U151" s="29">
        <v>0</v>
      </c>
      <c r="V151" s="29"/>
      <c r="W151" s="29"/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6"/>
      <c r="AD151" s="26"/>
      <c r="AE151" s="26"/>
      <c r="AF151" s="28">
        <v>45504</v>
      </c>
    </row>
    <row r="152" spans="1:32" x14ac:dyDescent="0.35">
      <c r="A152" s="26">
        <v>891301121</v>
      </c>
      <c r="B152" s="26" t="s">
        <v>17</v>
      </c>
      <c r="C152" s="27">
        <v>283148</v>
      </c>
      <c r="D152" s="27" t="s">
        <v>205</v>
      </c>
      <c r="E152" s="27" t="s">
        <v>552</v>
      </c>
      <c r="F152" s="28"/>
      <c r="G152" s="26" t="s">
        <v>4</v>
      </c>
      <c r="H152" s="29" t="s">
        <v>15</v>
      </c>
      <c r="I152" s="26"/>
      <c r="J152" s="26" t="s">
        <v>16</v>
      </c>
      <c r="K152" s="28">
        <v>45026</v>
      </c>
      <c r="L152" s="28">
        <f>VLOOKUP(E152,[1]Export!$F:$L,7,0)</f>
        <v>44975</v>
      </c>
      <c r="M152" s="31">
        <v>9600</v>
      </c>
      <c r="N152" s="29">
        <f t="shared" si="5"/>
        <v>9600</v>
      </c>
      <c r="O152" s="26" t="s">
        <v>807</v>
      </c>
      <c r="P152" s="26" t="s">
        <v>806</v>
      </c>
      <c r="Q152" s="26" t="s">
        <v>843</v>
      </c>
      <c r="R152" s="26"/>
      <c r="S152" s="26"/>
      <c r="T152" s="29">
        <v>9600</v>
      </c>
      <c r="U152" s="29">
        <v>0</v>
      </c>
      <c r="V152" s="29"/>
      <c r="W152" s="29"/>
      <c r="X152" s="29">
        <v>9600</v>
      </c>
      <c r="Y152" s="29">
        <v>9600</v>
      </c>
      <c r="Z152" s="29">
        <v>0</v>
      </c>
      <c r="AA152" s="29">
        <v>0</v>
      </c>
      <c r="AB152" s="29">
        <v>0</v>
      </c>
      <c r="AC152" s="26"/>
      <c r="AD152" s="26"/>
      <c r="AE152" s="26"/>
      <c r="AF152" s="28">
        <v>45504</v>
      </c>
    </row>
    <row r="153" spans="1:32" x14ac:dyDescent="0.35">
      <c r="A153" s="26">
        <v>891301121</v>
      </c>
      <c r="B153" s="26" t="s">
        <v>17</v>
      </c>
      <c r="C153" s="27">
        <v>283372</v>
      </c>
      <c r="D153" s="27" t="s">
        <v>206</v>
      </c>
      <c r="E153" s="27" t="s">
        <v>553</v>
      </c>
      <c r="F153" s="28"/>
      <c r="G153" s="26" t="s">
        <v>4</v>
      </c>
      <c r="H153" s="29" t="s">
        <v>15</v>
      </c>
      <c r="I153" s="26"/>
      <c r="J153" s="26" t="s">
        <v>16</v>
      </c>
      <c r="K153" s="28">
        <v>45026</v>
      </c>
      <c r="L153" s="28"/>
      <c r="M153" s="31">
        <v>140431</v>
      </c>
      <c r="N153" s="29">
        <f t="shared" si="5"/>
        <v>140431</v>
      </c>
      <c r="O153" s="26" t="s">
        <v>803</v>
      </c>
      <c r="P153" s="26" t="e">
        <v>#N/A</v>
      </c>
      <c r="Q153" s="26" t="s">
        <v>803</v>
      </c>
      <c r="R153" s="26"/>
      <c r="S153" s="26"/>
      <c r="T153" s="29">
        <v>0</v>
      </c>
      <c r="U153" s="29">
        <v>0</v>
      </c>
      <c r="V153" s="29"/>
      <c r="W153" s="29"/>
      <c r="X153" s="29">
        <v>0</v>
      </c>
      <c r="Y153" s="29">
        <v>0</v>
      </c>
      <c r="Z153" s="29">
        <v>0</v>
      </c>
      <c r="AA153" s="29">
        <v>0</v>
      </c>
      <c r="AB153" s="29">
        <v>0</v>
      </c>
      <c r="AC153" s="26"/>
      <c r="AD153" s="26"/>
      <c r="AE153" s="26"/>
      <c r="AF153" s="28">
        <v>45504</v>
      </c>
    </row>
    <row r="154" spans="1:32" x14ac:dyDescent="0.35">
      <c r="A154" s="26">
        <v>891301121</v>
      </c>
      <c r="B154" s="26" t="s">
        <v>17</v>
      </c>
      <c r="C154" s="27">
        <v>283729</v>
      </c>
      <c r="D154" s="27" t="s">
        <v>207</v>
      </c>
      <c r="E154" s="27" t="s">
        <v>554</v>
      </c>
      <c r="F154" s="28"/>
      <c r="G154" s="26" t="s">
        <v>4</v>
      </c>
      <c r="H154" s="29" t="s">
        <v>15</v>
      </c>
      <c r="I154" s="26"/>
      <c r="J154" s="26" t="s">
        <v>16</v>
      </c>
      <c r="K154" s="28">
        <v>45026</v>
      </c>
      <c r="L154" s="28">
        <f>VLOOKUP(E154,[1]Export!$F:$L,7,0)</f>
        <v>44975</v>
      </c>
      <c r="M154" s="31">
        <v>19200</v>
      </c>
      <c r="N154" s="29">
        <f t="shared" si="5"/>
        <v>19200</v>
      </c>
      <c r="O154" s="26" t="s">
        <v>808</v>
      </c>
      <c r="P154" s="26" t="s">
        <v>791</v>
      </c>
      <c r="Q154" s="26" t="s">
        <v>808</v>
      </c>
      <c r="R154" s="26"/>
      <c r="S154" s="26"/>
      <c r="T154" s="29">
        <v>19200</v>
      </c>
      <c r="U154" s="29">
        <v>0</v>
      </c>
      <c r="V154" s="29"/>
      <c r="W154" s="29"/>
      <c r="X154" s="29">
        <v>19200</v>
      </c>
      <c r="Y154" s="29">
        <v>0</v>
      </c>
      <c r="Z154" s="29">
        <v>0</v>
      </c>
      <c r="AA154" s="29">
        <v>19200</v>
      </c>
      <c r="AB154" s="29">
        <f>VLOOKUP(E154,'[3]ESTADO DE CADA FACTURA'!$F:$AD,25,0)</f>
        <v>19200</v>
      </c>
      <c r="AC154" s="26">
        <f>VLOOKUP(E154,'[3]ESTADO DE CADA FACTURA'!$F:$AE,26,0)</f>
        <v>2201365959</v>
      </c>
      <c r="AD154" s="29">
        <v>2031414</v>
      </c>
      <c r="AE154" s="26" t="str">
        <f>VLOOKUP(E154,'[3]ESTADO DE CADA FACTURA'!$F:$AF,27,0)</f>
        <v>22.03.2023</v>
      </c>
      <c r="AF154" s="28">
        <v>45504</v>
      </c>
    </row>
    <row r="155" spans="1:32" x14ac:dyDescent="0.35">
      <c r="A155" s="26">
        <v>891301121</v>
      </c>
      <c r="B155" s="26" t="s">
        <v>17</v>
      </c>
      <c r="C155" s="27">
        <v>284183</v>
      </c>
      <c r="D155" s="27" t="s">
        <v>208</v>
      </c>
      <c r="E155" s="27" t="s">
        <v>555</v>
      </c>
      <c r="F155" s="28"/>
      <c r="G155" s="26" t="s">
        <v>4</v>
      </c>
      <c r="H155" s="29" t="s">
        <v>15</v>
      </c>
      <c r="I155" s="26"/>
      <c r="J155" s="26" t="s">
        <v>16</v>
      </c>
      <c r="K155" s="28">
        <v>45026</v>
      </c>
      <c r="L155" s="28">
        <f>VLOOKUP(E155,[1]Export!$F:$L,7,0)</f>
        <v>44975</v>
      </c>
      <c r="M155" s="31">
        <v>9600</v>
      </c>
      <c r="N155" s="29">
        <f t="shared" si="5"/>
        <v>9600</v>
      </c>
      <c r="O155" s="26" t="s">
        <v>807</v>
      </c>
      <c r="P155" s="26" t="s">
        <v>806</v>
      </c>
      <c r="Q155" s="26" t="s">
        <v>843</v>
      </c>
      <c r="R155" s="26"/>
      <c r="S155" s="26"/>
      <c r="T155" s="29">
        <v>9600</v>
      </c>
      <c r="U155" s="29">
        <v>0</v>
      </c>
      <c r="V155" s="29"/>
      <c r="W155" s="29"/>
      <c r="X155" s="29">
        <v>9600</v>
      </c>
      <c r="Y155" s="29">
        <v>9600</v>
      </c>
      <c r="Z155" s="29">
        <v>0</v>
      </c>
      <c r="AA155" s="29">
        <v>0</v>
      </c>
      <c r="AB155" s="29">
        <v>0</v>
      </c>
      <c r="AC155" s="26"/>
      <c r="AD155" s="26"/>
      <c r="AE155" s="26"/>
      <c r="AF155" s="28">
        <v>45504</v>
      </c>
    </row>
    <row r="156" spans="1:32" x14ac:dyDescent="0.35">
      <c r="A156" s="26">
        <v>891301121</v>
      </c>
      <c r="B156" s="26" t="s">
        <v>17</v>
      </c>
      <c r="C156" s="27">
        <v>284548</v>
      </c>
      <c r="D156" s="27" t="s">
        <v>209</v>
      </c>
      <c r="E156" s="27" t="s">
        <v>556</v>
      </c>
      <c r="F156" s="28"/>
      <c r="G156" s="26" t="s">
        <v>4</v>
      </c>
      <c r="H156" s="29" t="s">
        <v>15</v>
      </c>
      <c r="I156" s="26"/>
      <c r="J156" s="26" t="s">
        <v>16</v>
      </c>
      <c r="K156" s="28">
        <v>45026</v>
      </c>
      <c r="L156" s="28">
        <f>VLOOKUP(E156,[1]Export!$F:$L,7,0)</f>
        <v>44975</v>
      </c>
      <c r="M156" s="31">
        <v>9600</v>
      </c>
      <c r="N156" s="29">
        <f t="shared" si="5"/>
        <v>9600</v>
      </c>
      <c r="O156" s="26" t="s">
        <v>808</v>
      </c>
      <c r="P156" s="26" t="s">
        <v>791</v>
      </c>
      <c r="Q156" s="26" t="s">
        <v>808</v>
      </c>
      <c r="R156" s="26"/>
      <c r="S156" s="26"/>
      <c r="T156" s="29">
        <v>9600</v>
      </c>
      <c r="U156" s="29">
        <v>0</v>
      </c>
      <c r="V156" s="29"/>
      <c r="W156" s="29"/>
      <c r="X156" s="29">
        <v>9600</v>
      </c>
      <c r="Y156" s="29">
        <v>0</v>
      </c>
      <c r="Z156" s="29">
        <v>0</v>
      </c>
      <c r="AA156" s="29">
        <v>9600</v>
      </c>
      <c r="AB156" s="29">
        <f>VLOOKUP(E156,'[3]ESTADO DE CADA FACTURA'!$F:$AD,25,0)</f>
        <v>9600</v>
      </c>
      <c r="AC156" s="26">
        <f>VLOOKUP(E156,'[3]ESTADO DE CADA FACTURA'!$F:$AE,26,0)</f>
        <v>2201365959</v>
      </c>
      <c r="AD156" s="29">
        <v>2031414</v>
      </c>
      <c r="AE156" s="26" t="str">
        <f>VLOOKUP(E156,'[3]ESTADO DE CADA FACTURA'!$F:$AF,27,0)</f>
        <v>22.03.2023</v>
      </c>
      <c r="AF156" s="28">
        <v>45504</v>
      </c>
    </row>
    <row r="157" spans="1:32" x14ac:dyDescent="0.35">
      <c r="A157" s="26">
        <v>891301121</v>
      </c>
      <c r="B157" s="26" t="s">
        <v>17</v>
      </c>
      <c r="C157" s="27">
        <v>284666</v>
      </c>
      <c r="D157" s="27" t="s">
        <v>210</v>
      </c>
      <c r="E157" s="27" t="s">
        <v>557</v>
      </c>
      <c r="F157" s="28"/>
      <c r="G157" s="26" t="s">
        <v>4</v>
      </c>
      <c r="H157" s="29" t="s">
        <v>15</v>
      </c>
      <c r="I157" s="26"/>
      <c r="J157" s="26" t="s">
        <v>16</v>
      </c>
      <c r="K157" s="28">
        <v>45026</v>
      </c>
      <c r="L157" s="28">
        <f>VLOOKUP(E157,[1]Export!$F:$L,7,0)</f>
        <v>44975</v>
      </c>
      <c r="M157" s="31">
        <v>9600</v>
      </c>
      <c r="N157" s="29">
        <f t="shared" si="5"/>
        <v>9600</v>
      </c>
      <c r="O157" s="26" t="s">
        <v>808</v>
      </c>
      <c r="P157" s="26" t="s">
        <v>791</v>
      </c>
      <c r="Q157" s="26" t="s">
        <v>808</v>
      </c>
      <c r="R157" s="26"/>
      <c r="S157" s="26"/>
      <c r="T157" s="29">
        <v>9600</v>
      </c>
      <c r="U157" s="29">
        <v>0</v>
      </c>
      <c r="V157" s="29"/>
      <c r="W157" s="29"/>
      <c r="X157" s="29">
        <v>9600</v>
      </c>
      <c r="Y157" s="29">
        <v>0</v>
      </c>
      <c r="Z157" s="29">
        <v>0</v>
      </c>
      <c r="AA157" s="29">
        <v>9600</v>
      </c>
      <c r="AB157" s="29">
        <f>VLOOKUP(E157,'[3]ESTADO DE CADA FACTURA'!$F:$AD,25,0)</f>
        <v>9600</v>
      </c>
      <c r="AC157" s="26">
        <f>VLOOKUP(E157,'[3]ESTADO DE CADA FACTURA'!$F:$AE,26,0)</f>
        <v>2201365959</v>
      </c>
      <c r="AD157" s="29">
        <v>2031414</v>
      </c>
      <c r="AE157" s="26" t="str">
        <f>VLOOKUP(E157,'[3]ESTADO DE CADA FACTURA'!$F:$AF,27,0)</f>
        <v>22.03.2023</v>
      </c>
      <c r="AF157" s="28">
        <v>45504</v>
      </c>
    </row>
    <row r="158" spans="1:32" x14ac:dyDescent="0.35">
      <c r="A158" s="26">
        <v>891301121</v>
      </c>
      <c r="B158" s="26" t="s">
        <v>17</v>
      </c>
      <c r="C158" s="27">
        <v>285292</v>
      </c>
      <c r="D158" s="27" t="s">
        <v>211</v>
      </c>
      <c r="E158" s="27" t="s">
        <v>558</v>
      </c>
      <c r="F158" s="28"/>
      <c r="G158" s="26" t="s">
        <v>4</v>
      </c>
      <c r="H158" s="29" t="s">
        <v>15</v>
      </c>
      <c r="I158" s="26"/>
      <c r="J158" s="26" t="s">
        <v>16</v>
      </c>
      <c r="K158" s="28">
        <v>45026</v>
      </c>
      <c r="L158" s="28"/>
      <c r="M158" s="31">
        <v>112417</v>
      </c>
      <c r="N158" s="29">
        <f t="shared" si="5"/>
        <v>112417</v>
      </c>
      <c r="O158" s="26" t="s">
        <v>803</v>
      </c>
      <c r="P158" s="26" t="e">
        <v>#N/A</v>
      </c>
      <c r="Q158" s="26" t="s">
        <v>803</v>
      </c>
      <c r="R158" s="26"/>
      <c r="S158" s="26"/>
      <c r="T158" s="29">
        <v>0</v>
      </c>
      <c r="U158" s="29">
        <v>0</v>
      </c>
      <c r="V158" s="29"/>
      <c r="W158" s="29"/>
      <c r="X158" s="29">
        <v>0</v>
      </c>
      <c r="Y158" s="29">
        <v>0</v>
      </c>
      <c r="Z158" s="29">
        <v>0</v>
      </c>
      <c r="AA158" s="29">
        <v>0</v>
      </c>
      <c r="AB158" s="29">
        <v>0</v>
      </c>
      <c r="AC158" s="26"/>
      <c r="AD158" s="26"/>
      <c r="AE158" s="26"/>
      <c r="AF158" s="28">
        <v>45504</v>
      </c>
    </row>
    <row r="159" spans="1:32" x14ac:dyDescent="0.35">
      <c r="A159" s="26">
        <v>891301121</v>
      </c>
      <c r="B159" s="26" t="s">
        <v>17</v>
      </c>
      <c r="C159" s="27">
        <v>285293</v>
      </c>
      <c r="D159" s="27" t="s">
        <v>212</v>
      </c>
      <c r="E159" s="27" t="s">
        <v>559</v>
      </c>
      <c r="F159" s="28"/>
      <c r="G159" s="26" t="s">
        <v>4</v>
      </c>
      <c r="H159" s="29" t="s">
        <v>15</v>
      </c>
      <c r="I159" s="26"/>
      <c r="J159" s="26" t="s">
        <v>16</v>
      </c>
      <c r="K159" s="28">
        <v>45026</v>
      </c>
      <c r="L159" s="28"/>
      <c r="M159" s="31">
        <v>65700</v>
      </c>
      <c r="N159" s="29">
        <f t="shared" si="5"/>
        <v>65700</v>
      </c>
      <c r="O159" s="26" t="s">
        <v>803</v>
      </c>
      <c r="P159" s="26" t="e">
        <v>#N/A</v>
      </c>
      <c r="Q159" s="26" t="s">
        <v>803</v>
      </c>
      <c r="R159" s="26"/>
      <c r="S159" s="26"/>
      <c r="T159" s="29">
        <v>0</v>
      </c>
      <c r="U159" s="29">
        <v>0</v>
      </c>
      <c r="V159" s="29"/>
      <c r="W159" s="29"/>
      <c r="X159" s="29">
        <v>0</v>
      </c>
      <c r="Y159" s="29">
        <v>0</v>
      </c>
      <c r="Z159" s="29">
        <v>0</v>
      </c>
      <c r="AA159" s="29">
        <v>0</v>
      </c>
      <c r="AB159" s="29">
        <v>0</v>
      </c>
      <c r="AC159" s="26"/>
      <c r="AD159" s="26"/>
      <c r="AE159" s="26"/>
      <c r="AF159" s="28">
        <v>45504</v>
      </c>
    </row>
    <row r="160" spans="1:32" x14ac:dyDescent="0.35">
      <c r="A160" s="26">
        <v>891301121</v>
      </c>
      <c r="B160" s="26" t="s">
        <v>17</v>
      </c>
      <c r="C160" s="27">
        <v>286071</v>
      </c>
      <c r="D160" s="27" t="s">
        <v>213</v>
      </c>
      <c r="E160" s="27" t="s">
        <v>560</v>
      </c>
      <c r="F160" s="28"/>
      <c r="G160" s="26" t="s">
        <v>4</v>
      </c>
      <c r="H160" s="29" t="s">
        <v>15</v>
      </c>
      <c r="I160" s="26"/>
      <c r="J160" s="26" t="s">
        <v>16</v>
      </c>
      <c r="K160" s="28">
        <v>45026</v>
      </c>
      <c r="L160" s="28">
        <f>VLOOKUP(E160,[1]Export!$F:$L,7,0)</f>
        <v>44975</v>
      </c>
      <c r="M160" s="31">
        <v>9600</v>
      </c>
      <c r="N160" s="29">
        <f t="shared" si="5"/>
        <v>9600</v>
      </c>
      <c r="O160" s="26" t="s">
        <v>808</v>
      </c>
      <c r="P160" s="26" t="s">
        <v>791</v>
      </c>
      <c r="Q160" s="26" t="s">
        <v>808</v>
      </c>
      <c r="R160" s="26"/>
      <c r="S160" s="26"/>
      <c r="T160" s="29">
        <v>9600</v>
      </c>
      <c r="U160" s="29">
        <v>0</v>
      </c>
      <c r="V160" s="29"/>
      <c r="W160" s="29"/>
      <c r="X160" s="29">
        <v>9600</v>
      </c>
      <c r="Y160" s="29">
        <v>0</v>
      </c>
      <c r="Z160" s="29">
        <v>0</v>
      </c>
      <c r="AA160" s="29">
        <v>9600</v>
      </c>
      <c r="AB160" s="29">
        <f>VLOOKUP(E160,'[3]ESTADO DE CADA FACTURA'!$F:$AD,25,0)</f>
        <v>9600</v>
      </c>
      <c r="AC160" s="26">
        <f>VLOOKUP(E160,'[3]ESTADO DE CADA FACTURA'!$F:$AE,26,0)</f>
        <v>2201365959</v>
      </c>
      <c r="AD160" s="29">
        <v>2031414</v>
      </c>
      <c r="AE160" s="26" t="str">
        <f>VLOOKUP(E160,'[3]ESTADO DE CADA FACTURA'!$F:$AF,27,0)</f>
        <v>22.03.2023</v>
      </c>
      <c r="AF160" s="28">
        <v>45504</v>
      </c>
    </row>
    <row r="161" spans="1:32" x14ac:dyDescent="0.35">
      <c r="A161" s="26">
        <v>891301121</v>
      </c>
      <c r="B161" s="26" t="s">
        <v>17</v>
      </c>
      <c r="C161" s="27">
        <v>286106</v>
      </c>
      <c r="D161" s="27" t="s">
        <v>214</v>
      </c>
      <c r="E161" s="27" t="s">
        <v>561</v>
      </c>
      <c r="F161" s="28"/>
      <c r="G161" s="26" t="s">
        <v>4</v>
      </c>
      <c r="H161" s="29" t="s">
        <v>15</v>
      </c>
      <c r="I161" s="26"/>
      <c r="J161" s="26" t="s">
        <v>16</v>
      </c>
      <c r="K161" s="28">
        <v>45026</v>
      </c>
      <c r="L161" s="28">
        <f>VLOOKUP(E161,[1]Export!$F:$L,7,0)</f>
        <v>44975</v>
      </c>
      <c r="M161" s="31">
        <v>37900</v>
      </c>
      <c r="N161" s="29">
        <f t="shared" si="5"/>
        <v>37900</v>
      </c>
      <c r="O161" s="26" t="s">
        <v>808</v>
      </c>
      <c r="P161" s="26" t="s">
        <v>791</v>
      </c>
      <c r="Q161" s="26" t="s">
        <v>808</v>
      </c>
      <c r="R161" s="26"/>
      <c r="S161" s="26"/>
      <c r="T161" s="29">
        <v>37900</v>
      </c>
      <c r="U161" s="29">
        <v>0</v>
      </c>
      <c r="V161" s="29"/>
      <c r="W161" s="29"/>
      <c r="X161" s="29">
        <v>37900</v>
      </c>
      <c r="Y161" s="29">
        <v>0</v>
      </c>
      <c r="Z161" s="29">
        <v>0</v>
      </c>
      <c r="AA161" s="29">
        <v>37900</v>
      </c>
      <c r="AB161" s="29">
        <f>VLOOKUP(E161,'[3]ESTADO DE CADA FACTURA'!$F:$AD,25,0)</f>
        <v>37900</v>
      </c>
      <c r="AC161" s="26">
        <f>VLOOKUP(E161,'[3]ESTADO DE CADA FACTURA'!$F:$AE,26,0)</f>
        <v>2201365959</v>
      </c>
      <c r="AD161" s="29">
        <v>2031414</v>
      </c>
      <c r="AE161" s="26" t="str">
        <f>VLOOKUP(E161,'[3]ESTADO DE CADA FACTURA'!$F:$AF,27,0)</f>
        <v>22.03.2023</v>
      </c>
      <c r="AF161" s="28">
        <v>45504</v>
      </c>
    </row>
    <row r="162" spans="1:32" x14ac:dyDescent="0.35">
      <c r="A162" s="26">
        <v>891301121</v>
      </c>
      <c r="B162" s="26" t="s">
        <v>17</v>
      </c>
      <c r="C162" s="27">
        <v>286477</v>
      </c>
      <c r="D162" s="27" t="s">
        <v>215</v>
      </c>
      <c r="E162" s="27" t="s">
        <v>562</v>
      </c>
      <c r="F162" s="28"/>
      <c r="G162" s="26" t="s">
        <v>4</v>
      </c>
      <c r="H162" s="29" t="s">
        <v>15</v>
      </c>
      <c r="I162" s="26"/>
      <c r="J162" s="26" t="s">
        <v>16</v>
      </c>
      <c r="K162" s="28">
        <v>45026</v>
      </c>
      <c r="L162" s="28">
        <f>VLOOKUP(E162,[1]Export!$F:$L,7,0)</f>
        <v>44975</v>
      </c>
      <c r="M162" s="31">
        <v>9600</v>
      </c>
      <c r="N162" s="29">
        <f t="shared" si="5"/>
        <v>9600</v>
      </c>
      <c r="O162" s="26" t="s">
        <v>807</v>
      </c>
      <c r="P162" s="26" t="s">
        <v>806</v>
      </c>
      <c r="Q162" s="26" t="s">
        <v>843</v>
      </c>
      <c r="R162" s="26"/>
      <c r="S162" s="26"/>
      <c r="T162" s="29">
        <v>9600</v>
      </c>
      <c r="U162" s="29">
        <v>0</v>
      </c>
      <c r="V162" s="29"/>
      <c r="W162" s="29"/>
      <c r="X162" s="29">
        <v>9600</v>
      </c>
      <c r="Y162" s="29">
        <v>9600</v>
      </c>
      <c r="Z162" s="29">
        <v>0</v>
      </c>
      <c r="AA162" s="29">
        <v>0</v>
      </c>
      <c r="AB162" s="29">
        <v>0</v>
      </c>
      <c r="AC162" s="26"/>
      <c r="AD162" s="26"/>
      <c r="AE162" s="26"/>
      <c r="AF162" s="28">
        <v>45504</v>
      </c>
    </row>
    <row r="163" spans="1:32" x14ac:dyDescent="0.35">
      <c r="A163" s="26">
        <v>891301121</v>
      </c>
      <c r="B163" s="26" t="s">
        <v>17</v>
      </c>
      <c r="C163" s="27">
        <v>286741</v>
      </c>
      <c r="D163" s="27" t="s">
        <v>216</v>
      </c>
      <c r="E163" s="27" t="s">
        <v>563</v>
      </c>
      <c r="F163" s="28"/>
      <c r="G163" s="26" t="s">
        <v>4</v>
      </c>
      <c r="H163" s="29" t="s">
        <v>15</v>
      </c>
      <c r="I163" s="26"/>
      <c r="J163" s="26" t="s">
        <v>16</v>
      </c>
      <c r="K163" s="28">
        <v>45026</v>
      </c>
      <c r="L163" s="28">
        <f>VLOOKUP(E163,[1]Export!$F:$L,7,0)</f>
        <v>44975</v>
      </c>
      <c r="M163" s="31">
        <v>138543</v>
      </c>
      <c r="N163" s="29">
        <f t="shared" si="5"/>
        <v>138543</v>
      </c>
      <c r="O163" s="26" t="s">
        <v>808</v>
      </c>
      <c r="P163" s="26" t="s">
        <v>791</v>
      </c>
      <c r="Q163" s="26" t="s">
        <v>808</v>
      </c>
      <c r="R163" s="26"/>
      <c r="S163" s="26"/>
      <c r="T163" s="29">
        <v>138543</v>
      </c>
      <c r="U163" s="29">
        <v>0</v>
      </c>
      <c r="V163" s="29"/>
      <c r="W163" s="29"/>
      <c r="X163" s="29">
        <v>138543</v>
      </c>
      <c r="Y163" s="29">
        <v>0</v>
      </c>
      <c r="Z163" s="29">
        <v>0</v>
      </c>
      <c r="AA163" s="29">
        <v>138543</v>
      </c>
      <c r="AB163" s="29">
        <f>VLOOKUP(E163,'[3]ESTADO DE CADA FACTURA'!$F:$AD,25,0)</f>
        <v>138543</v>
      </c>
      <c r="AC163" s="26">
        <f>VLOOKUP(E163,'[3]ESTADO DE CADA FACTURA'!$F:$AE,26,0)</f>
        <v>4800059487</v>
      </c>
      <c r="AD163" s="29">
        <v>1884682</v>
      </c>
      <c r="AE163" s="26" t="str">
        <f>VLOOKUP(E163,'[3]ESTADO DE CADA FACTURA'!$F:$AF,27,0)</f>
        <v>18.04.2023</v>
      </c>
      <c r="AF163" s="28">
        <v>45504</v>
      </c>
    </row>
    <row r="164" spans="1:32" x14ac:dyDescent="0.35">
      <c r="A164" s="26">
        <v>891301121</v>
      </c>
      <c r="B164" s="26" t="s">
        <v>17</v>
      </c>
      <c r="C164" s="27">
        <v>286848</v>
      </c>
      <c r="D164" s="27" t="s">
        <v>217</v>
      </c>
      <c r="E164" s="27" t="s">
        <v>564</v>
      </c>
      <c r="F164" s="28"/>
      <c r="G164" s="26" t="s">
        <v>4</v>
      </c>
      <c r="H164" s="29" t="s">
        <v>15</v>
      </c>
      <c r="I164" s="26"/>
      <c r="J164" s="26" t="s">
        <v>16</v>
      </c>
      <c r="K164" s="28">
        <v>45026</v>
      </c>
      <c r="L164" s="28">
        <f>VLOOKUP(E164,[1]Export!$F:$L,7,0)</f>
        <v>44975</v>
      </c>
      <c r="M164" s="31">
        <v>28800</v>
      </c>
      <c r="N164" s="29">
        <f t="shared" si="5"/>
        <v>28800</v>
      </c>
      <c r="O164" s="26" t="s">
        <v>808</v>
      </c>
      <c r="P164" s="26" t="s">
        <v>791</v>
      </c>
      <c r="Q164" s="26" t="s">
        <v>808</v>
      </c>
      <c r="R164" s="26"/>
      <c r="S164" s="26"/>
      <c r="T164" s="29">
        <v>28800</v>
      </c>
      <c r="U164" s="29">
        <v>0</v>
      </c>
      <c r="V164" s="29"/>
      <c r="W164" s="29"/>
      <c r="X164" s="29">
        <v>28800</v>
      </c>
      <c r="Y164" s="29">
        <v>0</v>
      </c>
      <c r="Z164" s="29">
        <v>0</v>
      </c>
      <c r="AA164" s="29">
        <v>28800</v>
      </c>
      <c r="AB164" s="29">
        <f>VLOOKUP(E164,'[3]ESTADO DE CADA FACTURA'!$F:$AD,25,0)</f>
        <v>28800</v>
      </c>
      <c r="AC164" s="26">
        <f>VLOOKUP(E164,'[3]ESTADO DE CADA FACTURA'!$F:$AE,26,0)</f>
        <v>2201365959</v>
      </c>
      <c r="AD164" s="29">
        <v>2031414</v>
      </c>
      <c r="AE164" s="26" t="str">
        <f>VLOOKUP(E164,'[3]ESTADO DE CADA FACTURA'!$F:$AF,27,0)</f>
        <v>22.03.2023</v>
      </c>
      <c r="AF164" s="28">
        <v>45504</v>
      </c>
    </row>
    <row r="165" spans="1:32" x14ac:dyDescent="0.35">
      <c r="A165" s="26">
        <v>891301121</v>
      </c>
      <c r="B165" s="26" t="s">
        <v>17</v>
      </c>
      <c r="C165" s="27">
        <v>287200</v>
      </c>
      <c r="D165" s="27" t="s">
        <v>218</v>
      </c>
      <c r="E165" s="27" t="s">
        <v>565</v>
      </c>
      <c r="F165" s="28"/>
      <c r="G165" s="26" t="s">
        <v>4</v>
      </c>
      <c r="H165" s="29" t="s">
        <v>15</v>
      </c>
      <c r="I165" s="26"/>
      <c r="J165" s="26" t="s">
        <v>16</v>
      </c>
      <c r="K165" s="28">
        <v>45026</v>
      </c>
      <c r="L165" s="28">
        <f>VLOOKUP(E165,[1]Export!$F:$L,7,0)</f>
        <v>44975</v>
      </c>
      <c r="M165" s="31">
        <v>9600</v>
      </c>
      <c r="N165" s="29">
        <f t="shared" si="5"/>
        <v>9600</v>
      </c>
      <c r="O165" s="26" t="s">
        <v>807</v>
      </c>
      <c r="P165" s="26" t="s">
        <v>806</v>
      </c>
      <c r="Q165" s="26" t="s">
        <v>843</v>
      </c>
      <c r="R165" s="26"/>
      <c r="S165" s="26"/>
      <c r="T165" s="29">
        <v>9600</v>
      </c>
      <c r="U165" s="29">
        <v>0</v>
      </c>
      <c r="V165" s="29"/>
      <c r="W165" s="29"/>
      <c r="X165" s="29">
        <v>9600</v>
      </c>
      <c r="Y165" s="29">
        <v>9600</v>
      </c>
      <c r="Z165" s="29">
        <v>0</v>
      </c>
      <c r="AA165" s="29">
        <v>0</v>
      </c>
      <c r="AB165" s="29">
        <v>0</v>
      </c>
      <c r="AC165" s="26"/>
      <c r="AD165" s="26"/>
      <c r="AE165" s="26"/>
      <c r="AF165" s="28">
        <v>45504</v>
      </c>
    </row>
    <row r="166" spans="1:32" x14ac:dyDescent="0.35">
      <c r="A166" s="26">
        <v>891301121</v>
      </c>
      <c r="B166" s="26" t="s">
        <v>17</v>
      </c>
      <c r="C166" s="27">
        <v>287992</v>
      </c>
      <c r="D166" s="27" t="s">
        <v>219</v>
      </c>
      <c r="E166" s="27" t="s">
        <v>566</v>
      </c>
      <c r="F166" s="28"/>
      <c r="G166" s="26" t="s">
        <v>4</v>
      </c>
      <c r="H166" s="29" t="s">
        <v>15</v>
      </c>
      <c r="I166" s="26"/>
      <c r="J166" s="26" t="s">
        <v>16</v>
      </c>
      <c r="K166" s="28">
        <v>45026</v>
      </c>
      <c r="L166" s="28"/>
      <c r="M166" s="31">
        <v>65700</v>
      </c>
      <c r="N166" s="29">
        <f t="shared" si="5"/>
        <v>65700</v>
      </c>
      <c r="O166" s="26" t="s">
        <v>803</v>
      </c>
      <c r="P166" s="26" t="e">
        <v>#N/A</v>
      </c>
      <c r="Q166" s="26" t="s">
        <v>803</v>
      </c>
      <c r="R166" s="26"/>
      <c r="S166" s="26"/>
      <c r="T166" s="29">
        <v>0</v>
      </c>
      <c r="U166" s="29">
        <v>0</v>
      </c>
      <c r="V166" s="29"/>
      <c r="W166" s="29"/>
      <c r="X166" s="29">
        <v>0</v>
      </c>
      <c r="Y166" s="29">
        <v>0</v>
      </c>
      <c r="Z166" s="29">
        <v>0</v>
      </c>
      <c r="AA166" s="29">
        <v>0</v>
      </c>
      <c r="AB166" s="29">
        <v>0</v>
      </c>
      <c r="AC166" s="26"/>
      <c r="AD166" s="26"/>
      <c r="AE166" s="26"/>
      <c r="AF166" s="28">
        <v>45504</v>
      </c>
    </row>
    <row r="167" spans="1:32" x14ac:dyDescent="0.35">
      <c r="A167" s="26">
        <v>891301121</v>
      </c>
      <c r="B167" s="26" t="s">
        <v>17</v>
      </c>
      <c r="C167" s="27">
        <v>288185</v>
      </c>
      <c r="D167" s="27" t="s">
        <v>220</v>
      </c>
      <c r="E167" s="27" t="s">
        <v>567</v>
      </c>
      <c r="F167" s="28"/>
      <c r="G167" s="26" t="s">
        <v>4</v>
      </c>
      <c r="H167" s="29" t="s">
        <v>15</v>
      </c>
      <c r="I167" s="26"/>
      <c r="J167" s="26" t="s">
        <v>16</v>
      </c>
      <c r="K167" s="28">
        <v>45026</v>
      </c>
      <c r="L167" s="28">
        <f>VLOOKUP(E167,[1]Export!$F:$L,7,0)</f>
        <v>44975</v>
      </c>
      <c r="M167" s="31">
        <v>448986</v>
      </c>
      <c r="N167" s="29">
        <f t="shared" si="5"/>
        <v>448986</v>
      </c>
      <c r="O167" s="26" t="s">
        <v>808</v>
      </c>
      <c r="P167" s="26" t="s">
        <v>791</v>
      </c>
      <c r="Q167" s="26" t="s">
        <v>808</v>
      </c>
      <c r="R167" s="26"/>
      <c r="S167" s="26"/>
      <c r="T167" s="29">
        <v>448986</v>
      </c>
      <c r="U167" s="29">
        <v>0</v>
      </c>
      <c r="V167" s="29"/>
      <c r="W167" s="29"/>
      <c r="X167" s="29">
        <v>448986</v>
      </c>
      <c r="Y167" s="29">
        <v>0</v>
      </c>
      <c r="Z167" s="29">
        <v>0</v>
      </c>
      <c r="AA167" s="29">
        <v>448986</v>
      </c>
      <c r="AB167" s="29">
        <f>VLOOKUP(E167,'[3]ESTADO DE CADA FACTURA'!$F:$AD,25,0)</f>
        <v>448986</v>
      </c>
      <c r="AC167" s="26">
        <f>VLOOKUP(E167,'[3]ESTADO DE CADA FACTURA'!$F:$AE,26,0)</f>
        <v>4800059487</v>
      </c>
      <c r="AD167" s="29">
        <v>1884682</v>
      </c>
      <c r="AE167" s="26" t="str">
        <f>VLOOKUP(E167,'[3]ESTADO DE CADA FACTURA'!$F:$AF,27,0)</f>
        <v>18.04.2023</v>
      </c>
      <c r="AF167" s="28">
        <v>45504</v>
      </c>
    </row>
    <row r="168" spans="1:32" x14ac:dyDescent="0.35">
      <c r="A168" s="26">
        <v>891301121</v>
      </c>
      <c r="B168" s="26" t="s">
        <v>17</v>
      </c>
      <c r="C168" s="27">
        <v>291840</v>
      </c>
      <c r="D168" s="27" t="s">
        <v>221</v>
      </c>
      <c r="E168" s="27" t="s">
        <v>568</v>
      </c>
      <c r="F168" s="28"/>
      <c r="G168" s="26" t="s">
        <v>4</v>
      </c>
      <c r="H168" s="29" t="s">
        <v>15</v>
      </c>
      <c r="I168" s="26"/>
      <c r="J168" s="26" t="s">
        <v>16</v>
      </c>
      <c r="K168" s="28">
        <v>45026</v>
      </c>
      <c r="L168" s="28">
        <f>VLOOKUP(E168,[1]Export!$F:$L,7,0)</f>
        <v>44975</v>
      </c>
      <c r="M168" s="31">
        <v>90222</v>
      </c>
      <c r="N168" s="29">
        <f t="shared" si="5"/>
        <v>90222</v>
      </c>
      <c r="O168" s="26" t="s">
        <v>808</v>
      </c>
      <c r="P168" s="26" t="s">
        <v>791</v>
      </c>
      <c r="Q168" s="26" t="s">
        <v>808</v>
      </c>
      <c r="R168" s="26"/>
      <c r="S168" s="26"/>
      <c r="T168" s="29">
        <v>90222</v>
      </c>
      <c r="U168" s="29">
        <v>0</v>
      </c>
      <c r="V168" s="29"/>
      <c r="W168" s="29"/>
      <c r="X168" s="29">
        <v>90222</v>
      </c>
      <c r="Y168" s="29">
        <v>0</v>
      </c>
      <c r="Z168" s="29">
        <v>0</v>
      </c>
      <c r="AA168" s="29">
        <v>90222</v>
      </c>
      <c r="AB168" s="29">
        <f>VLOOKUP(E168,'[3]ESTADO DE CADA FACTURA'!$F:$AD,25,0)</f>
        <v>90222</v>
      </c>
      <c r="AC168" s="26">
        <f>VLOOKUP(E168,'[3]ESTADO DE CADA FACTURA'!$F:$AE,26,0)</f>
        <v>4800059487</v>
      </c>
      <c r="AD168" s="29">
        <v>1884682</v>
      </c>
      <c r="AE168" s="26" t="str">
        <f>VLOOKUP(E168,'[3]ESTADO DE CADA FACTURA'!$F:$AF,27,0)</f>
        <v>18.04.2023</v>
      </c>
      <c r="AF168" s="28">
        <v>45504</v>
      </c>
    </row>
    <row r="169" spans="1:32" x14ac:dyDescent="0.35">
      <c r="A169" s="26">
        <v>891301121</v>
      </c>
      <c r="B169" s="26" t="s">
        <v>17</v>
      </c>
      <c r="C169" s="27">
        <v>292151</v>
      </c>
      <c r="D169" s="27" t="s">
        <v>222</v>
      </c>
      <c r="E169" s="27" t="s">
        <v>569</v>
      </c>
      <c r="F169" s="28"/>
      <c r="G169" s="26" t="s">
        <v>4</v>
      </c>
      <c r="H169" s="29" t="s">
        <v>15</v>
      </c>
      <c r="I169" s="26"/>
      <c r="J169" s="26" t="s">
        <v>16</v>
      </c>
      <c r="K169" s="28">
        <v>45026</v>
      </c>
      <c r="L169" s="28">
        <f>VLOOKUP(E169,[1]Export!$F:$L,7,0)</f>
        <v>44975</v>
      </c>
      <c r="M169" s="31">
        <v>66705</v>
      </c>
      <c r="N169" s="29">
        <f t="shared" si="5"/>
        <v>66705</v>
      </c>
      <c r="O169" s="26" t="s">
        <v>808</v>
      </c>
      <c r="P169" s="26" t="s">
        <v>791</v>
      </c>
      <c r="Q169" s="26" t="s">
        <v>808</v>
      </c>
      <c r="R169" s="26"/>
      <c r="S169" s="26"/>
      <c r="T169" s="29">
        <v>66705</v>
      </c>
      <c r="U169" s="29">
        <v>0</v>
      </c>
      <c r="V169" s="29"/>
      <c r="W169" s="29"/>
      <c r="X169" s="29">
        <v>66705</v>
      </c>
      <c r="Y169" s="29">
        <v>0</v>
      </c>
      <c r="Z169" s="29">
        <v>0</v>
      </c>
      <c r="AA169" s="29">
        <v>66705</v>
      </c>
      <c r="AB169" s="29">
        <f>VLOOKUP(E169,'[3]ESTADO DE CADA FACTURA'!$F:$AD,25,0)</f>
        <v>66705</v>
      </c>
      <c r="AC169" s="26">
        <f>VLOOKUP(E169,'[3]ESTADO DE CADA FACTURA'!$F:$AE,26,0)</f>
        <v>2201365959</v>
      </c>
      <c r="AD169" s="29">
        <v>2031414</v>
      </c>
      <c r="AE169" s="26" t="str">
        <f>VLOOKUP(E169,'[3]ESTADO DE CADA FACTURA'!$F:$AF,27,0)</f>
        <v>22.03.2023</v>
      </c>
      <c r="AF169" s="28">
        <v>45504</v>
      </c>
    </row>
    <row r="170" spans="1:32" x14ac:dyDescent="0.35">
      <c r="A170" s="26">
        <v>891301121</v>
      </c>
      <c r="B170" s="26" t="s">
        <v>17</v>
      </c>
      <c r="C170" s="27">
        <v>294457</v>
      </c>
      <c r="D170" s="27" t="s">
        <v>223</v>
      </c>
      <c r="E170" s="27" t="s">
        <v>570</v>
      </c>
      <c r="F170" s="28"/>
      <c r="G170" s="26" t="s">
        <v>4</v>
      </c>
      <c r="H170" s="29" t="s">
        <v>15</v>
      </c>
      <c r="I170" s="26"/>
      <c r="J170" s="26" t="s">
        <v>16</v>
      </c>
      <c r="K170" s="28">
        <v>45026</v>
      </c>
      <c r="L170" s="28">
        <f>VLOOKUP(E170,[1]Export!$F:$L,7,0)</f>
        <v>44975</v>
      </c>
      <c r="M170" s="31">
        <v>120400</v>
      </c>
      <c r="N170" s="29">
        <f t="shared" ref="N170:N178" si="6">+M170</f>
        <v>120400</v>
      </c>
      <c r="O170" s="26" t="s">
        <v>808</v>
      </c>
      <c r="P170" s="26" t="s">
        <v>791</v>
      </c>
      <c r="Q170" s="26" t="s">
        <v>808</v>
      </c>
      <c r="R170" s="26"/>
      <c r="S170" s="26"/>
      <c r="T170" s="29">
        <v>120400</v>
      </c>
      <c r="U170" s="29">
        <v>0</v>
      </c>
      <c r="V170" s="29"/>
      <c r="W170" s="29"/>
      <c r="X170" s="29">
        <v>120400</v>
      </c>
      <c r="Y170" s="29">
        <v>0</v>
      </c>
      <c r="Z170" s="29">
        <v>0</v>
      </c>
      <c r="AA170" s="29">
        <v>120400</v>
      </c>
      <c r="AB170" s="29">
        <f>VLOOKUP(E170,'[3]ESTADO DE CADA FACTURA'!$F:$AD,25,0)</f>
        <v>120400</v>
      </c>
      <c r="AC170" s="26">
        <f>VLOOKUP(E170,'[3]ESTADO DE CADA FACTURA'!$F:$AE,26,0)</f>
        <v>2201365959</v>
      </c>
      <c r="AD170" s="29">
        <v>2031414</v>
      </c>
      <c r="AE170" s="26" t="str">
        <f>VLOOKUP(E170,'[3]ESTADO DE CADA FACTURA'!$F:$AF,27,0)</f>
        <v>22.03.2023</v>
      </c>
      <c r="AF170" s="28">
        <v>45504</v>
      </c>
    </row>
    <row r="171" spans="1:32" x14ac:dyDescent="0.35">
      <c r="A171" s="26">
        <v>891301121</v>
      </c>
      <c r="B171" s="26" t="s">
        <v>17</v>
      </c>
      <c r="C171" s="27">
        <v>296806</v>
      </c>
      <c r="D171" s="27" t="s">
        <v>224</v>
      </c>
      <c r="E171" s="27" t="s">
        <v>571</v>
      </c>
      <c r="F171" s="28"/>
      <c r="G171" s="26" t="s">
        <v>4</v>
      </c>
      <c r="H171" s="29" t="s">
        <v>15</v>
      </c>
      <c r="I171" s="26"/>
      <c r="J171" s="26" t="s">
        <v>16</v>
      </c>
      <c r="K171" s="28">
        <v>45026</v>
      </c>
      <c r="L171" s="28">
        <f>VLOOKUP(E171,[1]Export!$F:$L,7,0)</f>
        <v>44975</v>
      </c>
      <c r="M171" s="31">
        <v>65700</v>
      </c>
      <c r="N171" s="29">
        <f t="shared" si="6"/>
        <v>65700</v>
      </c>
      <c r="O171" s="26" t="s">
        <v>808</v>
      </c>
      <c r="P171" s="26" t="s">
        <v>791</v>
      </c>
      <c r="Q171" s="26" t="s">
        <v>808</v>
      </c>
      <c r="R171" s="26"/>
      <c r="S171" s="26"/>
      <c r="T171" s="29">
        <v>65700</v>
      </c>
      <c r="U171" s="29">
        <v>0</v>
      </c>
      <c r="V171" s="29"/>
      <c r="W171" s="29"/>
      <c r="X171" s="29">
        <v>65700</v>
      </c>
      <c r="Y171" s="29">
        <v>0</v>
      </c>
      <c r="Z171" s="29">
        <v>0</v>
      </c>
      <c r="AA171" s="29">
        <v>65700</v>
      </c>
      <c r="AB171" s="29">
        <f>VLOOKUP(E171,'[3]ESTADO DE CADA FACTURA'!$F:$AD,25,0)</f>
        <v>65700</v>
      </c>
      <c r="AC171" s="26">
        <f>VLOOKUP(E171,'[3]ESTADO DE CADA FACTURA'!$F:$AE,26,0)</f>
        <v>4800059487</v>
      </c>
      <c r="AD171" s="29">
        <v>1884682</v>
      </c>
      <c r="AE171" s="26" t="str">
        <f>VLOOKUP(E171,'[3]ESTADO DE CADA FACTURA'!$F:$AF,27,0)</f>
        <v>18.04.2023</v>
      </c>
      <c r="AF171" s="28">
        <v>45504</v>
      </c>
    </row>
    <row r="172" spans="1:32" x14ac:dyDescent="0.35">
      <c r="A172" s="26">
        <v>891301121</v>
      </c>
      <c r="B172" s="26" t="s">
        <v>17</v>
      </c>
      <c r="C172" s="27">
        <v>296852</v>
      </c>
      <c r="D172" s="27" t="s">
        <v>225</v>
      </c>
      <c r="E172" s="27" t="s">
        <v>572</v>
      </c>
      <c r="F172" s="28"/>
      <c r="G172" s="26" t="s">
        <v>4</v>
      </c>
      <c r="H172" s="29" t="s">
        <v>15</v>
      </c>
      <c r="I172" s="26"/>
      <c r="J172" s="26" t="s">
        <v>16</v>
      </c>
      <c r="K172" s="28">
        <v>45026</v>
      </c>
      <c r="L172" s="28">
        <f>VLOOKUP(E172,[1]Export!$F:$L,7,0)</f>
        <v>44975</v>
      </c>
      <c r="M172" s="31">
        <v>168503</v>
      </c>
      <c r="N172" s="29">
        <f t="shared" si="6"/>
        <v>168503</v>
      </c>
      <c r="O172" s="26" t="s">
        <v>808</v>
      </c>
      <c r="P172" s="26" t="s">
        <v>791</v>
      </c>
      <c r="Q172" s="26" t="s">
        <v>808</v>
      </c>
      <c r="R172" s="26"/>
      <c r="S172" s="26"/>
      <c r="T172" s="29">
        <v>168503</v>
      </c>
      <c r="U172" s="29">
        <v>0</v>
      </c>
      <c r="V172" s="29"/>
      <c r="W172" s="29"/>
      <c r="X172" s="29">
        <v>168503</v>
      </c>
      <c r="Y172" s="29">
        <v>0</v>
      </c>
      <c r="Z172" s="29">
        <v>0</v>
      </c>
      <c r="AA172" s="29">
        <v>168503</v>
      </c>
      <c r="AB172" s="29">
        <f>VLOOKUP(E172,'[3]ESTADO DE CADA FACTURA'!$F:$AD,25,0)</f>
        <v>168503</v>
      </c>
      <c r="AC172" s="26">
        <f>VLOOKUP(E172,'[3]ESTADO DE CADA FACTURA'!$F:$AE,26,0)</f>
        <v>2201365959</v>
      </c>
      <c r="AD172" s="29">
        <v>2031414</v>
      </c>
      <c r="AE172" s="26" t="str">
        <f>VLOOKUP(E172,'[3]ESTADO DE CADA FACTURA'!$F:$AF,27,0)</f>
        <v>22.03.2023</v>
      </c>
      <c r="AF172" s="28">
        <v>45504</v>
      </c>
    </row>
    <row r="173" spans="1:32" x14ac:dyDescent="0.35">
      <c r="A173" s="26">
        <v>891301121</v>
      </c>
      <c r="B173" s="26" t="s">
        <v>17</v>
      </c>
      <c r="C173" s="27">
        <v>297724</v>
      </c>
      <c r="D173" s="27" t="s">
        <v>226</v>
      </c>
      <c r="E173" s="27" t="s">
        <v>573</v>
      </c>
      <c r="F173" s="28"/>
      <c r="G173" s="26" t="s">
        <v>4</v>
      </c>
      <c r="H173" s="29" t="s">
        <v>15</v>
      </c>
      <c r="I173" s="26"/>
      <c r="J173" s="26" t="s">
        <v>16</v>
      </c>
      <c r="K173" s="28">
        <v>45026</v>
      </c>
      <c r="L173" s="28">
        <f>VLOOKUP(E173,[1]Export!$F:$L,7,0)</f>
        <v>44975</v>
      </c>
      <c r="M173" s="31">
        <v>9600</v>
      </c>
      <c r="N173" s="29">
        <f t="shared" si="6"/>
        <v>9600</v>
      </c>
      <c r="O173" s="26" t="s">
        <v>808</v>
      </c>
      <c r="P173" s="26" t="s">
        <v>791</v>
      </c>
      <c r="Q173" s="26" t="s">
        <v>808</v>
      </c>
      <c r="R173" s="26"/>
      <c r="S173" s="26"/>
      <c r="T173" s="29">
        <v>9600</v>
      </c>
      <c r="U173" s="29">
        <v>0</v>
      </c>
      <c r="V173" s="29"/>
      <c r="W173" s="29"/>
      <c r="X173" s="29">
        <v>9600</v>
      </c>
      <c r="Y173" s="29">
        <v>0</v>
      </c>
      <c r="Z173" s="29">
        <v>0</v>
      </c>
      <c r="AA173" s="29">
        <v>9600</v>
      </c>
      <c r="AB173" s="29">
        <f>VLOOKUP(E173,'[3]ESTADO DE CADA FACTURA'!$F:$AD,25,0)</f>
        <v>9600</v>
      </c>
      <c r="AC173" s="26">
        <f>VLOOKUP(E173,'[3]ESTADO DE CADA FACTURA'!$F:$AE,26,0)</f>
        <v>2201365959</v>
      </c>
      <c r="AD173" s="29">
        <v>2031414</v>
      </c>
      <c r="AE173" s="26" t="str">
        <f>VLOOKUP(E173,'[3]ESTADO DE CADA FACTURA'!$F:$AF,27,0)</f>
        <v>22.03.2023</v>
      </c>
      <c r="AF173" s="28">
        <v>45504</v>
      </c>
    </row>
    <row r="174" spans="1:32" x14ac:dyDescent="0.35">
      <c r="A174" s="26">
        <v>891301121</v>
      </c>
      <c r="B174" s="26" t="s">
        <v>17</v>
      </c>
      <c r="C174" s="27">
        <v>298150</v>
      </c>
      <c r="D174" s="27" t="s">
        <v>227</v>
      </c>
      <c r="E174" s="27" t="s">
        <v>574</v>
      </c>
      <c r="F174" s="28"/>
      <c r="G174" s="26" t="s">
        <v>4</v>
      </c>
      <c r="H174" s="29" t="s">
        <v>15</v>
      </c>
      <c r="I174" s="26"/>
      <c r="J174" s="26" t="s">
        <v>16</v>
      </c>
      <c r="K174" s="28">
        <v>45026</v>
      </c>
      <c r="L174" s="28">
        <f>VLOOKUP(E174,[1]Export!$F:$L,7,0)</f>
        <v>44975</v>
      </c>
      <c r="M174" s="31">
        <v>68075</v>
      </c>
      <c r="N174" s="29">
        <f t="shared" si="6"/>
        <v>68075</v>
      </c>
      <c r="O174" s="26" t="s">
        <v>808</v>
      </c>
      <c r="P174" s="26" t="s">
        <v>791</v>
      </c>
      <c r="Q174" s="26" t="s">
        <v>808</v>
      </c>
      <c r="R174" s="26"/>
      <c r="S174" s="26"/>
      <c r="T174" s="29">
        <v>68075</v>
      </c>
      <c r="U174" s="29">
        <v>0</v>
      </c>
      <c r="V174" s="29"/>
      <c r="W174" s="29"/>
      <c r="X174" s="29">
        <v>68075</v>
      </c>
      <c r="Y174" s="29">
        <v>0</v>
      </c>
      <c r="Z174" s="29">
        <v>0</v>
      </c>
      <c r="AA174" s="29">
        <v>68075</v>
      </c>
      <c r="AB174" s="29">
        <f>VLOOKUP(E174,'[3]ESTADO DE CADA FACTURA'!$F:$AD,25,0)</f>
        <v>68075</v>
      </c>
      <c r="AC174" s="26">
        <f>VLOOKUP(E174,'[3]ESTADO DE CADA FACTURA'!$F:$AE,26,0)</f>
        <v>2201365959</v>
      </c>
      <c r="AD174" s="29">
        <v>2031414</v>
      </c>
      <c r="AE174" s="26" t="str">
        <f>VLOOKUP(E174,'[3]ESTADO DE CADA FACTURA'!$F:$AF,27,0)</f>
        <v>22.03.2023</v>
      </c>
      <c r="AF174" s="28">
        <v>45504</v>
      </c>
    </row>
    <row r="175" spans="1:32" x14ac:dyDescent="0.35">
      <c r="A175" s="26">
        <v>891301121</v>
      </c>
      <c r="B175" s="26" t="s">
        <v>17</v>
      </c>
      <c r="C175" s="27">
        <v>298595</v>
      </c>
      <c r="D175" s="27" t="s">
        <v>228</v>
      </c>
      <c r="E175" s="27" t="s">
        <v>575</v>
      </c>
      <c r="F175" s="28"/>
      <c r="G175" s="26" t="s">
        <v>4</v>
      </c>
      <c r="H175" s="29" t="s">
        <v>15</v>
      </c>
      <c r="I175" s="26"/>
      <c r="J175" s="26" t="s">
        <v>16</v>
      </c>
      <c r="K175" s="28">
        <v>45026</v>
      </c>
      <c r="L175" s="28"/>
      <c r="M175" s="31">
        <v>67078</v>
      </c>
      <c r="N175" s="29">
        <f t="shared" si="6"/>
        <v>67078</v>
      </c>
      <c r="O175" s="26" t="s">
        <v>803</v>
      </c>
      <c r="P175" s="26" t="e">
        <v>#N/A</v>
      </c>
      <c r="Q175" s="26" t="s">
        <v>803</v>
      </c>
      <c r="R175" s="26"/>
      <c r="S175" s="26"/>
      <c r="T175" s="29">
        <v>0</v>
      </c>
      <c r="U175" s="29">
        <v>0</v>
      </c>
      <c r="V175" s="29"/>
      <c r="W175" s="29"/>
      <c r="X175" s="29">
        <v>0</v>
      </c>
      <c r="Y175" s="29">
        <v>0</v>
      </c>
      <c r="Z175" s="29">
        <v>0</v>
      </c>
      <c r="AA175" s="29">
        <v>0</v>
      </c>
      <c r="AB175" s="29">
        <v>0</v>
      </c>
      <c r="AC175" s="26"/>
      <c r="AD175" s="26"/>
      <c r="AE175" s="26"/>
      <c r="AF175" s="28">
        <v>45504</v>
      </c>
    </row>
    <row r="176" spans="1:32" x14ac:dyDescent="0.35">
      <c r="A176" s="26">
        <v>891301121</v>
      </c>
      <c r="B176" s="26" t="s">
        <v>17</v>
      </c>
      <c r="C176" s="27">
        <v>299658</v>
      </c>
      <c r="D176" s="27" t="s">
        <v>229</v>
      </c>
      <c r="E176" s="27" t="s">
        <v>576</v>
      </c>
      <c r="F176" s="28"/>
      <c r="G176" s="26" t="s">
        <v>4</v>
      </c>
      <c r="H176" s="29" t="s">
        <v>15</v>
      </c>
      <c r="I176" s="26"/>
      <c r="J176" s="26" t="s">
        <v>16</v>
      </c>
      <c r="K176" s="28">
        <v>45026</v>
      </c>
      <c r="L176" s="28"/>
      <c r="M176" s="31">
        <v>140577</v>
      </c>
      <c r="N176" s="29">
        <f t="shared" si="6"/>
        <v>140577</v>
      </c>
      <c r="O176" s="26" t="s">
        <v>803</v>
      </c>
      <c r="P176" s="26" t="e">
        <v>#N/A</v>
      </c>
      <c r="Q176" s="26" t="s">
        <v>803</v>
      </c>
      <c r="R176" s="26"/>
      <c r="S176" s="26"/>
      <c r="T176" s="29">
        <v>0</v>
      </c>
      <c r="U176" s="29">
        <v>0</v>
      </c>
      <c r="V176" s="29"/>
      <c r="W176" s="29"/>
      <c r="X176" s="29">
        <v>0</v>
      </c>
      <c r="Y176" s="29">
        <v>0</v>
      </c>
      <c r="Z176" s="29">
        <v>0</v>
      </c>
      <c r="AA176" s="29">
        <v>0</v>
      </c>
      <c r="AB176" s="29">
        <v>0</v>
      </c>
      <c r="AC176" s="26"/>
      <c r="AD176" s="26"/>
      <c r="AE176" s="26"/>
      <c r="AF176" s="28">
        <v>45504</v>
      </c>
    </row>
    <row r="177" spans="1:32" x14ac:dyDescent="0.35">
      <c r="A177" s="26">
        <v>891301121</v>
      </c>
      <c r="B177" s="26" t="s">
        <v>17</v>
      </c>
      <c r="C177" s="27">
        <v>300329</v>
      </c>
      <c r="D177" s="27" t="s">
        <v>230</v>
      </c>
      <c r="E177" s="27" t="s">
        <v>577</v>
      </c>
      <c r="F177" s="28"/>
      <c r="G177" s="26" t="s">
        <v>4</v>
      </c>
      <c r="H177" s="29" t="s">
        <v>15</v>
      </c>
      <c r="I177" s="26"/>
      <c r="J177" s="26" t="s">
        <v>16</v>
      </c>
      <c r="K177" s="28">
        <v>45026</v>
      </c>
      <c r="L177" s="28">
        <f>VLOOKUP(E177,[1]Export!$F:$L,7,0)</f>
        <v>44975</v>
      </c>
      <c r="M177" s="31">
        <v>90785</v>
      </c>
      <c r="N177" s="29">
        <f t="shared" si="6"/>
        <v>90785</v>
      </c>
      <c r="O177" s="26" t="s">
        <v>808</v>
      </c>
      <c r="P177" s="26" t="s">
        <v>791</v>
      </c>
      <c r="Q177" s="26" t="s">
        <v>808</v>
      </c>
      <c r="R177" s="26"/>
      <c r="S177" s="26"/>
      <c r="T177" s="29">
        <v>90785</v>
      </c>
      <c r="U177" s="29">
        <v>0</v>
      </c>
      <c r="V177" s="29"/>
      <c r="W177" s="29"/>
      <c r="X177" s="29">
        <v>90785</v>
      </c>
      <c r="Y177" s="29">
        <v>0</v>
      </c>
      <c r="Z177" s="29">
        <v>0</v>
      </c>
      <c r="AA177" s="29">
        <v>90785</v>
      </c>
      <c r="AB177" s="29">
        <f>VLOOKUP(E177,'[3]ESTADO DE CADA FACTURA'!$F:$AD,25,0)</f>
        <v>90785</v>
      </c>
      <c r="AC177" s="26">
        <f>VLOOKUP(E177,'[3]ESTADO DE CADA FACTURA'!$F:$AE,26,0)</f>
        <v>2201365959</v>
      </c>
      <c r="AD177" s="29">
        <v>2031414</v>
      </c>
      <c r="AE177" s="26" t="str">
        <f>VLOOKUP(E177,'[3]ESTADO DE CADA FACTURA'!$F:$AF,27,0)</f>
        <v>22.03.2023</v>
      </c>
      <c r="AF177" s="28">
        <v>45504</v>
      </c>
    </row>
    <row r="178" spans="1:32" x14ac:dyDescent="0.35">
      <c r="A178" s="26">
        <v>891301121</v>
      </c>
      <c r="B178" s="26" t="s">
        <v>17</v>
      </c>
      <c r="C178" s="27">
        <v>300561</v>
      </c>
      <c r="D178" s="27" t="s">
        <v>231</v>
      </c>
      <c r="E178" s="27" t="s">
        <v>578</v>
      </c>
      <c r="F178" s="28"/>
      <c r="G178" s="26" t="s">
        <v>4</v>
      </c>
      <c r="H178" s="29" t="s">
        <v>15</v>
      </c>
      <c r="I178" s="26"/>
      <c r="J178" s="26" t="s">
        <v>16</v>
      </c>
      <c r="K178" s="28">
        <v>45026</v>
      </c>
      <c r="L178" s="28">
        <f>VLOOKUP(E178,[1]Export!$F:$L,7,0)</f>
        <v>44975</v>
      </c>
      <c r="M178" s="31">
        <v>9600</v>
      </c>
      <c r="N178" s="29">
        <f t="shared" si="6"/>
        <v>9600</v>
      </c>
      <c r="O178" s="26" t="s">
        <v>808</v>
      </c>
      <c r="P178" s="26" t="s">
        <v>791</v>
      </c>
      <c r="Q178" s="26" t="s">
        <v>808</v>
      </c>
      <c r="R178" s="26"/>
      <c r="S178" s="26"/>
      <c r="T178" s="29">
        <v>9600</v>
      </c>
      <c r="U178" s="29">
        <v>0</v>
      </c>
      <c r="V178" s="29"/>
      <c r="W178" s="29"/>
      <c r="X178" s="29">
        <v>9600</v>
      </c>
      <c r="Y178" s="29">
        <v>0</v>
      </c>
      <c r="Z178" s="29">
        <v>0</v>
      </c>
      <c r="AA178" s="29">
        <v>9600</v>
      </c>
      <c r="AB178" s="29">
        <f>VLOOKUP(E178,'[3]ESTADO DE CADA FACTURA'!$F:$AD,25,0)</f>
        <v>9600</v>
      </c>
      <c r="AC178" s="26">
        <f>VLOOKUP(E178,'[3]ESTADO DE CADA FACTURA'!$F:$AE,26,0)</f>
        <v>2201365959</v>
      </c>
      <c r="AD178" s="29">
        <v>2031414</v>
      </c>
      <c r="AE178" s="26" t="str">
        <f>VLOOKUP(E178,'[3]ESTADO DE CADA FACTURA'!$F:$AF,27,0)</f>
        <v>22.03.2023</v>
      </c>
      <c r="AF178" s="28">
        <v>45504</v>
      </c>
    </row>
    <row r="179" spans="1:32" x14ac:dyDescent="0.35">
      <c r="A179" s="26">
        <v>891301121</v>
      </c>
      <c r="B179" s="26" t="s">
        <v>17</v>
      </c>
      <c r="C179" s="27">
        <v>300635</v>
      </c>
      <c r="D179" s="27" t="s">
        <v>232</v>
      </c>
      <c r="E179" s="27" t="s">
        <v>579</v>
      </c>
      <c r="F179" s="28"/>
      <c r="G179" s="26" t="s">
        <v>4</v>
      </c>
      <c r="H179" s="29" t="s">
        <v>15</v>
      </c>
      <c r="I179" s="26" t="s">
        <v>4</v>
      </c>
      <c r="J179" s="26" t="s">
        <v>16</v>
      </c>
      <c r="K179" s="28">
        <v>45026</v>
      </c>
      <c r="L179" s="28">
        <f>VLOOKUP(E179,[1]Export!$F:$L,7,0)</f>
        <v>44975</v>
      </c>
      <c r="M179" s="31">
        <v>181722</v>
      </c>
      <c r="N179" s="29">
        <f>+M179</f>
        <v>181722</v>
      </c>
      <c r="O179" s="26" t="s">
        <v>808</v>
      </c>
      <c r="P179" s="26" t="s">
        <v>791</v>
      </c>
      <c r="Q179" s="26" t="s">
        <v>808</v>
      </c>
      <c r="R179" s="26"/>
      <c r="S179" s="26"/>
      <c r="T179" s="29">
        <v>181722</v>
      </c>
      <c r="U179" s="29">
        <v>0</v>
      </c>
      <c r="V179" s="29"/>
      <c r="W179" s="29"/>
      <c r="X179" s="29">
        <v>181722</v>
      </c>
      <c r="Y179" s="29">
        <v>0</v>
      </c>
      <c r="Z179" s="29">
        <v>0</v>
      </c>
      <c r="AA179" s="29">
        <v>181722</v>
      </c>
      <c r="AB179" s="29">
        <f>VLOOKUP(E179,'[3]ESTADO DE CADA FACTURA'!$F:$AD,25,0)</f>
        <v>181722</v>
      </c>
      <c r="AC179" s="26">
        <f>VLOOKUP(E179,'[3]ESTADO DE CADA FACTURA'!$F:$AE,26,0)</f>
        <v>2201365959</v>
      </c>
      <c r="AD179" s="29">
        <v>2031414</v>
      </c>
      <c r="AE179" s="26" t="str">
        <f>VLOOKUP(E179,'[3]ESTADO DE CADA FACTURA'!$F:$AF,27,0)</f>
        <v>22.03.2023</v>
      </c>
      <c r="AF179" s="28">
        <v>45504</v>
      </c>
    </row>
    <row r="180" spans="1:32" x14ac:dyDescent="0.35">
      <c r="A180" s="26">
        <v>891301121</v>
      </c>
      <c r="B180" s="26" t="s">
        <v>17</v>
      </c>
      <c r="C180" s="27">
        <v>300719</v>
      </c>
      <c r="D180" s="27" t="s">
        <v>233</v>
      </c>
      <c r="E180" s="27" t="s">
        <v>580</v>
      </c>
      <c r="F180" s="28"/>
      <c r="G180" s="26" t="s">
        <v>4</v>
      </c>
      <c r="H180" s="29" t="s">
        <v>15</v>
      </c>
      <c r="I180" s="26" t="s">
        <v>4</v>
      </c>
      <c r="J180" s="26" t="s">
        <v>16</v>
      </c>
      <c r="K180" s="28">
        <v>45026</v>
      </c>
      <c r="L180" s="28">
        <f>VLOOKUP(E180,[1]Export!$F:$L,7,0)</f>
        <v>44975</v>
      </c>
      <c r="M180" s="31">
        <v>65700</v>
      </c>
      <c r="N180" s="29">
        <f t="shared" ref="N180:N181" si="7">+M180</f>
        <v>65700</v>
      </c>
      <c r="O180" s="26" t="s">
        <v>808</v>
      </c>
      <c r="P180" s="26" t="s">
        <v>791</v>
      </c>
      <c r="Q180" s="26" t="s">
        <v>808</v>
      </c>
      <c r="R180" s="26"/>
      <c r="S180" s="26"/>
      <c r="T180" s="29">
        <v>65700</v>
      </c>
      <c r="U180" s="29">
        <v>0</v>
      </c>
      <c r="V180" s="29"/>
      <c r="W180" s="29"/>
      <c r="X180" s="29">
        <v>65700</v>
      </c>
      <c r="Y180" s="29">
        <v>0</v>
      </c>
      <c r="Z180" s="29">
        <v>0</v>
      </c>
      <c r="AA180" s="29">
        <v>65700</v>
      </c>
      <c r="AB180" s="29">
        <f>VLOOKUP(E180,'[3]ESTADO DE CADA FACTURA'!$F:$AD,25,0)</f>
        <v>65700</v>
      </c>
      <c r="AC180" s="26">
        <f>VLOOKUP(E180,'[3]ESTADO DE CADA FACTURA'!$F:$AE,26,0)</f>
        <v>2201365959</v>
      </c>
      <c r="AD180" s="29">
        <v>2031414</v>
      </c>
      <c r="AE180" s="26" t="str">
        <f>VLOOKUP(E180,'[3]ESTADO DE CADA FACTURA'!$F:$AF,27,0)</f>
        <v>22.03.2023</v>
      </c>
      <c r="AF180" s="28">
        <v>45504</v>
      </c>
    </row>
    <row r="181" spans="1:32" x14ac:dyDescent="0.35">
      <c r="A181" s="26">
        <v>891301121</v>
      </c>
      <c r="B181" s="26" t="s">
        <v>17</v>
      </c>
      <c r="C181" s="27">
        <v>300766</v>
      </c>
      <c r="D181" s="27" t="s">
        <v>234</v>
      </c>
      <c r="E181" s="27" t="s">
        <v>581</v>
      </c>
      <c r="F181" s="28"/>
      <c r="G181" s="26" t="s">
        <v>4</v>
      </c>
      <c r="H181" s="29" t="s">
        <v>15</v>
      </c>
      <c r="I181" s="26" t="s">
        <v>4</v>
      </c>
      <c r="J181" s="26" t="s">
        <v>16</v>
      </c>
      <c r="K181" s="28">
        <v>45026</v>
      </c>
      <c r="L181" s="28">
        <f>VLOOKUP(E181,[1]Export!$F:$L,7,0)</f>
        <v>44975</v>
      </c>
      <c r="M181" s="31">
        <v>69197</v>
      </c>
      <c r="N181" s="29">
        <f t="shared" si="7"/>
        <v>69197</v>
      </c>
      <c r="O181" s="26" t="s">
        <v>808</v>
      </c>
      <c r="P181" s="26" t="s">
        <v>791</v>
      </c>
      <c r="Q181" s="26" t="s">
        <v>808</v>
      </c>
      <c r="R181" s="26"/>
      <c r="S181" s="26"/>
      <c r="T181" s="29">
        <v>69197</v>
      </c>
      <c r="U181" s="29">
        <v>0</v>
      </c>
      <c r="V181" s="29"/>
      <c r="W181" s="29"/>
      <c r="X181" s="29">
        <v>69197</v>
      </c>
      <c r="Y181" s="29">
        <v>0</v>
      </c>
      <c r="Z181" s="29">
        <v>0</v>
      </c>
      <c r="AA181" s="29">
        <v>69197</v>
      </c>
      <c r="AB181" s="29">
        <f>VLOOKUP(E181,'[3]ESTADO DE CADA FACTURA'!$F:$AD,25,0)</f>
        <v>69197</v>
      </c>
      <c r="AC181" s="26">
        <f>VLOOKUP(E181,'[3]ESTADO DE CADA FACTURA'!$F:$AE,26,0)</f>
        <v>4800059487</v>
      </c>
      <c r="AD181" s="29">
        <v>1884682</v>
      </c>
      <c r="AE181" s="26" t="str">
        <f>VLOOKUP(E181,'[3]ESTADO DE CADA FACTURA'!$F:$AF,27,0)</f>
        <v>18.04.2023</v>
      </c>
      <c r="AF181" s="28">
        <v>45504</v>
      </c>
    </row>
    <row r="182" spans="1:32" x14ac:dyDescent="0.35">
      <c r="A182" s="26">
        <v>891301121</v>
      </c>
      <c r="B182" s="26" t="s">
        <v>17</v>
      </c>
      <c r="C182" s="27">
        <v>302422</v>
      </c>
      <c r="D182" s="27" t="s">
        <v>235</v>
      </c>
      <c r="E182" s="27" t="s">
        <v>582</v>
      </c>
      <c r="F182" s="28"/>
      <c r="G182" s="26" t="s">
        <v>4</v>
      </c>
      <c r="H182" s="29" t="s">
        <v>15</v>
      </c>
      <c r="I182" s="26" t="s">
        <v>18</v>
      </c>
      <c r="J182" s="26" t="s">
        <v>16</v>
      </c>
      <c r="K182" s="28">
        <v>45026</v>
      </c>
      <c r="L182" s="28">
        <f>VLOOKUP(E182,[1]Export!$F:$L,7,0)</f>
        <v>44975</v>
      </c>
      <c r="M182" s="31">
        <v>152513</v>
      </c>
      <c r="N182" s="29">
        <f>+M182</f>
        <v>152513</v>
      </c>
      <c r="O182" s="26" t="s">
        <v>808</v>
      </c>
      <c r="P182" s="26" t="s">
        <v>791</v>
      </c>
      <c r="Q182" s="26" t="s">
        <v>808</v>
      </c>
      <c r="R182" s="26"/>
      <c r="S182" s="26"/>
      <c r="T182" s="29">
        <v>152513</v>
      </c>
      <c r="U182" s="29">
        <v>0</v>
      </c>
      <c r="V182" s="29"/>
      <c r="W182" s="29"/>
      <c r="X182" s="29">
        <v>152513</v>
      </c>
      <c r="Y182" s="29">
        <v>0</v>
      </c>
      <c r="Z182" s="29">
        <v>0</v>
      </c>
      <c r="AA182" s="29">
        <v>152513</v>
      </c>
      <c r="AB182" s="29">
        <f>VLOOKUP(E182,'[3]ESTADO DE CADA FACTURA'!$F:$AD,25,0)</f>
        <v>152513</v>
      </c>
      <c r="AC182" s="26">
        <f>VLOOKUP(E182,'[3]ESTADO DE CADA FACTURA'!$F:$AE,26,0)</f>
        <v>2201365959</v>
      </c>
      <c r="AD182" s="29">
        <v>2031414</v>
      </c>
      <c r="AE182" s="26" t="str">
        <f>VLOOKUP(E182,'[3]ESTADO DE CADA FACTURA'!$F:$AF,27,0)</f>
        <v>22.03.2023</v>
      </c>
      <c r="AF182" s="28">
        <v>45504</v>
      </c>
    </row>
    <row r="183" spans="1:32" x14ac:dyDescent="0.35">
      <c r="A183" s="26">
        <v>891301121</v>
      </c>
      <c r="B183" s="26" t="s">
        <v>17</v>
      </c>
      <c r="C183" s="27">
        <v>303288</v>
      </c>
      <c r="D183" s="27" t="s">
        <v>236</v>
      </c>
      <c r="E183" s="27" t="s">
        <v>583</v>
      </c>
      <c r="F183" s="32"/>
      <c r="G183" s="26" t="s">
        <v>4</v>
      </c>
      <c r="H183" s="29" t="s">
        <v>15</v>
      </c>
      <c r="I183" s="26" t="s">
        <v>18</v>
      </c>
      <c r="J183" s="26" t="s">
        <v>16</v>
      </c>
      <c r="K183" s="28">
        <v>45026</v>
      </c>
      <c r="L183" s="28"/>
      <c r="M183" s="31">
        <v>9600</v>
      </c>
      <c r="N183" s="29">
        <f>+M183</f>
        <v>9600</v>
      </c>
      <c r="O183" s="26" t="s">
        <v>803</v>
      </c>
      <c r="P183" s="26" t="e">
        <v>#N/A</v>
      </c>
      <c r="Q183" s="26" t="s">
        <v>803</v>
      </c>
      <c r="R183" s="26"/>
      <c r="S183" s="26"/>
      <c r="T183" s="29">
        <v>0</v>
      </c>
      <c r="U183" s="29">
        <v>0</v>
      </c>
      <c r="V183" s="29"/>
      <c r="W183" s="29"/>
      <c r="X183" s="29">
        <v>0</v>
      </c>
      <c r="Y183" s="29">
        <v>0</v>
      </c>
      <c r="Z183" s="29">
        <v>0</v>
      </c>
      <c r="AA183" s="29">
        <v>0</v>
      </c>
      <c r="AB183" s="29">
        <v>0</v>
      </c>
      <c r="AC183" s="26"/>
      <c r="AD183" s="26"/>
      <c r="AE183" s="26"/>
      <c r="AF183" s="28">
        <v>45504</v>
      </c>
    </row>
    <row r="184" spans="1:32" x14ac:dyDescent="0.35">
      <c r="A184" s="26">
        <v>891301121</v>
      </c>
      <c r="B184" s="26" t="s">
        <v>17</v>
      </c>
      <c r="C184" s="27">
        <v>303593</v>
      </c>
      <c r="D184" s="27" t="s">
        <v>237</v>
      </c>
      <c r="E184" s="27" t="s">
        <v>584</v>
      </c>
      <c r="F184" s="32"/>
      <c r="G184" s="26" t="s">
        <v>4</v>
      </c>
      <c r="H184" s="29" t="s">
        <v>15</v>
      </c>
      <c r="I184" s="26" t="s">
        <v>18</v>
      </c>
      <c r="J184" s="26" t="s">
        <v>16</v>
      </c>
      <c r="K184" s="28">
        <v>45026</v>
      </c>
      <c r="L184" s="28">
        <f>VLOOKUP(E184,[1]Export!$F:$L,7,0)</f>
        <v>44975</v>
      </c>
      <c r="M184" s="31">
        <v>138620</v>
      </c>
      <c r="N184" s="29">
        <f t="shared" ref="N184:N247" si="8">+M184</f>
        <v>138620</v>
      </c>
      <c r="O184" s="26" t="s">
        <v>808</v>
      </c>
      <c r="P184" s="26" t="s">
        <v>791</v>
      </c>
      <c r="Q184" s="26" t="s">
        <v>808</v>
      </c>
      <c r="R184" s="26"/>
      <c r="S184" s="26"/>
      <c r="T184" s="29">
        <v>138620</v>
      </c>
      <c r="U184" s="29">
        <v>0</v>
      </c>
      <c r="V184" s="29"/>
      <c r="W184" s="29"/>
      <c r="X184" s="29">
        <v>138620</v>
      </c>
      <c r="Y184" s="29">
        <v>0</v>
      </c>
      <c r="Z184" s="29">
        <v>0</v>
      </c>
      <c r="AA184" s="29">
        <v>138620</v>
      </c>
      <c r="AB184" s="29">
        <f>VLOOKUP(E184,'[3]ESTADO DE CADA FACTURA'!$F:$AD,25,0)</f>
        <v>138620</v>
      </c>
      <c r="AC184" s="26">
        <f>VLOOKUP(E184,'[3]ESTADO DE CADA FACTURA'!$F:$AE,26,0)</f>
        <v>4800059487</v>
      </c>
      <c r="AD184" s="29">
        <v>1884682</v>
      </c>
      <c r="AE184" s="26" t="str">
        <f>VLOOKUP(E184,'[3]ESTADO DE CADA FACTURA'!$F:$AF,27,0)</f>
        <v>18.04.2023</v>
      </c>
      <c r="AF184" s="28">
        <v>45504</v>
      </c>
    </row>
    <row r="185" spans="1:32" x14ac:dyDescent="0.35">
      <c r="A185" s="26">
        <v>891301121</v>
      </c>
      <c r="B185" s="26" t="s">
        <v>17</v>
      </c>
      <c r="C185" s="27">
        <v>303857</v>
      </c>
      <c r="D185" s="27" t="s">
        <v>238</v>
      </c>
      <c r="E185" s="27" t="s">
        <v>585</v>
      </c>
      <c r="F185" s="32"/>
      <c r="G185" s="26" t="s">
        <v>4</v>
      </c>
      <c r="H185" s="29" t="s">
        <v>15</v>
      </c>
      <c r="I185" s="26" t="s">
        <v>18</v>
      </c>
      <c r="J185" s="26" t="s">
        <v>16</v>
      </c>
      <c r="K185" s="28">
        <v>45026</v>
      </c>
      <c r="L185" s="28"/>
      <c r="M185" s="31">
        <v>65700</v>
      </c>
      <c r="N185" s="29">
        <f t="shared" si="8"/>
        <v>65700</v>
      </c>
      <c r="O185" s="26" t="s">
        <v>803</v>
      </c>
      <c r="P185" s="26" t="e">
        <v>#N/A</v>
      </c>
      <c r="Q185" s="26" t="s">
        <v>803</v>
      </c>
      <c r="R185" s="26"/>
      <c r="S185" s="26"/>
      <c r="T185" s="29">
        <v>0</v>
      </c>
      <c r="U185" s="29">
        <v>0</v>
      </c>
      <c r="V185" s="29"/>
      <c r="W185" s="29"/>
      <c r="X185" s="29">
        <v>0</v>
      </c>
      <c r="Y185" s="29">
        <v>0</v>
      </c>
      <c r="Z185" s="29">
        <v>0</v>
      </c>
      <c r="AA185" s="29">
        <v>0</v>
      </c>
      <c r="AB185" s="29">
        <v>0</v>
      </c>
      <c r="AC185" s="26"/>
      <c r="AD185" s="26"/>
      <c r="AE185" s="26"/>
      <c r="AF185" s="28">
        <v>45504</v>
      </c>
    </row>
    <row r="186" spans="1:32" x14ac:dyDescent="0.35">
      <c r="A186" s="26">
        <v>891301121</v>
      </c>
      <c r="B186" s="26" t="s">
        <v>17</v>
      </c>
      <c r="C186" s="27">
        <v>296806</v>
      </c>
      <c r="D186" s="27" t="s">
        <v>224</v>
      </c>
      <c r="E186" s="27" t="s">
        <v>571</v>
      </c>
      <c r="F186" s="32"/>
      <c r="G186" s="26" t="s">
        <v>4</v>
      </c>
      <c r="H186" s="29" t="s">
        <v>15</v>
      </c>
      <c r="I186" s="26" t="s">
        <v>18</v>
      </c>
      <c r="J186" s="26" t="s">
        <v>16</v>
      </c>
      <c r="K186" s="28">
        <v>45026</v>
      </c>
      <c r="L186" s="28">
        <f>VLOOKUP(E186,[1]Export!$F:$L,7,0)</f>
        <v>44975</v>
      </c>
      <c r="M186" s="31">
        <v>65700</v>
      </c>
      <c r="N186" s="29">
        <f t="shared" si="8"/>
        <v>65700</v>
      </c>
      <c r="O186" s="26" t="s">
        <v>808</v>
      </c>
      <c r="P186" s="26" t="s">
        <v>791</v>
      </c>
      <c r="Q186" s="26" t="s">
        <v>808</v>
      </c>
      <c r="R186" s="26"/>
      <c r="S186" s="26"/>
      <c r="T186" s="29">
        <v>65700</v>
      </c>
      <c r="U186" s="29">
        <v>0</v>
      </c>
      <c r="V186" s="29"/>
      <c r="W186" s="29"/>
      <c r="X186" s="29">
        <v>65700</v>
      </c>
      <c r="Y186" s="29">
        <v>0</v>
      </c>
      <c r="Z186" s="29">
        <v>0</v>
      </c>
      <c r="AA186" s="29">
        <v>65700</v>
      </c>
      <c r="AB186" s="29">
        <f>VLOOKUP(E186,'[3]ESTADO DE CADA FACTURA'!$F:$AD,25,0)</f>
        <v>65700</v>
      </c>
      <c r="AC186" s="26">
        <f>VLOOKUP(E186,'[3]ESTADO DE CADA FACTURA'!$F:$AE,26,0)</f>
        <v>4800059487</v>
      </c>
      <c r="AD186" s="29">
        <v>1884682</v>
      </c>
      <c r="AE186" s="26" t="str">
        <f>VLOOKUP(E186,'[3]ESTADO DE CADA FACTURA'!$F:$AF,27,0)</f>
        <v>18.04.2023</v>
      </c>
      <c r="AF186" s="28">
        <v>45504</v>
      </c>
    </row>
    <row r="187" spans="1:32" x14ac:dyDescent="0.35">
      <c r="A187" s="26">
        <v>891301121</v>
      </c>
      <c r="B187" s="26" t="s">
        <v>17</v>
      </c>
      <c r="C187" s="27">
        <v>296852</v>
      </c>
      <c r="D187" s="27" t="s">
        <v>225</v>
      </c>
      <c r="E187" s="27" t="s">
        <v>572</v>
      </c>
      <c r="F187" s="32"/>
      <c r="G187" s="26" t="s">
        <v>4</v>
      </c>
      <c r="H187" s="29" t="s">
        <v>15</v>
      </c>
      <c r="I187" s="26" t="s">
        <v>18</v>
      </c>
      <c r="J187" s="26" t="s">
        <v>16</v>
      </c>
      <c r="K187" s="28">
        <v>45026</v>
      </c>
      <c r="L187" s="28">
        <f>VLOOKUP(E187,[1]Export!$F:$L,7,0)</f>
        <v>44975</v>
      </c>
      <c r="M187" s="31">
        <v>168503</v>
      </c>
      <c r="N187" s="29">
        <f t="shared" si="8"/>
        <v>168503</v>
      </c>
      <c r="O187" s="26" t="s">
        <v>808</v>
      </c>
      <c r="P187" s="26" t="s">
        <v>791</v>
      </c>
      <c r="Q187" s="26" t="s">
        <v>808</v>
      </c>
      <c r="R187" s="26"/>
      <c r="S187" s="26"/>
      <c r="T187" s="29">
        <v>168503</v>
      </c>
      <c r="U187" s="29">
        <v>0</v>
      </c>
      <c r="V187" s="29"/>
      <c r="W187" s="29"/>
      <c r="X187" s="29">
        <v>168503</v>
      </c>
      <c r="Y187" s="29">
        <v>0</v>
      </c>
      <c r="Z187" s="29">
        <v>0</v>
      </c>
      <c r="AA187" s="29">
        <v>168503</v>
      </c>
      <c r="AB187" s="29">
        <f>VLOOKUP(E187,'[3]ESTADO DE CADA FACTURA'!$F:$AD,25,0)</f>
        <v>168503</v>
      </c>
      <c r="AC187" s="26">
        <f>VLOOKUP(E187,'[3]ESTADO DE CADA FACTURA'!$F:$AE,26,0)</f>
        <v>2201365959</v>
      </c>
      <c r="AD187" s="29">
        <v>2031414</v>
      </c>
      <c r="AE187" s="26" t="str">
        <f>VLOOKUP(E187,'[3]ESTADO DE CADA FACTURA'!$F:$AF,27,0)</f>
        <v>22.03.2023</v>
      </c>
      <c r="AF187" s="28">
        <v>45504</v>
      </c>
    </row>
    <row r="188" spans="1:32" x14ac:dyDescent="0.35">
      <c r="A188" s="26">
        <v>891301121</v>
      </c>
      <c r="B188" s="26" t="s">
        <v>17</v>
      </c>
      <c r="C188" s="27">
        <v>297724</v>
      </c>
      <c r="D188" s="27" t="s">
        <v>226</v>
      </c>
      <c r="E188" s="27" t="s">
        <v>573</v>
      </c>
      <c r="F188" s="32"/>
      <c r="G188" s="26" t="s">
        <v>4</v>
      </c>
      <c r="H188" s="29" t="s">
        <v>15</v>
      </c>
      <c r="I188" s="26" t="s">
        <v>18</v>
      </c>
      <c r="J188" s="26" t="s">
        <v>16</v>
      </c>
      <c r="K188" s="28">
        <v>45026</v>
      </c>
      <c r="L188" s="28">
        <f>VLOOKUP(E188,[1]Export!$F:$L,7,0)</f>
        <v>44975</v>
      </c>
      <c r="M188" s="31">
        <v>9600</v>
      </c>
      <c r="N188" s="29">
        <f t="shared" si="8"/>
        <v>9600</v>
      </c>
      <c r="O188" s="26" t="s">
        <v>808</v>
      </c>
      <c r="P188" s="26" t="s">
        <v>791</v>
      </c>
      <c r="Q188" s="26" t="s">
        <v>808</v>
      </c>
      <c r="R188" s="26"/>
      <c r="S188" s="26"/>
      <c r="T188" s="29">
        <v>9600</v>
      </c>
      <c r="U188" s="29">
        <v>0</v>
      </c>
      <c r="V188" s="29"/>
      <c r="W188" s="29"/>
      <c r="X188" s="29">
        <v>9600</v>
      </c>
      <c r="Y188" s="29">
        <v>0</v>
      </c>
      <c r="Z188" s="29">
        <v>0</v>
      </c>
      <c r="AA188" s="29">
        <v>9600</v>
      </c>
      <c r="AB188" s="29">
        <f>VLOOKUP(E188,'[3]ESTADO DE CADA FACTURA'!$F:$AD,25,0)</f>
        <v>9600</v>
      </c>
      <c r="AC188" s="26">
        <f>VLOOKUP(E188,'[3]ESTADO DE CADA FACTURA'!$F:$AE,26,0)</f>
        <v>2201365959</v>
      </c>
      <c r="AD188" s="29">
        <v>2031414</v>
      </c>
      <c r="AE188" s="26" t="str">
        <f>VLOOKUP(E188,'[3]ESTADO DE CADA FACTURA'!$F:$AF,27,0)</f>
        <v>22.03.2023</v>
      </c>
      <c r="AF188" s="28">
        <v>45504</v>
      </c>
    </row>
    <row r="189" spans="1:32" x14ac:dyDescent="0.35">
      <c r="A189" s="26">
        <v>891301121</v>
      </c>
      <c r="B189" s="26" t="s">
        <v>17</v>
      </c>
      <c r="C189" s="27">
        <v>298150</v>
      </c>
      <c r="D189" s="27" t="s">
        <v>227</v>
      </c>
      <c r="E189" s="27" t="s">
        <v>574</v>
      </c>
      <c r="F189" s="32"/>
      <c r="G189" s="26" t="s">
        <v>4</v>
      </c>
      <c r="H189" s="29" t="s">
        <v>15</v>
      </c>
      <c r="I189" s="26" t="s">
        <v>18</v>
      </c>
      <c r="J189" s="26" t="s">
        <v>16</v>
      </c>
      <c r="K189" s="28">
        <v>45026</v>
      </c>
      <c r="L189" s="28">
        <f>VLOOKUP(E189,[1]Export!$F:$L,7,0)</f>
        <v>44975</v>
      </c>
      <c r="M189" s="31">
        <v>68075</v>
      </c>
      <c r="N189" s="29">
        <f t="shared" si="8"/>
        <v>68075</v>
      </c>
      <c r="O189" s="26" t="s">
        <v>808</v>
      </c>
      <c r="P189" s="26" t="s">
        <v>791</v>
      </c>
      <c r="Q189" s="26" t="s">
        <v>808</v>
      </c>
      <c r="R189" s="26"/>
      <c r="S189" s="26"/>
      <c r="T189" s="29">
        <v>68075</v>
      </c>
      <c r="U189" s="29">
        <v>0</v>
      </c>
      <c r="V189" s="29"/>
      <c r="W189" s="29"/>
      <c r="X189" s="29">
        <v>68075</v>
      </c>
      <c r="Y189" s="29">
        <v>0</v>
      </c>
      <c r="Z189" s="29">
        <v>0</v>
      </c>
      <c r="AA189" s="29">
        <v>68075</v>
      </c>
      <c r="AB189" s="29">
        <f>VLOOKUP(E189,'[3]ESTADO DE CADA FACTURA'!$F:$AD,25,0)</f>
        <v>68075</v>
      </c>
      <c r="AC189" s="26">
        <f>VLOOKUP(E189,'[3]ESTADO DE CADA FACTURA'!$F:$AE,26,0)</f>
        <v>2201365959</v>
      </c>
      <c r="AD189" s="29">
        <v>2031414</v>
      </c>
      <c r="AE189" s="26" t="str">
        <f>VLOOKUP(E189,'[3]ESTADO DE CADA FACTURA'!$F:$AF,27,0)</f>
        <v>22.03.2023</v>
      </c>
      <c r="AF189" s="28">
        <v>45504</v>
      </c>
    </row>
    <row r="190" spans="1:32" x14ac:dyDescent="0.35">
      <c r="A190" s="26">
        <v>891301121</v>
      </c>
      <c r="B190" s="26" t="s">
        <v>17</v>
      </c>
      <c r="C190" s="27">
        <v>298595</v>
      </c>
      <c r="D190" s="27" t="s">
        <v>228</v>
      </c>
      <c r="E190" s="27" t="s">
        <v>575</v>
      </c>
      <c r="F190" s="32"/>
      <c r="G190" s="26" t="s">
        <v>4</v>
      </c>
      <c r="H190" s="29" t="s">
        <v>15</v>
      </c>
      <c r="I190" s="26" t="s">
        <v>18</v>
      </c>
      <c r="J190" s="26" t="s">
        <v>16</v>
      </c>
      <c r="K190" s="28">
        <v>45026</v>
      </c>
      <c r="L190" s="28"/>
      <c r="M190" s="31">
        <v>67078</v>
      </c>
      <c r="N190" s="29">
        <f t="shared" si="8"/>
        <v>67078</v>
      </c>
      <c r="O190" s="26" t="s">
        <v>803</v>
      </c>
      <c r="P190" s="26" t="e">
        <v>#N/A</v>
      </c>
      <c r="Q190" s="26" t="s">
        <v>803</v>
      </c>
      <c r="R190" s="26"/>
      <c r="S190" s="26"/>
      <c r="T190" s="29">
        <v>0</v>
      </c>
      <c r="U190" s="29">
        <v>0</v>
      </c>
      <c r="V190" s="29"/>
      <c r="W190" s="29"/>
      <c r="X190" s="29">
        <v>0</v>
      </c>
      <c r="Y190" s="29">
        <v>0</v>
      </c>
      <c r="Z190" s="29">
        <v>0</v>
      </c>
      <c r="AA190" s="29">
        <v>0</v>
      </c>
      <c r="AB190" s="29">
        <v>0</v>
      </c>
      <c r="AC190" s="26"/>
      <c r="AD190" s="26"/>
      <c r="AE190" s="26"/>
      <c r="AF190" s="28">
        <v>45504</v>
      </c>
    </row>
    <row r="191" spans="1:32" x14ac:dyDescent="0.35">
      <c r="A191" s="26">
        <v>891301121</v>
      </c>
      <c r="B191" s="26" t="s">
        <v>17</v>
      </c>
      <c r="C191" s="27">
        <v>299658</v>
      </c>
      <c r="D191" s="27" t="s">
        <v>229</v>
      </c>
      <c r="E191" s="27" t="s">
        <v>576</v>
      </c>
      <c r="F191" s="32"/>
      <c r="G191" s="26" t="s">
        <v>4</v>
      </c>
      <c r="H191" s="29" t="s">
        <v>15</v>
      </c>
      <c r="I191" s="26" t="s">
        <v>18</v>
      </c>
      <c r="J191" s="26" t="s">
        <v>16</v>
      </c>
      <c r="K191" s="28">
        <v>45026</v>
      </c>
      <c r="L191" s="28"/>
      <c r="M191" s="31">
        <v>140577</v>
      </c>
      <c r="N191" s="29">
        <f t="shared" si="8"/>
        <v>140577</v>
      </c>
      <c r="O191" s="26" t="s">
        <v>803</v>
      </c>
      <c r="P191" s="26" t="e">
        <v>#N/A</v>
      </c>
      <c r="Q191" s="26" t="s">
        <v>803</v>
      </c>
      <c r="R191" s="26"/>
      <c r="S191" s="26"/>
      <c r="T191" s="29">
        <v>0</v>
      </c>
      <c r="U191" s="29">
        <v>0</v>
      </c>
      <c r="V191" s="29"/>
      <c r="W191" s="29"/>
      <c r="X191" s="29">
        <v>0</v>
      </c>
      <c r="Y191" s="29">
        <v>0</v>
      </c>
      <c r="Z191" s="29">
        <v>0</v>
      </c>
      <c r="AA191" s="29">
        <v>0</v>
      </c>
      <c r="AB191" s="29">
        <v>0</v>
      </c>
      <c r="AC191" s="26"/>
      <c r="AD191" s="26"/>
      <c r="AE191" s="26"/>
      <c r="AF191" s="28">
        <v>45504</v>
      </c>
    </row>
    <row r="192" spans="1:32" x14ac:dyDescent="0.35">
      <c r="A192" s="26">
        <v>891301121</v>
      </c>
      <c r="B192" s="26" t="s">
        <v>17</v>
      </c>
      <c r="C192" s="27">
        <v>300329</v>
      </c>
      <c r="D192" s="27" t="s">
        <v>230</v>
      </c>
      <c r="E192" s="27" t="s">
        <v>577</v>
      </c>
      <c r="F192" s="26"/>
      <c r="G192" s="26" t="s">
        <v>4</v>
      </c>
      <c r="H192" s="29" t="s">
        <v>15</v>
      </c>
      <c r="I192" s="26" t="s">
        <v>18</v>
      </c>
      <c r="J192" s="26" t="s">
        <v>16</v>
      </c>
      <c r="K192" s="28">
        <v>45026</v>
      </c>
      <c r="L192" s="28">
        <f>VLOOKUP(E192,[1]Export!$F:$L,7,0)</f>
        <v>44975</v>
      </c>
      <c r="M192" s="31">
        <v>90785</v>
      </c>
      <c r="N192" s="29">
        <f t="shared" si="8"/>
        <v>90785</v>
      </c>
      <c r="O192" s="26" t="s">
        <v>808</v>
      </c>
      <c r="P192" s="26" t="s">
        <v>791</v>
      </c>
      <c r="Q192" s="26" t="s">
        <v>808</v>
      </c>
      <c r="R192" s="26"/>
      <c r="S192" s="26"/>
      <c r="T192" s="29">
        <v>90785</v>
      </c>
      <c r="U192" s="29">
        <v>0</v>
      </c>
      <c r="V192" s="29"/>
      <c r="W192" s="29"/>
      <c r="X192" s="29">
        <v>90785</v>
      </c>
      <c r="Y192" s="29">
        <v>0</v>
      </c>
      <c r="Z192" s="29">
        <v>0</v>
      </c>
      <c r="AA192" s="29">
        <v>90785</v>
      </c>
      <c r="AB192" s="29">
        <f>VLOOKUP(E192,'[3]ESTADO DE CADA FACTURA'!$F:$AD,25,0)</f>
        <v>90785</v>
      </c>
      <c r="AC192" s="26">
        <f>VLOOKUP(E192,'[3]ESTADO DE CADA FACTURA'!$F:$AE,26,0)</f>
        <v>2201365959</v>
      </c>
      <c r="AD192" s="29">
        <v>2031414</v>
      </c>
      <c r="AE192" s="26" t="str">
        <f>VLOOKUP(E192,'[3]ESTADO DE CADA FACTURA'!$F:$AF,27,0)</f>
        <v>22.03.2023</v>
      </c>
      <c r="AF192" s="28">
        <v>45504</v>
      </c>
    </row>
    <row r="193" spans="1:32" x14ac:dyDescent="0.35">
      <c r="A193" s="26">
        <v>891301121</v>
      </c>
      <c r="B193" s="26" t="s">
        <v>17</v>
      </c>
      <c r="C193" s="27">
        <v>300561</v>
      </c>
      <c r="D193" s="27" t="s">
        <v>231</v>
      </c>
      <c r="E193" s="27" t="s">
        <v>578</v>
      </c>
      <c r="F193" s="26"/>
      <c r="G193" s="26" t="s">
        <v>4</v>
      </c>
      <c r="H193" s="29" t="s">
        <v>15</v>
      </c>
      <c r="I193" s="26" t="s">
        <v>18</v>
      </c>
      <c r="J193" s="26" t="s">
        <v>16</v>
      </c>
      <c r="K193" s="28">
        <v>45026</v>
      </c>
      <c r="L193" s="28">
        <f>VLOOKUP(E193,[1]Export!$F:$L,7,0)</f>
        <v>44975</v>
      </c>
      <c r="M193" s="31">
        <v>9600</v>
      </c>
      <c r="N193" s="29">
        <f t="shared" si="8"/>
        <v>9600</v>
      </c>
      <c r="O193" s="26" t="s">
        <v>808</v>
      </c>
      <c r="P193" s="26" t="s">
        <v>791</v>
      </c>
      <c r="Q193" s="26" t="s">
        <v>808</v>
      </c>
      <c r="R193" s="26"/>
      <c r="S193" s="26"/>
      <c r="T193" s="29">
        <v>9600</v>
      </c>
      <c r="U193" s="29">
        <v>0</v>
      </c>
      <c r="V193" s="29"/>
      <c r="W193" s="29"/>
      <c r="X193" s="29">
        <v>9600</v>
      </c>
      <c r="Y193" s="29">
        <v>0</v>
      </c>
      <c r="Z193" s="29">
        <v>0</v>
      </c>
      <c r="AA193" s="29">
        <v>9600</v>
      </c>
      <c r="AB193" s="29">
        <f>VLOOKUP(E193,'[3]ESTADO DE CADA FACTURA'!$F:$AD,25,0)</f>
        <v>9600</v>
      </c>
      <c r="AC193" s="26">
        <f>VLOOKUP(E193,'[3]ESTADO DE CADA FACTURA'!$F:$AE,26,0)</f>
        <v>2201365959</v>
      </c>
      <c r="AD193" s="29">
        <v>2031414</v>
      </c>
      <c r="AE193" s="26" t="str">
        <f>VLOOKUP(E193,'[3]ESTADO DE CADA FACTURA'!$F:$AF,27,0)</f>
        <v>22.03.2023</v>
      </c>
      <c r="AF193" s="28">
        <v>45504</v>
      </c>
    </row>
    <row r="194" spans="1:32" x14ac:dyDescent="0.35">
      <c r="A194" s="26">
        <v>891301121</v>
      </c>
      <c r="B194" s="26" t="s">
        <v>17</v>
      </c>
      <c r="C194" s="27">
        <v>300635</v>
      </c>
      <c r="D194" s="27" t="s">
        <v>232</v>
      </c>
      <c r="E194" s="27" t="s">
        <v>579</v>
      </c>
      <c r="F194" s="26"/>
      <c r="G194" s="26" t="s">
        <v>4</v>
      </c>
      <c r="H194" s="29" t="s">
        <v>15</v>
      </c>
      <c r="I194" s="26" t="s">
        <v>18</v>
      </c>
      <c r="J194" s="26" t="s">
        <v>16</v>
      </c>
      <c r="K194" s="28">
        <v>45026</v>
      </c>
      <c r="L194" s="28">
        <f>VLOOKUP(E194,[1]Export!$F:$L,7,0)</f>
        <v>44975</v>
      </c>
      <c r="M194" s="31">
        <v>181722</v>
      </c>
      <c r="N194" s="29">
        <f t="shared" si="8"/>
        <v>181722</v>
      </c>
      <c r="O194" s="26" t="s">
        <v>808</v>
      </c>
      <c r="P194" s="26" t="s">
        <v>791</v>
      </c>
      <c r="Q194" s="26" t="s">
        <v>808</v>
      </c>
      <c r="R194" s="26"/>
      <c r="S194" s="26"/>
      <c r="T194" s="29">
        <v>181722</v>
      </c>
      <c r="U194" s="29">
        <v>0</v>
      </c>
      <c r="V194" s="29"/>
      <c r="W194" s="29"/>
      <c r="X194" s="29">
        <v>181722</v>
      </c>
      <c r="Y194" s="29">
        <v>0</v>
      </c>
      <c r="Z194" s="29">
        <v>0</v>
      </c>
      <c r="AA194" s="29">
        <v>181722</v>
      </c>
      <c r="AB194" s="29">
        <f>VLOOKUP(E194,'[3]ESTADO DE CADA FACTURA'!$F:$AD,25,0)</f>
        <v>181722</v>
      </c>
      <c r="AC194" s="26">
        <f>VLOOKUP(E194,'[3]ESTADO DE CADA FACTURA'!$F:$AE,26,0)</f>
        <v>2201365959</v>
      </c>
      <c r="AD194" s="29">
        <v>2031414</v>
      </c>
      <c r="AE194" s="26" t="str">
        <f>VLOOKUP(E194,'[3]ESTADO DE CADA FACTURA'!$F:$AF,27,0)</f>
        <v>22.03.2023</v>
      </c>
      <c r="AF194" s="28">
        <v>45504</v>
      </c>
    </row>
    <row r="195" spans="1:32" x14ac:dyDescent="0.35">
      <c r="A195" s="26">
        <v>891301121</v>
      </c>
      <c r="B195" s="26" t="s">
        <v>17</v>
      </c>
      <c r="C195" s="27">
        <v>300719</v>
      </c>
      <c r="D195" s="27" t="s">
        <v>233</v>
      </c>
      <c r="E195" s="27" t="s">
        <v>580</v>
      </c>
      <c r="F195" s="26"/>
      <c r="G195" s="26" t="s">
        <v>4</v>
      </c>
      <c r="H195" s="29" t="s">
        <v>15</v>
      </c>
      <c r="I195" s="26" t="s">
        <v>18</v>
      </c>
      <c r="J195" s="26" t="s">
        <v>16</v>
      </c>
      <c r="K195" s="28">
        <v>45026</v>
      </c>
      <c r="L195" s="28">
        <f>VLOOKUP(E195,[1]Export!$F:$L,7,0)</f>
        <v>44975</v>
      </c>
      <c r="M195" s="31">
        <v>65700</v>
      </c>
      <c r="N195" s="29">
        <f t="shared" si="8"/>
        <v>65700</v>
      </c>
      <c r="O195" s="26" t="s">
        <v>808</v>
      </c>
      <c r="P195" s="26" t="s">
        <v>791</v>
      </c>
      <c r="Q195" s="26" t="s">
        <v>808</v>
      </c>
      <c r="R195" s="26"/>
      <c r="S195" s="26"/>
      <c r="T195" s="29">
        <v>65700</v>
      </c>
      <c r="U195" s="29">
        <v>0</v>
      </c>
      <c r="V195" s="29"/>
      <c r="W195" s="29"/>
      <c r="X195" s="29">
        <v>65700</v>
      </c>
      <c r="Y195" s="29">
        <v>0</v>
      </c>
      <c r="Z195" s="29">
        <v>0</v>
      </c>
      <c r="AA195" s="29">
        <v>65700</v>
      </c>
      <c r="AB195" s="29">
        <f>VLOOKUP(E195,'[3]ESTADO DE CADA FACTURA'!$F:$AD,25,0)</f>
        <v>65700</v>
      </c>
      <c r="AC195" s="26">
        <f>VLOOKUP(E195,'[3]ESTADO DE CADA FACTURA'!$F:$AE,26,0)</f>
        <v>2201365959</v>
      </c>
      <c r="AD195" s="29">
        <v>2031414</v>
      </c>
      <c r="AE195" s="26" t="str">
        <f>VLOOKUP(E195,'[3]ESTADO DE CADA FACTURA'!$F:$AF,27,0)</f>
        <v>22.03.2023</v>
      </c>
      <c r="AF195" s="28">
        <v>45504</v>
      </c>
    </row>
    <row r="196" spans="1:32" x14ac:dyDescent="0.35">
      <c r="A196" s="26">
        <v>891301121</v>
      </c>
      <c r="B196" s="26" t="s">
        <v>17</v>
      </c>
      <c r="C196" s="27">
        <v>300766</v>
      </c>
      <c r="D196" s="27" t="s">
        <v>234</v>
      </c>
      <c r="E196" s="27" t="s">
        <v>581</v>
      </c>
      <c r="F196" s="26"/>
      <c r="G196" s="26" t="s">
        <v>4</v>
      </c>
      <c r="H196" s="29" t="s">
        <v>15</v>
      </c>
      <c r="I196" s="26" t="s">
        <v>18</v>
      </c>
      <c r="J196" s="26" t="s">
        <v>16</v>
      </c>
      <c r="K196" s="28">
        <v>45026</v>
      </c>
      <c r="L196" s="28">
        <f>VLOOKUP(E196,[1]Export!$F:$L,7,0)</f>
        <v>44975</v>
      </c>
      <c r="M196" s="31">
        <v>69197</v>
      </c>
      <c r="N196" s="29">
        <f t="shared" si="8"/>
        <v>69197</v>
      </c>
      <c r="O196" s="26" t="s">
        <v>808</v>
      </c>
      <c r="P196" s="26" t="s">
        <v>791</v>
      </c>
      <c r="Q196" s="26" t="s">
        <v>808</v>
      </c>
      <c r="R196" s="26"/>
      <c r="S196" s="26"/>
      <c r="T196" s="29">
        <v>69197</v>
      </c>
      <c r="U196" s="29">
        <v>0</v>
      </c>
      <c r="V196" s="29"/>
      <c r="W196" s="29"/>
      <c r="X196" s="29">
        <v>69197</v>
      </c>
      <c r="Y196" s="29">
        <v>0</v>
      </c>
      <c r="Z196" s="29">
        <v>0</v>
      </c>
      <c r="AA196" s="29">
        <v>69197</v>
      </c>
      <c r="AB196" s="29">
        <f>VLOOKUP(E196,'[3]ESTADO DE CADA FACTURA'!$F:$AD,25,0)</f>
        <v>69197</v>
      </c>
      <c r="AC196" s="26">
        <f>VLOOKUP(E196,'[3]ESTADO DE CADA FACTURA'!$F:$AE,26,0)</f>
        <v>4800059487</v>
      </c>
      <c r="AD196" s="29">
        <v>1884682</v>
      </c>
      <c r="AE196" s="26" t="str">
        <f>VLOOKUP(E196,'[3]ESTADO DE CADA FACTURA'!$F:$AF,27,0)</f>
        <v>18.04.2023</v>
      </c>
      <c r="AF196" s="28">
        <v>45504</v>
      </c>
    </row>
    <row r="197" spans="1:32" x14ac:dyDescent="0.35">
      <c r="A197" s="26">
        <v>891301121</v>
      </c>
      <c r="B197" s="26" t="s">
        <v>17</v>
      </c>
      <c r="C197" s="27">
        <v>302422</v>
      </c>
      <c r="D197" s="27" t="s">
        <v>235</v>
      </c>
      <c r="E197" s="27" t="s">
        <v>582</v>
      </c>
      <c r="F197" s="26"/>
      <c r="G197" s="26" t="s">
        <v>4</v>
      </c>
      <c r="H197" s="29" t="s">
        <v>15</v>
      </c>
      <c r="I197" s="26" t="s">
        <v>18</v>
      </c>
      <c r="J197" s="26" t="s">
        <v>16</v>
      </c>
      <c r="K197" s="28">
        <v>45026</v>
      </c>
      <c r="L197" s="28">
        <f>VLOOKUP(E197,[1]Export!$F:$L,7,0)</f>
        <v>44975</v>
      </c>
      <c r="M197" s="31">
        <v>152513</v>
      </c>
      <c r="N197" s="29">
        <f t="shared" si="8"/>
        <v>152513</v>
      </c>
      <c r="O197" s="26" t="s">
        <v>808</v>
      </c>
      <c r="P197" s="26" t="s">
        <v>791</v>
      </c>
      <c r="Q197" s="26" t="s">
        <v>808</v>
      </c>
      <c r="R197" s="26"/>
      <c r="S197" s="26"/>
      <c r="T197" s="29">
        <v>152513</v>
      </c>
      <c r="U197" s="29">
        <v>0</v>
      </c>
      <c r="V197" s="29"/>
      <c r="W197" s="29"/>
      <c r="X197" s="29">
        <v>152513</v>
      </c>
      <c r="Y197" s="29">
        <v>0</v>
      </c>
      <c r="Z197" s="29">
        <v>0</v>
      </c>
      <c r="AA197" s="29">
        <v>152513</v>
      </c>
      <c r="AB197" s="29">
        <f>VLOOKUP(E197,'[3]ESTADO DE CADA FACTURA'!$F:$AD,25,0)</f>
        <v>152513</v>
      </c>
      <c r="AC197" s="26">
        <f>VLOOKUP(E197,'[3]ESTADO DE CADA FACTURA'!$F:$AE,26,0)</f>
        <v>2201365959</v>
      </c>
      <c r="AD197" s="29">
        <v>2031414</v>
      </c>
      <c r="AE197" s="26" t="str">
        <f>VLOOKUP(E197,'[3]ESTADO DE CADA FACTURA'!$F:$AF,27,0)</f>
        <v>22.03.2023</v>
      </c>
      <c r="AF197" s="28">
        <v>45504</v>
      </c>
    </row>
    <row r="198" spans="1:32" x14ac:dyDescent="0.35">
      <c r="A198" s="26">
        <v>891301121</v>
      </c>
      <c r="B198" s="26" t="s">
        <v>17</v>
      </c>
      <c r="C198" s="27">
        <v>303288</v>
      </c>
      <c r="D198" s="27" t="s">
        <v>236</v>
      </c>
      <c r="E198" s="27" t="s">
        <v>583</v>
      </c>
      <c r="F198" s="26"/>
      <c r="G198" s="26" t="s">
        <v>4</v>
      </c>
      <c r="H198" s="29" t="s">
        <v>15</v>
      </c>
      <c r="I198" s="26" t="s">
        <v>18</v>
      </c>
      <c r="J198" s="26" t="s">
        <v>16</v>
      </c>
      <c r="K198" s="28">
        <v>45026</v>
      </c>
      <c r="L198" s="28"/>
      <c r="M198" s="31">
        <v>9600</v>
      </c>
      <c r="N198" s="29">
        <f t="shared" si="8"/>
        <v>9600</v>
      </c>
      <c r="O198" s="26" t="s">
        <v>803</v>
      </c>
      <c r="P198" s="26" t="e">
        <v>#N/A</v>
      </c>
      <c r="Q198" s="26" t="s">
        <v>803</v>
      </c>
      <c r="R198" s="26"/>
      <c r="S198" s="26"/>
      <c r="T198" s="29">
        <v>0</v>
      </c>
      <c r="U198" s="29">
        <v>0</v>
      </c>
      <c r="V198" s="29"/>
      <c r="W198" s="29"/>
      <c r="X198" s="29">
        <v>0</v>
      </c>
      <c r="Y198" s="29">
        <v>0</v>
      </c>
      <c r="Z198" s="29">
        <v>0</v>
      </c>
      <c r="AA198" s="29">
        <v>0</v>
      </c>
      <c r="AB198" s="29">
        <v>0</v>
      </c>
      <c r="AC198" s="26"/>
      <c r="AD198" s="26"/>
      <c r="AE198" s="26"/>
      <c r="AF198" s="28">
        <v>45504</v>
      </c>
    </row>
    <row r="199" spans="1:32" x14ac:dyDescent="0.35">
      <c r="A199" s="26">
        <v>891301121</v>
      </c>
      <c r="B199" s="26" t="s">
        <v>17</v>
      </c>
      <c r="C199" s="27">
        <v>303593</v>
      </c>
      <c r="D199" s="27" t="s">
        <v>237</v>
      </c>
      <c r="E199" s="27" t="s">
        <v>584</v>
      </c>
      <c r="F199" s="26"/>
      <c r="G199" s="26" t="s">
        <v>4</v>
      </c>
      <c r="H199" s="29" t="s">
        <v>15</v>
      </c>
      <c r="I199" s="26" t="s">
        <v>18</v>
      </c>
      <c r="J199" s="26" t="s">
        <v>16</v>
      </c>
      <c r="K199" s="28">
        <v>45026</v>
      </c>
      <c r="L199" s="28">
        <f>VLOOKUP(E199,[1]Export!$F:$L,7,0)</f>
        <v>44975</v>
      </c>
      <c r="M199" s="31">
        <v>138620</v>
      </c>
      <c r="N199" s="29">
        <f t="shared" si="8"/>
        <v>138620</v>
      </c>
      <c r="O199" s="26" t="s">
        <v>808</v>
      </c>
      <c r="P199" s="26" t="s">
        <v>791</v>
      </c>
      <c r="Q199" s="26" t="s">
        <v>808</v>
      </c>
      <c r="R199" s="26"/>
      <c r="S199" s="26"/>
      <c r="T199" s="29">
        <v>138620</v>
      </c>
      <c r="U199" s="29">
        <v>0</v>
      </c>
      <c r="V199" s="29"/>
      <c r="W199" s="29"/>
      <c r="X199" s="29">
        <v>138620</v>
      </c>
      <c r="Y199" s="29">
        <v>0</v>
      </c>
      <c r="Z199" s="29">
        <v>0</v>
      </c>
      <c r="AA199" s="29">
        <v>138620</v>
      </c>
      <c r="AB199" s="29">
        <f>VLOOKUP(E199,'[3]ESTADO DE CADA FACTURA'!$F:$AD,25,0)</f>
        <v>138620</v>
      </c>
      <c r="AC199" s="26">
        <f>VLOOKUP(E199,'[3]ESTADO DE CADA FACTURA'!$F:$AE,26,0)</f>
        <v>4800059487</v>
      </c>
      <c r="AD199" s="29">
        <v>1884682</v>
      </c>
      <c r="AE199" s="26" t="str">
        <f>VLOOKUP(E199,'[3]ESTADO DE CADA FACTURA'!$F:$AF,27,0)</f>
        <v>18.04.2023</v>
      </c>
      <c r="AF199" s="28">
        <v>45504</v>
      </c>
    </row>
    <row r="200" spans="1:32" x14ac:dyDescent="0.35">
      <c r="A200" s="26">
        <v>891301121</v>
      </c>
      <c r="B200" s="26" t="s">
        <v>17</v>
      </c>
      <c r="C200" s="27">
        <v>303857</v>
      </c>
      <c r="D200" s="27" t="s">
        <v>238</v>
      </c>
      <c r="E200" s="27" t="s">
        <v>585</v>
      </c>
      <c r="F200" s="26"/>
      <c r="G200" s="26" t="s">
        <v>4</v>
      </c>
      <c r="H200" s="29" t="s">
        <v>15</v>
      </c>
      <c r="I200" s="26" t="s">
        <v>18</v>
      </c>
      <c r="J200" s="26" t="s">
        <v>16</v>
      </c>
      <c r="K200" s="28">
        <v>45026</v>
      </c>
      <c r="L200" s="28"/>
      <c r="M200" s="31">
        <v>65700</v>
      </c>
      <c r="N200" s="29">
        <f t="shared" si="8"/>
        <v>65700</v>
      </c>
      <c r="O200" s="26" t="s">
        <v>803</v>
      </c>
      <c r="P200" s="26" t="e">
        <v>#N/A</v>
      </c>
      <c r="Q200" s="26" t="s">
        <v>803</v>
      </c>
      <c r="R200" s="26"/>
      <c r="S200" s="26"/>
      <c r="T200" s="29">
        <v>0</v>
      </c>
      <c r="U200" s="29">
        <v>0</v>
      </c>
      <c r="V200" s="29"/>
      <c r="W200" s="29"/>
      <c r="X200" s="29">
        <v>0</v>
      </c>
      <c r="Y200" s="29">
        <v>0</v>
      </c>
      <c r="Z200" s="29">
        <v>0</v>
      </c>
      <c r="AA200" s="29">
        <v>0</v>
      </c>
      <c r="AB200" s="29">
        <v>0</v>
      </c>
      <c r="AC200" s="26"/>
      <c r="AD200" s="26"/>
      <c r="AE200" s="26"/>
      <c r="AF200" s="28">
        <v>45504</v>
      </c>
    </row>
    <row r="201" spans="1:32" x14ac:dyDescent="0.35">
      <c r="A201" s="26">
        <v>891301121</v>
      </c>
      <c r="B201" s="26" t="s">
        <v>17</v>
      </c>
      <c r="C201" s="27">
        <v>303970</v>
      </c>
      <c r="D201" s="27" t="s">
        <v>239</v>
      </c>
      <c r="E201" s="27" t="s">
        <v>586</v>
      </c>
      <c r="F201" s="26"/>
      <c r="G201" s="26" t="s">
        <v>4</v>
      </c>
      <c r="H201" s="29" t="s">
        <v>15</v>
      </c>
      <c r="I201" s="26" t="s">
        <v>18</v>
      </c>
      <c r="J201" s="26" t="s">
        <v>16</v>
      </c>
      <c r="K201" s="28">
        <v>45026</v>
      </c>
      <c r="L201" s="28">
        <f>VLOOKUP(E201,[1]Export!$F:$L,7,0)</f>
        <v>44975</v>
      </c>
      <c r="M201" s="31">
        <v>154077</v>
      </c>
      <c r="N201" s="29">
        <f t="shared" si="8"/>
        <v>154077</v>
      </c>
      <c r="O201" s="26" t="s">
        <v>808</v>
      </c>
      <c r="P201" s="26" t="s">
        <v>791</v>
      </c>
      <c r="Q201" s="26" t="s">
        <v>808</v>
      </c>
      <c r="R201" s="26"/>
      <c r="S201" s="26"/>
      <c r="T201" s="29">
        <v>154077</v>
      </c>
      <c r="U201" s="29">
        <v>0</v>
      </c>
      <c r="V201" s="29"/>
      <c r="W201" s="29"/>
      <c r="X201" s="29">
        <v>154077</v>
      </c>
      <c r="Y201" s="29">
        <v>0</v>
      </c>
      <c r="Z201" s="29">
        <v>0</v>
      </c>
      <c r="AA201" s="29">
        <v>154077</v>
      </c>
      <c r="AB201" s="29">
        <f>VLOOKUP(E201,'[3]ESTADO DE CADA FACTURA'!$F:$AD,25,0)</f>
        <v>154077</v>
      </c>
      <c r="AC201" s="26">
        <f>VLOOKUP(E201,'[3]ESTADO DE CADA FACTURA'!$F:$AE,26,0)</f>
        <v>4800059487</v>
      </c>
      <c r="AD201" s="29">
        <v>1884682</v>
      </c>
      <c r="AE201" s="26" t="str">
        <f>VLOOKUP(E201,'[3]ESTADO DE CADA FACTURA'!$F:$AF,27,0)</f>
        <v>18.04.2023</v>
      </c>
      <c r="AF201" s="28">
        <v>45504</v>
      </c>
    </row>
    <row r="202" spans="1:32" x14ac:dyDescent="0.35">
      <c r="A202" s="26">
        <v>891301121</v>
      </c>
      <c r="B202" s="26" t="s">
        <v>17</v>
      </c>
      <c r="C202" s="27">
        <v>304222</v>
      </c>
      <c r="D202" s="27" t="s">
        <v>240</v>
      </c>
      <c r="E202" s="27" t="s">
        <v>587</v>
      </c>
      <c r="F202" s="26"/>
      <c r="G202" s="26" t="s">
        <v>4</v>
      </c>
      <c r="H202" s="29" t="s">
        <v>15</v>
      </c>
      <c r="I202" s="26" t="s">
        <v>18</v>
      </c>
      <c r="J202" s="26" t="s">
        <v>16</v>
      </c>
      <c r="K202" s="28">
        <v>45026</v>
      </c>
      <c r="L202" s="28">
        <f>VLOOKUP(E202,[1]Export!$F:$L,7,0)</f>
        <v>44975</v>
      </c>
      <c r="M202" s="31">
        <v>68011</v>
      </c>
      <c r="N202" s="29">
        <f t="shared" si="8"/>
        <v>68011</v>
      </c>
      <c r="O202" s="26" t="s">
        <v>808</v>
      </c>
      <c r="P202" s="26" t="s">
        <v>791</v>
      </c>
      <c r="Q202" s="26" t="s">
        <v>808</v>
      </c>
      <c r="R202" s="26"/>
      <c r="S202" s="26"/>
      <c r="T202" s="29">
        <v>68011</v>
      </c>
      <c r="U202" s="29">
        <v>0</v>
      </c>
      <c r="V202" s="29"/>
      <c r="W202" s="29"/>
      <c r="X202" s="29">
        <v>68011</v>
      </c>
      <c r="Y202" s="29">
        <v>0</v>
      </c>
      <c r="Z202" s="29">
        <v>0</v>
      </c>
      <c r="AA202" s="29">
        <v>68011</v>
      </c>
      <c r="AB202" s="29">
        <f>VLOOKUP(E202,'[3]ESTADO DE CADA FACTURA'!$F:$AD,25,0)</f>
        <v>68011</v>
      </c>
      <c r="AC202" s="26">
        <f>VLOOKUP(E202,'[3]ESTADO DE CADA FACTURA'!$F:$AE,26,0)</f>
        <v>4800059487</v>
      </c>
      <c r="AD202" s="29">
        <v>1884682</v>
      </c>
      <c r="AE202" s="26" t="str">
        <f>VLOOKUP(E202,'[3]ESTADO DE CADA FACTURA'!$F:$AF,27,0)</f>
        <v>18.04.2023</v>
      </c>
      <c r="AF202" s="28">
        <v>45504</v>
      </c>
    </row>
    <row r="203" spans="1:32" x14ac:dyDescent="0.35">
      <c r="A203" s="26">
        <v>891301121</v>
      </c>
      <c r="B203" s="26" t="s">
        <v>17</v>
      </c>
      <c r="C203" s="27">
        <v>304639</v>
      </c>
      <c r="D203" s="27" t="s">
        <v>241</v>
      </c>
      <c r="E203" s="27" t="s">
        <v>588</v>
      </c>
      <c r="F203" s="26"/>
      <c r="G203" s="26" t="s">
        <v>4</v>
      </c>
      <c r="H203" s="29" t="s">
        <v>15</v>
      </c>
      <c r="I203" s="26" t="s">
        <v>18</v>
      </c>
      <c r="J203" s="26" t="s">
        <v>16</v>
      </c>
      <c r="K203" s="28">
        <v>45026</v>
      </c>
      <c r="L203" s="28">
        <f>VLOOKUP(E203,[1]Export!$F:$L,7,0)</f>
        <v>44975</v>
      </c>
      <c r="M203" s="31">
        <v>125739</v>
      </c>
      <c r="N203" s="29">
        <f t="shared" si="8"/>
        <v>125739</v>
      </c>
      <c r="O203" s="26" t="s">
        <v>808</v>
      </c>
      <c r="P203" s="26" t="s">
        <v>791</v>
      </c>
      <c r="Q203" s="26" t="s">
        <v>808</v>
      </c>
      <c r="R203" s="26"/>
      <c r="S203" s="26"/>
      <c r="T203" s="29">
        <v>125739</v>
      </c>
      <c r="U203" s="29">
        <v>0</v>
      </c>
      <c r="V203" s="29"/>
      <c r="W203" s="29"/>
      <c r="X203" s="29">
        <v>125739</v>
      </c>
      <c r="Y203" s="29">
        <v>0</v>
      </c>
      <c r="Z203" s="29">
        <v>0</v>
      </c>
      <c r="AA203" s="29">
        <v>125739</v>
      </c>
      <c r="AB203" s="29">
        <f>VLOOKUP(E203,'[3]ESTADO DE CADA FACTURA'!$F:$AD,25,0)</f>
        <v>125739</v>
      </c>
      <c r="AC203" s="26">
        <f>VLOOKUP(E203,'[3]ESTADO DE CADA FACTURA'!$F:$AE,26,0)</f>
        <v>4800059487</v>
      </c>
      <c r="AD203" s="29">
        <v>1884682</v>
      </c>
      <c r="AE203" s="26" t="str">
        <f>VLOOKUP(E203,'[3]ESTADO DE CADA FACTURA'!$F:$AF,27,0)</f>
        <v>18.04.2023</v>
      </c>
      <c r="AF203" s="28">
        <v>45504</v>
      </c>
    </row>
    <row r="204" spans="1:32" x14ac:dyDescent="0.35">
      <c r="A204" s="26">
        <v>891301121</v>
      </c>
      <c r="B204" s="26" t="s">
        <v>17</v>
      </c>
      <c r="C204" s="27">
        <v>305057</v>
      </c>
      <c r="D204" s="27" t="s">
        <v>242</v>
      </c>
      <c r="E204" s="27" t="s">
        <v>589</v>
      </c>
      <c r="F204" s="26"/>
      <c r="G204" s="26" t="s">
        <v>4</v>
      </c>
      <c r="H204" s="29" t="s">
        <v>15</v>
      </c>
      <c r="I204" s="26" t="s">
        <v>18</v>
      </c>
      <c r="J204" s="26" t="s">
        <v>16</v>
      </c>
      <c r="K204" s="28">
        <v>45026</v>
      </c>
      <c r="L204" s="28">
        <f>VLOOKUP(E204,[1]Export!$F:$L,7,0)</f>
        <v>44975</v>
      </c>
      <c r="M204" s="31">
        <v>9600</v>
      </c>
      <c r="N204" s="29">
        <f t="shared" si="8"/>
        <v>9600</v>
      </c>
      <c r="O204" s="26" t="s">
        <v>808</v>
      </c>
      <c r="P204" s="26" t="s">
        <v>791</v>
      </c>
      <c r="Q204" s="26" t="s">
        <v>808</v>
      </c>
      <c r="R204" s="26"/>
      <c r="S204" s="26"/>
      <c r="T204" s="29">
        <v>9600</v>
      </c>
      <c r="U204" s="29">
        <v>0</v>
      </c>
      <c r="V204" s="29"/>
      <c r="W204" s="29"/>
      <c r="X204" s="29">
        <v>9600</v>
      </c>
      <c r="Y204" s="29">
        <v>0</v>
      </c>
      <c r="Z204" s="29">
        <v>0</v>
      </c>
      <c r="AA204" s="29">
        <v>9600</v>
      </c>
      <c r="AB204" s="29">
        <f>VLOOKUP(E204,'[3]ESTADO DE CADA FACTURA'!$F:$AD,25,0)</f>
        <v>9600</v>
      </c>
      <c r="AC204" s="26">
        <f>VLOOKUP(E204,'[3]ESTADO DE CADA FACTURA'!$F:$AE,26,0)</f>
        <v>2201365959</v>
      </c>
      <c r="AD204" s="29">
        <v>2031414</v>
      </c>
      <c r="AE204" s="26" t="str">
        <f>VLOOKUP(E204,'[3]ESTADO DE CADA FACTURA'!$F:$AF,27,0)</f>
        <v>22.03.2023</v>
      </c>
      <c r="AF204" s="28">
        <v>45504</v>
      </c>
    </row>
    <row r="205" spans="1:32" x14ac:dyDescent="0.35">
      <c r="A205" s="26">
        <v>891301121</v>
      </c>
      <c r="B205" s="26" t="s">
        <v>17</v>
      </c>
      <c r="C205" s="27">
        <v>305493</v>
      </c>
      <c r="D205" s="27" t="s">
        <v>243</v>
      </c>
      <c r="E205" s="27" t="s">
        <v>590</v>
      </c>
      <c r="F205" s="26"/>
      <c r="G205" s="26" t="s">
        <v>4</v>
      </c>
      <c r="H205" s="29" t="s">
        <v>15</v>
      </c>
      <c r="I205" s="26" t="s">
        <v>18</v>
      </c>
      <c r="J205" s="26" t="s">
        <v>16</v>
      </c>
      <c r="K205" s="28">
        <v>45026</v>
      </c>
      <c r="L205" s="28">
        <f>VLOOKUP(E205,[1]Export!$F:$L,7,0)</f>
        <v>44975</v>
      </c>
      <c r="M205" s="31">
        <v>19200</v>
      </c>
      <c r="N205" s="29">
        <f t="shared" si="8"/>
        <v>19200</v>
      </c>
      <c r="O205" s="26" t="s">
        <v>808</v>
      </c>
      <c r="P205" s="26" t="s">
        <v>791</v>
      </c>
      <c r="Q205" s="26" t="s">
        <v>808</v>
      </c>
      <c r="R205" s="26"/>
      <c r="S205" s="26"/>
      <c r="T205" s="29">
        <v>19200</v>
      </c>
      <c r="U205" s="29">
        <v>0</v>
      </c>
      <c r="V205" s="29"/>
      <c r="W205" s="29"/>
      <c r="X205" s="29">
        <v>19200</v>
      </c>
      <c r="Y205" s="29">
        <v>0</v>
      </c>
      <c r="Z205" s="29">
        <v>0</v>
      </c>
      <c r="AA205" s="29">
        <v>19200</v>
      </c>
      <c r="AB205" s="29">
        <f>VLOOKUP(E205,'[3]ESTADO DE CADA FACTURA'!$F:$AD,25,0)</f>
        <v>19200</v>
      </c>
      <c r="AC205" s="26">
        <f>VLOOKUP(E205,'[3]ESTADO DE CADA FACTURA'!$F:$AE,26,0)</f>
        <v>2201365959</v>
      </c>
      <c r="AD205" s="29">
        <v>2031414</v>
      </c>
      <c r="AE205" s="26" t="str">
        <f>VLOOKUP(E205,'[3]ESTADO DE CADA FACTURA'!$F:$AF,27,0)</f>
        <v>22.03.2023</v>
      </c>
      <c r="AF205" s="28">
        <v>45504</v>
      </c>
    </row>
    <row r="206" spans="1:32" x14ac:dyDescent="0.35">
      <c r="A206" s="26">
        <v>891301121</v>
      </c>
      <c r="B206" s="26" t="s">
        <v>17</v>
      </c>
      <c r="C206" s="27">
        <v>305494</v>
      </c>
      <c r="D206" s="27" t="s">
        <v>244</v>
      </c>
      <c r="E206" s="27" t="s">
        <v>591</v>
      </c>
      <c r="F206" s="26"/>
      <c r="G206" s="26" t="s">
        <v>4</v>
      </c>
      <c r="H206" s="29" t="s">
        <v>15</v>
      </c>
      <c r="I206" s="26" t="s">
        <v>18</v>
      </c>
      <c r="J206" s="26" t="s">
        <v>16</v>
      </c>
      <c r="K206" s="28">
        <v>45026</v>
      </c>
      <c r="L206" s="28">
        <f>VLOOKUP(E206,[1]Export!$F:$L,7,0)</f>
        <v>44975</v>
      </c>
      <c r="M206" s="31">
        <v>9600</v>
      </c>
      <c r="N206" s="29">
        <f t="shared" si="8"/>
        <v>9600</v>
      </c>
      <c r="O206" s="26" t="s">
        <v>808</v>
      </c>
      <c r="P206" s="26" t="s">
        <v>791</v>
      </c>
      <c r="Q206" s="26" t="s">
        <v>808</v>
      </c>
      <c r="R206" s="26"/>
      <c r="S206" s="26"/>
      <c r="T206" s="29">
        <v>9600</v>
      </c>
      <c r="U206" s="29">
        <v>0</v>
      </c>
      <c r="V206" s="29"/>
      <c r="W206" s="29"/>
      <c r="X206" s="29">
        <v>9600</v>
      </c>
      <c r="Y206" s="29">
        <v>0</v>
      </c>
      <c r="Z206" s="29">
        <v>0</v>
      </c>
      <c r="AA206" s="29">
        <v>9600</v>
      </c>
      <c r="AB206" s="29">
        <f>VLOOKUP(E206,'[3]ESTADO DE CADA FACTURA'!$F:$AD,25,0)</f>
        <v>9600</v>
      </c>
      <c r="AC206" s="26">
        <f>VLOOKUP(E206,'[3]ESTADO DE CADA FACTURA'!$F:$AE,26,0)</f>
        <v>2201365959</v>
      </c>
      <c r="AD206" s="29">
        <v>2031414</v>
      </c>
      <c r="AE206" s="26" t="str">
        <f>VLOOKUP(E206,'[3]ESTADO DE CADA FACTURA'!$F:$AF,27,0)</f>
        <v>22.03.2023</v>
      </c>
      <c r="AF206" s="28">
        <v>45504</v>
      </c>
    </row>
    <row r="207" spans="1:32" x14ac:dyDescent="0.35">
      <c r="A207" s="26">
        <v>891301121</v>
      </c>
      <c r="B207" s="26" t="s">
        <v>17</v>
      </c>
      <c r="C207" s="27">
        <v>306188</v>
      </c>
      <c r="D207" s="27" t="s">
        <v>245</v>
      </c>
      <c r="E207" s="27" t="s">
        <v>592</v>
      </c>
      <c r="F207" s="26"/>
      <c r="G207" s="26" t="s">
        <v>4</v>
      </c>
      <c r="H207" s="29" t="s">
        <v>15</v>
      </c>
      <c r="I207" s="26" t="s">
        <v>18</v>
      </c>
      <c r="J207" s="26" t="s">
        <v>16</v>
      </c>
      <c r="K207" s="28">
        <v>45026</v>
      </c>
      <c r="L207" s="28">
        <f>VLOOKUP(E207,[1]Export!$F:$L,7,0)</f>
        <v>44975</v>
      </c>
      <c r="M207" s="31">
        <v>68441</v>
      </c>
      <c r="N207" s="29">
        <f t="shared" si="8"/>
        <v>68441</v>
      </c>
      <c r="O207" s="26" t="s">
        <v>808</v>
      </c>
      <c r="P207" s="26" t="s">
        <v>791</v>
      </c>
      <c r="Q207" s="26" t="s">
        <v>808</v>
      </c>
      <c r="R207" s="26"/>
      <c r="S207" s="26"/>
      <c r="T207" s="29">
        <v>68441</v>
      </c>
      <c r="U207" s="29">
        <v>0</v>
      </c>
      <c r="V207" s="29"/>
      <c r="W207" s="29"/>
      <c r="X207" s="29">
        <v>68441</v>
      </c>
      <c r="Y207" s="29">
        <v>0</v>
      </c>
      <c r="Z207" s="29">
        <v>0</v>
      </c>
      <c r="AA207" s="29">
        <v>68441</v>
      </c>
      <c r="AB207" s="29">
        <f>VLOOKUP(E207,'[3]ESTADO DE CADA FACTURA'!$F:$AD,25,0)</f>
        <v>68441</v>
      </c>
      <c r="AC207" s="26">
        <f>VLOOKUP(E207,'[3]ESTADO DE CADA FACTURA'!$F:$AE,26,0)</f>
        <v>2201365959</v>
      </c>
      <c r="AD207" s="29">
        <v>2031414</v>
      </c>
      <c r="AE207" s="26" t="str">
        <f>VLOOKUP(E207,'[3]ESTADO DE CADA FACTURA'!$F:$AF,27,0)</f>
        <v>22.03.2023</v>
      </c>
      <c r="AF207" s="28">
        <v>45504</v>
      </c>
    </row>
    <row r="208" spans="1:32" x14ac:dyDescent="0.35">
      <c r="A208" s="26">
        <v>891301121</v>
      </c>
      <c r="B208" s="26" t="s">
        <v>17</v>
      </c>
      <c r="C208" s="27">
        <v>306467</v>
      </c>
      <c r="D208" s="27" t="s">
        <v>246</v>
      </c>
      <c r="E208" s="27" t="s">
        <v>593</v>
      </c>
      <c r="F208" s="26"/>
      <c r="G208" s="26" t="s">
        <v>4</v>
      </c>
      <c r="H208" s="29" t="s">
        <v>15</v>
      </c>
      <c r="I208" s="26" t="s">
        <v>18</v>
      </c>
      <c r="J208" s="26" t="s">
        <v>16</v>
      </c>
      <c r="K208" s="28">
        <v>45026</v>
      </c>
      <c r="L208" s="28">
        <f>VLOOKUP(E208,[1]Export!$F:$L,7,0)</f>
        <v>44975</v>
      </c>
      <c r="M208" s="31">
        <v>71182</v>
      </c>
      <c r="N208" s="29">
        <f t="shared" si="8"/>
        <v>71182</v>
      </c>
      <c r="O208" s="26" t="s">
        <v>808</v>
      </c>
      <c r="P208" s="26" t="s">
        <v>791</v>
      </c>
      <c r="Q208" s="26" t="s">
        <v>808</v>
      </c>
      <c r="R208" s="26"/>
      <c r="S208" s="26"/>
      <c r="T208" s="29">
        <v>71182</v>
      </c>
      <c r="U208" s="29">
        <v>0</v>
      </c>
      <c r="V208" s="29"/>
      <c r="W208" s="29"/>
      <c r="X208" s="29">
        <v>71182</v>
      </c>
      <c r="Y208" s="29">
        <v>0</v>
      </c>
      <c r="Z208" s="29">
        <v>0</v>
      </c>
      <c r="AA208" s="29">
        <v>71182</v>
      </c>
      <c r="AB208" s="29">
        <f>VLOOKUP(E208,'[3]ESTADO DE CADA FACTURA'!$F:$AD,25,0)</f>
        <v>71182</v>
      </c>
      <c r="AC208" s="26">
        <f>VLOOKUP(E208,'[3]ESTADO DE CADA FACTURA'!$F:$AE,26,0)</f>
        <v>2201365959</v>
      </c>
      <c r="AD208" s="29">
        <v>2031414</v>
      </c>
      <c r="AE208" s="26" t="str">
        <f>VLOOKUP(E208,'[3]ESTADO DE CADA FACTURA'!$F:$AF,27,0)</f>
        <v>22.03.2023</v>
      </c>
      <c r="AF208" s="28">
        <v>45504</v>
      </c>
    </row>
    <row r="209" spans="1:32" x14ac:dyDescent="0.35">
      <c r="A209" s="26">
        <v>891301121</v>
      </c>
      <c r="B209" s="26" t="s">
        <v>17</v>
      </c>
      <c r="C209" s="27">
        <v>308267</v>
      </c>
      <c r="D209" s="27" t="s">
        <v>247</v>
      </c>
      <c r="E209" s="27" t="s">
        <v>594</v>
      </c>
      <c r="F209" s="26"/>
      <c r="G209" s="26" t="s">
        <v>4</v>
      </c>
      <c r="H209" s="29" t="s">
        <v>15</v>
      </c>
      <c r="I209" s="26" t="s">
        <v>18</v>
      </c>
      <c r="J209" s="26" t="s">
        <v>16</v>
      </c>
      <c r="K209" s="28">
        <v>45026</v>
      </c>
      <c r="L209" s="28"/>
      <c r="M209" s="31">
        <v>68891</v>
      </c>
      <c r="N209" s="29">
        <f t="shared" si="8"/>
        <v>68891</v>
      </c>
      <c r="O209" s="26" t="s">
        <v>803</v>
      </c>
      <c r="P209" s="26" t="e">
        <v>#N/A</v>
      </c>
      <c r="Q209" s="26" t="s">
        <v>803</v>
      </c>
      <c r="R209" s="26"/>
      <c r="S209" s="26"/>
      <c r="T209" s="29">
        <v>0</v>
      </c>
      <c r="U209" s="29">
        <v>0</v>
      </c>
      <c r="V209" s="29"/>
      <c r="W209" s="29"/>
      <c r="X209" s="29">
        <v>0</v>
      </c>
      <c r="Y209" s="29">
        <v>0</v>
      </c>
      <c r="Z209" s="29">
        <v>0</v>
      </c>
      <c r="AA209" s="29">
        <v>0</v>
      </c>
      <c r="AB209" s="29">
        <v>0</v>
      </c>
      <c r="AC209" s="26"/>
      <c r="AD209" s="26"/>
      <c r="AE209" s="26"/>
      <c r="AF209" s="28">
        <v>45504</v>
      </c>
    </row>
    <row r="210" spans="1:32" x14ac:dyDescent="0.35">
      <c r="A210" s="26">
        <v>891301121</v>
      </c>
      <c r="B210" s="26" t="s">
        <v>17</v>
      </c>
      <c r="C210" s="27">
        <v>309317</v>
      </c>
      <c r="D210" s="27" t="s">
        <v>248</v>
      </c>
      <c r="E210" s="27" t="s">
        <v>595</v>
      </c>
      <c r="F210" s="26"/>
      <c r="G210" s="26" t="s">
        <v>4</v>
      </c>
      <c r="H210" s="29" t="s">
        <v>15</v>
      </c>
      <c r="I210" s="26" t="s">
        <v>18</v>
      </c>
      <c r="J210" s="26" t="s">
        <v>16</v>
      </c>
      <c r="K210" s="28">
        <v>45026</v>
      </c>
      <c r="L210" s="28"/>
      <c r="M210" s="31">
        <v>65700</v>
      </c>
      <c r="N210" s="29">
        <f t="shared" si="8"/>
        <v>65700</v>
      </c>
      <c r="O210" s="26" t="s">
        <v>803</v>
      </c>
      <c r="P210" s="26" t="e">
        <v>#N/A</v>
      </c>
      <c r="Q210" s="26" t="s">
        <v>803</v>
      </c>
      <c r="R210" s="26"/>
      <c r="S210" s="26"/>
      <c r="T210" s="29">
        <v>0</v>
      </c>
      <c r="U210" s="29">
        <v>0</v>
      </c>
      <c r="V210" s="29"/>
      <c r="W210" s="29"/>
      <c r="X210" s="29">
        <v>0</v>
      </c>
      <c r="Y210" s="29">
        <v>0</v>
      </c>
      <c r="Z210" s="29">
        <v>0</v>
      </c>
      <c r="AA210" s="29">
        <v>0</v>
      </c>
      <c r="AB210" s="29">
        <v>0</v>
      </c>
      <c r="AC210" s="26"/>
      <c r="AD210" s="26"/>
      <c r="AE210" s="26"/>
      <c r="AF210" s="28">
        <v>45504</v>
      </c>
    </row>
    <row r="211" spans="1:32" x14ac:dyDescent="0.35">
      <c r="A211" s="26">
        <v>891301121</v>
      </c>
      <c r="B211" s="26" t="s">
        <v>17</v>
      </c>
      <c r="C211" s="27">
        <v>310405</v>
      </c>
      <c r="D211" s="27" t="s">
        <v>249</v>
      </c>
      <c r="E211" s="27" t="s">
        <v>596</v>
      </c>
      <c r="F211" s="26"/>
      <c r="G211" s="26" t="s">
        <v>4</v>
      </c>
      <c r="H211" s="29" t="s">
        <v>15</v>
      </c>
      <c r="I211" s="26" t="s">
        <v>18</v>
      </c>
      <c r="J211" s="26" t="s">
        <v>16</v>
      </c>
      <c r="K211" s="28">
        <v>45026</v>
      </c>
      <c r="L211" s="28"/>
      <c r="M211" s="31">
        <v>80098</v>
      </c>
      <c r="N211" s="29">
        <f t="shared" si="8"/>
        <v>80098</v>
      </c>
      <c r="O211" s="26" t="s">
        <v>803</v>
      </c>
      <c r="P211" s="26" t="e">
        <v>#N/A</v>
      </c>
      <c r="Q211" s="26" t="s">
        <v>803</v>
      </c>
      <c r="R211" s="26"/>
      <c r="S211" s="26"/>
      <c r="T211" s="29">
        <v>0</v>
      </c>
      <c r="U211" s="29">
        <v>0</v>
      </c>
      <c r="V211" s="29"/>
      <c r="W211" s="29"/>
      <c r="X211" s="29">
        <v>0</v>
      </c>
      <c r="Y211" s="29">
        <v>0</v>
      </c>
      <c r="Z211" s="29">
        <v>0</v>
      </c>
      <c r="AA211" s="29">
        <v>0</v>
      </c>
      <c r="AB211" s="29">
        <v>0</v>
      </c>
      <c r="AC211" s="26"/>
      <c r="AD211" s="26"/>
      <c r="AE211" s="26"/>
      <c r="AF211" s="28">
        <v>45504</v>
      </c>
    </row>
    <row r="212" spans="1:32" x14ac:dyDescent="0.35">
      <c r="A212" s="26">
        <v>891301121</v>
      </c>
      <c r="B212" s="26" t="s">
        <v>17</v>
      </c>
      <c r="C212" s="27">
        <v>311547</v>
      </c>
      <c r="D212" s="27" t="s">
        <v>250</v>
      </c>
      <c r="E212" s="27" t="s">
        <v>597</v>
      </c>
      <c r="F212" s="26"/>
      <c r="G212" s="26" t="s">
        <v>4</v>
      </c>
      <c r="H212" s="29" t="s">
        <v>15</v>
      </c>
      <c r="I212" s="26" t="s">
        <v>18</v>
      </c>
      <c r="J212" s="26" t="s">
        <v>16</v>
      </c>
      <c r="K212" s="28">
        <v>45026</v>
      </c>
      <c r="L212" s="28">
        <f>VLOOKUP(E212,[1]Export!$F:$L,7,0)</f>
        <v>44975</v>
      </c>
      <c r="M212" s="31">
        <v>70940</v>
      </c>
      <c r="N212" s="29">
        <f t="shared" si="8"/>
        <v>70940</v>
      </c>
      <c r="O212" s="26" t="s">
        <v>808</v>
      </c>
      <c r="P212" s="26" t="s">
        <v>791</v>
      </c>
      <c r="Q212" s="26" t="s">
        <v>808</v>
      </c>
      <c r="R212" s="26"/>
      <c r="S212" s="26"/>
      <c r="T212" s="29">
        <v>70940</v>
      </c>
      <c r="U212" s="29">
        <v>0</v>
      </c>
      <c r="V212" s="29"/>
      <c r="W212" s="29"/>
      <c r="X212" s="29">
        <v>70940</v>
      </c>
      <c r="Y212" s="29">
        <v>0</v>
      </c>
      <c r="Z212" s="29">
        <v>0</v>
      </c>
      <c r="AA212" s="29">
        <v>70940</v>
      </c>
      <c r="AB212" s="29">
        <f>VLOOKUP(E212,'[3]ESTADO DE CADA FACTURA'!$F:$AD,25,0)</f>
        <v>70940</v>
      </c>
      <c r="AC212" s="26">
        <f>VLOOKUP(E212,'[3]ESTADO DE CADA FACTURA'!$F:$AE,26,0)</f>
        <v>2201365959</v>
      </c>
      <c r="AD212" s="29">
        <v>2031414</v>
      </c>
      <c r="AE212" s="26" t="str">
        <f>VLOOKUP(E212,'[3]ESTADO DE CADA FACTURA'!$F:$AF,27,0)</f>
        <v>22.03.2023</v>
      </c>
      <c r="AF212" s="28">
        <v>45504</v>
      </c>
    </row>
    <row r="213" spans="1:32" x14ac:dyDescent="0.35">
      <c r="A213" s="26">
        <v>891301121</v>
      </c>
      <c r="B213" s="26" t="s">
        <v>17</v>
      </c>
      <c r="C213" s="27">
        <v>311997</v>
      </c>
      <c r="D213" s="27" t="s">
        <v>251</v>
      </c>
      <c r="E213" s="27" t="s">
        <v>598</v>
      </c>
      <c r="F213" s="26"/>
      <c r="G213" s="26" t="s">
        <v>4</v>
      </c>
      <c r="H213" s="29" t="s">
        <v>15</v>
      </c>
      <c r="I213" s="26" t="s">
        <v>18</v>
      </c>
      <c r="J213" s="26" t="s">
        <v>16</v>
      </c>
      <c r="K213" s="28">
        <v>45026</v>
      </c>
      <c r="L213" s="28">
        <f>VLOOKUP(E213,[1]Export!$F:$L,7,0)</f>
        <v>44975</v>
      </c>
      <c r="M213" s="31">
        <v>137316</v>
      </c>
      <c r="N213" s="29">
        <f t="shared" si="8"/>
        <v>137316</v>
      </c>
      <c r="O213" s="26" t="s">
        <v>808</v>
      </c>
      <c r="P213" s="26" t="s">
        <v>791</v>
      </c>
      <c r="Q213" s="26" t="s">
        <v>808</v>
      </c>
      <c r="R213" s="26"/>
      <c r="S213" s="26"/>
      <c r="T213" s="29">
        <v>137316</v>
      </c>
      <c r="U213" s="29">
        <v>0</v>
      </c>
      <c r="V213" s="29"/>
      <c r="W213" s="29"/>
      <c r="X213" s="29">
        <v>137316</v>
      </c>
      <c r="Y213" s="29">
        <v>0</v>
      </c>
      <c r="Z213" s="29">
        <v>0</v>
      </c>
      <c r="AA213" s="29">
        <v>137316</v>
      </c>
      <c r="AB213" s="29">
        <f>VLOOKUP(E213,'[3]ESTADO DE CADA FACTURA'!$F:$AD,25,0)</f>
        <v>137316</v>
      </c>
      <c r="AC213" s="26">
        <f>VLOOKUP(E213,'[3]ESTADO DE CADA FACTURA'!$F:$AE,26,0)</f>
        <v>2201365959</v>
      </c>
      <c r="AD213" s="29">
        <v>2031414</v>
      </c>
      <c r="AE213" s="26" t="str">
        <f>VLOOKUP(E213,'[3]ESTADO DE CADA FACTURA'!$F:$AF,27,0)</f>
        <v>22.03.2023</v>
      </c>
      <c r="AF213" s="28">
        <v>45504</v>
      </c>
    </row>
    <row r="214" spans="1:32" x14ac:dyDescent="0.35">
      <c r="A214" s="26">
        <v>891301121</v>
      </c>
      <c r="B214" s="26" t="s">
        <v>17</v>
      </c>
      <c r="C214" s="27">
        <v>312001</v>
      </c>
      <c r="D214" s="27" t="s">
        <v>252</v>
      </c>
      <c r="E214" s="27" t="s">
        <v>599</v>
      </c>
      <c r="F214" s="26"/>
      <c r="G214" s="26" t="s">
        <v>4</v>
      </c>
      <c r="H214" s="29" t="s">
        <v>15</v>
      </c>
      <c r="I214" s="26" t="s">
        <v>18</v>
      </c>
      <c r="J214" s="26" t="s">
        <v>16</v>
      </c>
      <c r="K214" s="28">
        <v>45026</v>
      </c>
      <c r="L214" s="28">
        <f>VLOOKUP(E214,[1]Export!$F:$L,7,0)</f>
        <v>44975</v>
      </c>
      <c r="M214" s="31">
        <v>19200</v>
      </c>
      <c r="N214" s="29">
        <f t="shared" si="8"/>
        <v>19200</v>
      </c>
      <c r="O214" s="26" t="s">
        <v>807</v>
      </c>
      <c r="P214" s="26" t="s">
        <v>806</v>
      </c>
      <c r="Q214" s="26" t="s">
        <v>843</v>
      </c>
      <c r="R214" s="26"/>
      <c r="S214" s="26"/>
      <c r="T214" s="29">
        <v>19200</v>
      </c>
      <c r="U214" s="29">
        <v>0</v>
      </c>
      <c r="V214" s="29"/>
      <c r="W214" s="29"/>
      <c r="X214" s="29">
        <v>19200</v>
      </c>
      <c r="Y214" s="29">
        <v>19200</v>
      </c>
      <c r="Z214" s="29">
        <v>0</v>
      </c>
      <c r="AA214" s="29">
        <v>0</v>
      </c>
      <c r="AB214" s="29">
        <v>0</v>
      </c>
      <c r="AC214" s="26"/>
      <c r="AD214" s="26"/>
      <c r="AE214" s="26"/>
      <c r="AF214" s="28">
        <v>45504</v>
      </c>
    </row>
    <row r="215" spans="1:32" x14ac:dyDescent="0.35">
      <c r="A215" s="26">
        <v>891301121</v>
      </c>
      <c r="B215" s="26" t="s">
        <v>17</v>
      </c>
      <c r="C215" s="27">
        <v>312049</v>
      </c>
      <c r="D215" s="27" t="s">
        <v>253</v>
      </c>
      <c r="E215" s="27" t="s">
        <v>600</v>
      </c>
      <c r="F215" s="26"/>
      <c r="G215" s="26" t="s">
        <v>4</v>
      </c>
      <c r="H215" s="29" t="s">
        <v>15</v>
      </c>
      <c r="I215" s="26" t="s">
        <v>18</v>
      </c>
      <c r="J215" s="26" t="s">
        <v>16</v>
      </c>
      <c r="K215" s="28">
        <v>45026</v>
      </c>
      <c r="L215" s="28">
        <f>VLOOKUP(E215,[1]Export!$F:$L,7,0)</f>
        <v>44975</v>
      </c>
      <c r="M215" s="31">
        <v>83184</v>
      </c>
      <c r="N215" s="29">
        <f t="shared" si="8"/>
        <v>83184</v>
      </c>
      <c r="O215" s="26" t="s">
        <v>808</v>
      </c>
      <c r="P215" s="26" t="s">
        <v>791</v>
      </c>
      <c r="Q215" s="26" t="s">
        <v>808</v>
      </c>
      <c r="R215" s="26"/>
      <c r="S215" s="26"/>
      <c r="T215" s="29">
        <v>83184</v>
      </c>
      <c r="U215" s="29">
        <v>0</v>
      </c>
      <c r="V215" s="29"/>
      <c r="W215" s="29"/>
      <c r="X215" s="29">
        <v>83184</v>
      </c>
      <c r="Y215" s="29">
        <v>0</v>
      </c>
      <c r="Z215" s="29">
        <v>0</v>
      </c>
      <c r="AA215" s="29">
        <v>83184</v>
      </c>
      <c r="AB215" s="29">
        <f>VLOOKUP(E215,'[3]ESTADO DE CADA FACTURA'!$F:$AD,25,0)</f>
        <v>83184</v>
      </c>
      <c r="AC215" s="26">
        <f>VLOOKUP(E215,'[3]ESTADO DE CADA FACTURA'!$F:$AE,26,0)</f>
        <v>4800059487</v>
      </c>
      <c r="AD215" s="29">
        <v>1884682</v>
      </c>
      <c r="AE215" s="26" t="str">
        <f>VLOOKUP(E215,'[3]ESTADO DE CADA FACTURA'!$F:$AF,27,0)</f>
        <v>18.04.2023</v>
      </c>
      <c r="AF215" s="28">
        <v>45504</v>
      </c>
    </row>
    <row r="216" spans="1:32" x14ac:dyDescent="0.35">
      <c r="A216" s="26">
        <v>891301121</v>
      </c>
      <c r="B216" s="26" t="s">
        <v>17</v>
      </c>
      <c r="C216" s="27">
        <v>314371</v>
      </c>
      <c r="D216" s="27" t="s">
        <v>254</v>
      </c>
      <c r="E216" s="27" t="s">
        <v>601</v>
      </c>
      <c r="F216" s="26"/>
      <c r="G216" s="26" t="s">
        <v>4</v>
      </c>
      <c r="H216" s="29" t="s">
        <v>15</v>
      </c>
      <c r="I216" s="26" t="s">
        <v>18</v>
      </c>
      <c r="J216" s="26" t="s">
        <v>16</v>
      </c>
      <c r="K216" s="28">
        <v>45026</v>
      </c>
      <c r="L216" s="28">
        <f>VLOOKUP(E216,[1]Export!$F:$L,7,0)</f>
        <v>44975</v>
      </c>
      <c r="M216" s="31">
        <v>37900</v>
      </c>
      <c r="N216" s="29">
        <f t="shared" si="8"/>
        <v>37900</v>
      </c>
      <c r="O216" s="26" t="s">
        <v>807</v>
      </c>
      <c r="P216" s="26" t="s">
        <v>806</v>
      </c>
      <c r="Q216" s="26" t="s">
        <v>843</v>
      </c>
      <c r="R216" s="26"/>
      <c r="S216" s="26"/>
      <c r="T216" s="29">
        <v>37900</v>
      </c>
      <c r="U216" s="29">
        <v>0</v>
      </c>
      <c r="V216" s="29"/>
      <c r="W216" s="29"/>
      <c r="X216" s="29">
        <v>37900</v>
      </c>
      <c r="Y216" s="29">
        <v>37900</v>
      </c>
      <c r="Z216" s="29">
        <v>0</v>
      </c>
      <c r="AA216" s="29">
        <v>0</v>
      </c>
      <c r="AB216" s="29">
        <v>0</v>
      </c>
      <c r="AC216" s="26"/>
      <c r="AD216" s="26"/>
      <c r="AE216" s="26"/>
      <c r="AF216" s="28">
        <v>45504</v>
      </c>
    </row>
    <row r="217" spans="1:32" x14ac:dyDescent="0.35">
      <c r="A217" s="26">
        <v>891301121</v>
      </c>
      <c r="B217" s="26" t="s">
        <v>17</v>
      </c>
      <c r="C217" s="27">
        <v>314372</v>
      </c>
      <c r="D217" s="27" t="s">
        <v>255</v>
      </c>
      <c r="E217" s="27" t="s">
        <v>602</v>
      </c>
      <c r="F217" s="26"/>
      <c r="G217" s="26" t="s">
        <v>4</v>
      </c>
      <c r="H217" s="29" t="s">
        <v>15</v>
      </c>
      <c r="I217" s="26" t="s">
        <v>18</v>
      </c>
      <c r="J217" s="26" t="s">
        <v>16</v>
      </c>
      <c r="K217" s="28">
        <v>45026</v>
      </c>
      <c r="L217" s="28">
        <f>VLOOKUP(E217,[1]Export!$F:$L,7,0)</f>
        <v>44975</v>
      </c>
      <c r="M217" s="31">
        <v>9600</v>
      </c>
      <c r="N217" s="29">
        <f t="shared" si="8"/>
        <v>9600</v>
      </c>
      <c r="O217" s="26" t="s">
        <v>807</v>
      </c>
      <c r="P217" s="26" t="s">
        <v>806</v>
      </c>
      <c r="Q217" s="26" t="s">
        <v>843</v>
      </c>
      <c r="R217" s="26"/>
      <c r="S217" s="26"/>
      <c r="T217" s="29">
        <v>9600</v>
      </c>
      <c r="U217" s="29">
        <v>0</v>
      </c>
      <c r="V217" s="29"/>
      <c r="W217" s="29"/>
      <c r="X217" s="29">
        <v>9600</v>
      </c>
      <c r="Y217" s="29">
        <v>9600</v>
      </c>
      <c r="Z217" s="29">
        <v>0</v>
      </c>
      <c r="AA217" s="29">
        <v>0</v>
      </c>
      <c r="AB217" s="29">
        <v>0</v>
      </c>
      <c r="AC217" s="26"/>
      <c r="AD217" s="26"/>
      <c r="AE217" s="26"/>
      <c r="AF217" s="28">
        <v>45504</v>
      </c>
    </row>
    <row r="218" spans="1:32" x14ac:dyDescent="0.35">
      <c r="A218" s="26">
        <v>891301121</v>
      </c>
      <c r="B218" s="26" t="s">
        <v>17</v>
      </c>
      <c r="C218" s="27">
        <v>314767</v>
      </c>
      <c r="D218" s="27" t="s">
        <v>256</v>
      </c>
      <c r="E218" s="27" t="s">
        <v>603</v>
      </c>
      <c r="F218" s="26"/>
      <c r="G218" s="26" t="s">
        <v>4</v>
      </c>
      <c r="H218" s="29" t="s">
        <v>15</v>
      </c>
      <c r="I218" s="26" t="s">
        <v>18</v>
      </c>
      <c r="J218" s="26" t="s">
        <v>16</v>
      </c>
      <c r="K218" s="28">
        <v>45026</v>
      </c>
      <c r="L218" s="28"/>
      <c r="M218" s="31">
        <v>9600</v>
      </c>
      <c r="N218" s="29">
        <f t="shared" si="8"/>
        <v>9600</v>
      </c>
      <c r="O218" s="26" t="s">
        <v>803</v>
      </c>
      <c r="P218" s="26" t="e">
        <v>#N/A</v>
      </c>
      <c r="Q218" s="26" t="s">
        <v>803</v>
      </c>
      <c r="R218" s="26"/>
      <c r="S218" s="26"/>
      <c r="T218" s="29">
        <v>0</v>
      </c>
      <c r="U218" s="29">
        <v>0</v>
      </c>
      <c r="V218" s="29"/>
      <c r="W218" s="29"/>
      <c r="X218" s="29">
        <v>0</v>
      </c>
      <c r="Y218" s="29">
        <v>0</v>
      </c>
      <c r="Z218" s="29">
        <v>0</v>
      </c>
      <c r="AA218" s="29">
        <v>0</v>
      </c>
      <c r="AB218" s="29">
        <v>0</v>
      </c>
      <c r="AC218" s="26"/>
      <c r="AD218" s="26"/>
      <c r="AE218" s="26"/>
      <c r="AF218" s="28">
        <v>45504</v>
      </c>
    </row>
    <row r="219" spans="1:32" x14ac:dyDescent="0.35">
      <c r="A219" s="26">
        <v>891301121</v>
      </c>
      <c r="B219" s="26" t="s">
        <v>17</v>
      </c>
      <c r="C219" s="27">
        <v>315993</v>
      </c>
      <c r="D219" s="27" t="s">
        <v>257</v>
      </c>
      <c r="E219" s="27" t="s">
        <v>604</v>
      </c>
      <c r="F219" s="26"/>
      <c r="G219" s="26" t="s">
        <v>4</v>
      </c>
      <c r="H219" s="29" t="s">
        <v>15</v>
      </c>
      <c r="I219" s="26" t="s">
        <v>18</v>
      </c>
      <c r="J219" s="26" t="s">
        <v>16</v>
      </c>
      <c r="K219" s="28">
        <v>45026</v>
      </c>
      <c r="L219" s="28"/>
      <c r="M219" s="31">
        <v>132994</v>
      </c>
      <c r="N219" s="29">
        <f t="shared" si="8"/>
        <v>132994</v>
      </c>
      <c r="O219" s="26" t="s">
        <v>803</v>
      </c>
      <c r="P219" s="26" t="e">
        <v>#N/A</v>
      </c>
      <c r="Q219" s="26" t="s">
        <v>803</v>
      </c>
      <c r="R219" s="26"/>
      <c r="S219" s="26"/>
      <c r="T219" s="29">
        <v>0</v>
      </c>
      <c r="U219" s="29">
        <v>0</v>
      </c>
      <c r="V219" s="29"/>
      <c r="W219" s="29"/>
      <c r="X219" s="29">
        <v>0</v>
      </c>
      <c r="Y219" s="29">
        <v>0</v>
      </c>
      <c r="Z219" s="29">
        <v>0</v>
      </c>
      <c r="AA219" s="29">
        <v>0</v>
      </c>
      <c r="AB219" s="29">
        <v>0</v>
      </c>
      <c r="AC219" s="26"/>
      <c r="AD219" s="26"/>
      <c r="AE219" s="26"/>
      <c r="AF219" s="28">
        <v>45504</v>
      </c>
    </row>
    <row r="220" spans="1:32" x14ac:dyDescent="0.35">
      <c r="A220" s="26">
        <v>891301121</v>
      </c>
      <c r="B220" s="26" t="s">
        <v>17</v>
      </c>
      <c r="C220" s="27">
        <v>316500</v>
      </c>
      <c r="D220" s="27" t="s">
        <v>258</v>
      </c>
      <c r="E220" s="27" t="s">
        <v>605</v>
      </c>
      <c r="F220" s="26"/>
      <c r="G220" s="26" t="s">
        <v>4</v>
      </c>
      <c r="H220" s="29" t="s">
        <v>15</v>
      </c>
      <c r="I220" s="26" t="s">
        <v>18</v>
      </c>
      <c r="J220" s="26" t="s">
        <v>16</v>
      </c>
      <c r="K220" s="28">
        <v>45026</v>
      </c>
      <c r="L220" s="28"/>
      <c r="M220" s="31">
        <v>702099</v>
      </c>
      <c r="N220" s="29">
        <f t="shared" si="8"/>
        <v>702099</v>
      </c>
      <c r="O220" s="26" t="s">
        <v>803</v>
      </c>
      <c r="P220" s="26" t="e">
        <v>#N/A</v>
      </c>
      <c r="Q220" s="26" t="s">
        <v>803</v>
      </c>
      <c r="R220" s="26"/>
      <c r="S220" s="26"/>
      <c r="T220" s="29">
        <v>0</v>
      </c>
      <c r="U220" s="29">
        <v>0</v>
      </c>
      <c r="V220" s="29"/>
      <c r="W220" s="29"/>
      <c r="X220" s="29">
        <v>0</v>
      </c>
      <c r="Y220" s="29">
        <v>0</v>
      </c>
      <c r="Z220" s="29">
        <v>0</v>
      </c>
      <c r="AA220" s="29">
        <v>0</v>
      </c>
      <c r="AB220" s="29">
        <v>0</v>
      </c>
      <c r="AC220" s="26"/>
      <c r="AD220" s="26"/>
      <c r="AE220" s="26"/>
      <c r="AF220" s="28">
        <v>45504</v>
      </c>
    </row>
    <row r="221" spans="1:32" x14ac:dyDescent="0.35">
      <c r="A221" s="26">
        <v>891301121</v>
      </c>
      <c r="B221" s="26" t="s">
        <v>17</v>
      </c>
      <c r="C221" s="27">
        <v>318147</v>
      </c>
      <c r="D221" s="27" t="s">
        <v>259</v>
      </c>
      <c r="E221" s="27" t="s">
        <v>606</v>
      </c>
      <c r="F221" s="26"/>
      <c r="G221" s="26" t="s">
        <v>4</v>
      </c>
      <c r="H221" s="29" t="s">
        <v>15</v>
      </c>
      <c r="I221" s="26" t="s">
        <v>18</v>
      </c>
      <c r="J221" s="26" t="s">
        <v>16</v>
      </c>
      <c r="K221" s="28">
        <v>45026</v>
      </c>
      <c r="L221" s="28"/>
      <c r="M221" s="31">
        <v>19200</v>
      </c>
      <c r="N221" s="29">
        <f t="shared" si="8"/>
        <v>19200</v>
      </c>
      <c r="O221" s="26" t="s">
        <v>803</v>
      </c>
      <c r="P221" s="26" t="e">
        <v>#N/A</v>
      </c>
      <c r="Q221" s="26" t="s">
        <v>803</v>
      </c>
      <c r="R221" s="26"/>
      <c r="S221" s="26"/>
      <c r="T221" s="29">
        <v>0</v>
      </c>
      <c r="U221" s="29">
        <v>0</v>
      </c>
      <c r="V221" s="29"/>
      <c r="W221" s="29"/>
      <c r="X221" s="29">
        <v>0</v>
      </c>
      <c r="Y221" s="29">
        <v>0</v>
      </c>
      <c r="Z221" s="29">
        <v>0</v>
      </c>
      <c r="AA221" s="29">
        <v>0</v>
      </c>
      <c r="AB221" s="29">
        <v>0</v>
      </c>
      <c r="AC221" s="26"/>
      <c r="AD221" s="26"/>
      <c r="AE221" s="26"/>
      <c r="AF221" s="28">
        <v>45504</v>
      </c>
    </row>
    <row r="222" spans="1:32" x14ac:dyDescent="0.35">
      <c r="A222" s="26">
        <v>891301121</v>
      </c>
      <c r="B222" s="26" t="s">
        <v>17</v>
      </c>
      <c r="C222" s="27">
        <v>318529</v>
      </c>
      <c r="D222" s="27" t="s">
        <v>260</v>
      </c>
      <c r="E222" s="27" t="s">
        <v>607</v>
      </c>
      <c r="F222" s="26"/>
      <c r="G222" s="26" t="s">
        <v>4</v>
      </c>
      <c r="H222" s="29" t="s">
        <v>15</v>
      </c>
      <c r="I222" s="26" t="s">
        <v>18</v>
      </c>
      <c r="J222" s="26" t="s">
        <v>16</v>
      </c>
      <c r="K222" s="28">
        <v>45026</v>
      </c>
      <c r="L222" s="28"/>
      <c r="M222" s="31">
        <v>101287</v>
      </c>
      <c r="N222" s="29">
        <f t="shared" si="8"/>
        <v>101287</v>
      </c>
      <c r="O222" s="26" t="s">
        <v>803</v>
      </c>
      <c r="P222" s="26" t="e">
        <v>#N/A</v>
      </c>
      <c r="Q222" s="26" t="s">
        <v>803</v>
      </c>
      <c r="R222" s="26"/>
      <c r="S222" s="26"/>
      <c r="T222" s="29">
        <v>0</v>
      </c>
      <c r="U222" s="29">
        <v>0</v>
      </c>
      <c r="V222" s="29"/>
      <c r="W222" s="29"/>
      <c r="X222" s="29">
        <v>0</v>
      </c>
      <c r="Y222" s="29">
        <v>0</v>
      </c>
      <c r="Z222" s="29">
        <v>0</v>
      </c>
      <c r="AA222" s="29">
        <v>0</v>
      </c>
      <c r="AB222" s="29">
        <v>0</v>
      </c>
      <c r="AC222" s="26"/>
      <c r="AD222" s="26"/>
      <c r="AE222" s="26"/>
      <c r="AF222" s="28">
        <v>45504</v>
      </c>
    </row>
    <row r="223" spans="1:32" x14ac:dyDescent="0.35">
      <c r="A223" s="26">
        <v>891301121</v>
      </c>
      <c r="B223" s="26" t="s">
        <v>17</v>
      </c>
      <c r="C223" s="27">
        <v>318531</v>
      </c>
      <c r="D223" s="27" t="s">
        <v>261</v>
      </c>
      <c r="E223" s="27" t="s">
        <v>608</v>
      </c>
      <c r="F223" s="26"/>
      <c r="G223" s="26" t="s">
        <v>4</v>
      </c>
      <c r="H223" s="29" t="s">
        <v>15</v>
      </c>
      <c r="I223" s="26" t="s">
        <v>18</v>
      </c>
      <c r="J223" s="26" t="s">
        <v>16</v>
      </c>
      <c r="K223" s="28">
        <v>45026</v>
      </c>
      <c r="L223" s="28"/>
      <c r="M223" s="31">
        <v>65700</v>
      </c>
      <c r="N223" s="29">
        <f t="shared" si="8"/>
        <v>65700</v>
      </c>
      <c r="O223" s="26" t="s">
        <v>803</v>
      </c>
      <c r="P223" s="26" t="e">
        <v>#N/A</v>
      </c>
      <c r="Q223" s="26" t="s">
        <v>803</v>
      </c>
      <c r="R223" s="26"/>
      <c r="S223" s="26"/>
      <c r="T223" s="29">
        <v>0</v>
      </c>
      <c r="U223" s="29">
        <v>0</v>
      </c>
      <c r="V223" s="29"/>
      <c r="W223" s="29"/>
      <c r="X223" s="29">
        <v>0</v>
      </c>
      <c r="Y223" s="29">
        <v>0</v>
      </c>
      <c r="Z223" s="29">
        <v>0</v>
      </c>
      <c r="AA223" s="29">
        <v>0</v>
      </c>
      <c r="AB223" s="29">
        <v>0</v>
      </c>
      <c r="AC223" s="26"/>
      <c r="AD223" s="26"/>
      <c r="AE223" s="26"/>
      <c r="AF223" s="28">
        <v>45504</v>
      </c>
    </row>
    <row r="224" spans="1:32" x14ac:dyDescent="0.35">
      <c r="A224" s="26">
        <v>891301121</v>
      </c>
      <c r="B224" s="26" t="s">
        <v>17</v>
      </c>
      <c r="C224" s="27">
        <v>319380</v>
      </c>
      <c r="D224" s="27" t="s">
        <v>262</v>
      </c>
      <c r="E224" s="27" t="s">
        <v>609</v>
      </c>
      <c r="F224" s="26"/>
      <c r="G224" s="26" t="s">
        <v>4</v>
      </c>
      <c r="H224" s="29" t="s">
        <v>15</v>
      </c>
      <c r="I224" s="26" t="s">
        <v>18</v>
      </c>
      <c r="J224" s="26" t="s">
        <v>16</v>
      </c>
      <c r="K224" s="28">
        <v>45026</v>
      </c>
      <c r="L224" s="28"/>
      <c r="M224" s="31">
        <v>207721</v>
      </c>
      <c r="N224" s="29">
        <f t="shared" si="8"/>
        <v>207721</v>
      </c>
      <c r="O224" s="26" t="s">
        <v>803</v>
      </c>
      <c r="P224" s="26" t="e">
        <v>#N/A</v>
      </c>
      <c r="Q224" s="26" t="s">
        <v>803</v>
      </c>
      <c r="R224" s="26"/>
      <c r="S224" s="26"/>
      <c r="T224" s="29">
        <v>0</v>
      </c>
      <c r="U224" s="29">
        <v>0</v>
      </c>
      <c r="V224" s="29"/>
      <c r="W224" s="29"/>
      <c r="X224" s="29">
        <v>0</v>
      </c>
      <c r="Y224" s="29">
        <v>0</v>
      </c>
      <c r="Z224" s="29">
        <v>0</v>
      </c>
      <c r="AA224" s="29">
        <v>0</v>
      </c>
      <c r="AB224" s="29">
        <v>0</v>
      </c>
      <c r="AC224" s="26"/>
      <c r="AD224" s="26"/>
      <c r="AE224" s="26"/>
      <c r="AF224" s="28">
        <v>45504</v>
      </c>
    </row>
    <row r="225" spans="1:32" x14ac:dyDescent="0.35">
      <c r="A225" s="26">
        <v>891301121</v>
      </c>
      <c r="B225" s="26" t="s">
        <v>17</v>
      </c>
      <c r="C225" s="27">
        <v>320729</v>
      </c>
      <c r="D225" s="27" t="s">
        <v>263</v>
      </c>
      <c r="E225" s="27" t="s">
        <v>610</v>
      </c>
      <c r="F225" s="26"/>
      <c r="G225" s="26" t="s">
        <v>4</v>
      </c>
      <c r="H225" s="29" t="s">
        <v>15</v>
      </c>
      <c r="I225" s="26" t="s">
        <v>18</v>
      </c>
      <c r="J225" s="26" t="s">
        <v>16</v>
      </c>
      <c r="K225" s="28">
        <v>45026</v>
      </c>
      <c r="L225" s="28"/>
      <c r="M225" s="31">
        <v>136800</v>
      </c>
      <c r="N225" s="29">
        <f t="shared" si="8"/>
        <v>136800</v>
      </c>
      <c r="O225" s="26" t="s">
        <v>803</v>
      </c>
      <c r="P225" s="26" t="e">
        <v>#N/A</v>
      </c>
      <c r="Q225" s="26" t="s">
        <v>803</v>
      </c>
      <c r="R225" s="26"/>
      <c r="S225" s="26"/>
      <c r="T225" s="29">
        <v>0</v>
      </c>
      <c r="U225" s="29">
        <v>0</v>
      </c>
      <c r="V225" s="29"/>
      <c r="W225" s="29"/>
      <c r="X225" s="29">
        <v>0</v>
      </c>
      <c r="Y225" s="29">
        <v>0</v>
      </c>
      <c r="Z225" s="29">
        <v>0</v>
      </c>
      <c r="AA225" s="29">
        <v>0</v>
      </c>
      <c r="AB225" s="29">
        <v>0</v>
      </c>
      <c r="AC225" s="26"/>
      <c r="AD225" s="26"/>
      <c r="AE225" s="26"/>
      <c r="AF225" s="28">
        <v>45504</v>
      </c>
    </row>
    <row r="226" spans="1:32" x14ac:dyDescent="0.35">
      <c r="A226" s="26">
        <v>891301121</v>
      </c>
      <c r="B226" s="26" t="s">
        <v>17</v>
      </c>
      <c r="C226" s="27">
        <v>321198</v>
      </c>
      <c r="D226" s="27" t="s">
        <v>264</v>
      </c>
      <c r="E226" s="27" t="s">
        <v>611</v>
      </c>
      <c r="F226" s="26"/>
      <c r="G226" s="26" t="s">
        <v>4</v>
      </c>
      <c r="H226" s="29" t="s">
        <v>15</v>
      </c>
      <c r="I226" s="26" t="s">
        <v>18</v>
      </c>
      <c r="J226" s="26" t="s">
        <v>16</v>
      </c>
      <c r="K226" s="28">
        <v>45026</v>
      </c>
      <c r="L226" s="28"/>
      <c r="M226" s="31">
        <v>79154</v>
      </c>
      <c r="N226" s="29">
        <f t="shared" si="8"/>
        <v>79154</v>
      </c>
      <c r="O226" s="26" t="s">
        <v>803</v>
      </c>
      <c r="P226" s="26" t="e">
        <v>#N/A</v>
      </c>
      <c r="Q226" s="26" t="s">
        <v>803</v>
      </c>
      <c r="R226" s="26"/>
      <c r="S226" s="26"/>
      <c r="T226" s="29">
        <v>0</v>
      </c>
      <c r="U226" s="29">
        <v>0</v>
      </c>
      <c r="V226" s="29"/>
      <c r="W226" s="29"/>
      <c r="X226" s="29">
        <v>0</v>
      </c>
      <c r="Y226" s="29">
        <v>0</v>
      </c>
      <c r="Z226" s="29">
        <v>0</v>
      </c>
      <c r="AA226" s="29">
        <v>0</v>
      </c>
      <c r="AB226" s="29">
        <v>0</v>
      </c>
      <c r="AC226" s="26"/>
      <c r="AD226" s="26"/>
      <c r="AE226" s="26"/>
      <c r="AF226" s="28">
        <v>45504</v>
      </c>
    </row>
    <row r="227" spans="1:32" x14ac:dyDescent="0.35">
      <c r="A227" s="26">
        <v>891301121</v>
      </c>
      <c r="B227" s="26" t="s">
        <v>17</v>
      </c>
      <c r="C227" s="27">
        <v>321725</v>
      </c>
      <c r="D227" s="27" t="s">
        <v>265</v>
      </c>
      <c r="E227" s="27" t="s">
        <v>612</v>
      </c>
      <c r="F227" s="26"/>
      <c r="G227" s="26" t="s">
        <v>4</v>
      </c>
      <c r="H227" s="29" t="s">
        <v>15</v>
      </c>
      <c r="I227" s="26" t="s">
        <v>18</v>
      </c>
      <c r="J227" s="26" t="s">
        <v>16</v>
      </c>
      <c r="K227" s="28">
        <v>45026</v>
      </c>
      <c r="L227" s="28"/>
      <c r="M227" s="31">
        <v>9600</v>
      </c>
      <c r="N227" s="29">
        <f t="shared" si="8"/>
        <v>9600</v>
      </c>
      <c r="O227" s="26" t="s">
        <v>803</v>
      </c>
      <c r="P227" s="26" t="e">
        <v>#N/A</v>
      </c>
      <c r="Q227" s="26" t="s">
        <v>803</v>
      </c>
      <c r="R227" s="26"/>
      <c r="S227" s="26"/>
      <c r="T227" s="29">
        <v>0</v>
      </c>
      <c r="U227" s="29">
        <v>0</v>
      </c>
      <c r="V227" s="29"/>
      <c r="W227" s="29"/>
      <c r="X227" s="29">
        <v>0</v>
      </c>
      <c r="Y227" s="29">
        <v>0</v>
      </c>
      <c r="Z227" s="29">
        <v>0</v>
      </c>
      <c r="AA227" s="29">
        <v>0</v>
      </c>
      <c r="AB227" s="29">
        <v>0</v>
      </c>
      <c r="AC227" s="26"/>
      <c r="AD227" s="26"/>
      <c r="AE227" s="26"/>
      <c r="AF227" s="28">
        <v>45504</v>
      </c>
    </row>
    <row r="228" spans="1:32" x14ac:dyDescent="0.35">
      <c r="A228" s="26">
        <v>891301121</v>
      </c>
      <c r="B228" s="26" t="s">
        <v>17</v>
      </c>
      <c r="C228" s="27">
        <v>321739</v>
      </c>
      <c r="D228" s="27" t="s">
        <v>266</v>
      </c>
      <c r="E228" s="27" t="s">
        <v>613</v>
      </c>
      <c r="F228" s="26"/>
      <c r="G228" s="26" t="s">
        <v>4</v>
      </c>
      <c r="H228" s="29" t="s">
        <v>15</v>
      </c>
      <c r="I228" s="26" t="s">
        <v>18</v>
      </c>
      <c r="J228" s="26" t="s">
        <v>16</v>
      </c>
      <c r="K228" s="28">
        <v>45026</v>
      </c>
      <c r="L228" s="28"/>
      <c r="M228" s="31">
        <v>28800</v>
      </c>
      <c r="N228" s="29">
        <f t="shared" si="8"/>
        <v>28800</v>
      </c>
      <c r="O228" s="26" t="s">
        <v>803</v>
      </c>
      <c r="P228" s="26" t="e">
        <v>#N/A</v>
      </c>
      <c r="Q228" s="26" t="s">
        <v>803</v>
      </c>
      <c r="R228" s="26"/>
      <c r="S228" s="26"/>
      <c r="T228" s="29">
        <v>0</v>
      </c>
      <c r="U228" s="29">
        <v>0</v>
      </c>
      <c r="V228" s="29"/>
      <c r="W228" s="29"/>
      <c r="X228" s="29">
        <v>0</v>
      </c>
      <c r="Y228" s="29">
        <v>0</v>
      </c>
      <c r="Z228" s="29">
        <v>0</v>
      </c>
      <c r="AA228" s="29">
        <v>0</v>
      </c>
      <c r="AB228" s="29">
        <v>0</v>
      </c>
      <c r="AC228" s="26"/>
      <c r="AD228" s="26"/>
      <c r="AE228" s="26"/>
      <c r="AF228" s="28">
        <v>45504</v>
      </c>
    </row>
    <row r="229" spans="1:32" x14ac:dyDescent="0.35">
      <c r="A229" s="26">
        <v>891301121</v>
      </c>
      <c r="B229" s="26" t="s">
        <v>17</v>
      </c>
      <c r="C229" s="27">
        <v>321938</v>
      </c>
      <c r="D229" s="27" t="s">
        <v>267</v>
      </c>
      <c r="E229" s="27" t="s">
        <v>614</v>
      </c>
      <c r="F229" s="26"/>
      <c r="G229" s="26" t="s">
        <v>4</v>
      </c>
      <c r="H229" s="29" t="s">
        <v>15</v>
      </c>
      <c r="I229" s="26" t="s">
        <v>18</v>
      </c>
      <c r="J229" s="26" t="s">
        <v>16</v>
      </c>
      <c r="K229" s="28">
        <v>45026</v>
      </c>
      <c r="L229" s="28"/>
      <c r="M229" s="31">
        <v>70963</v>
      </c>
      <c r="N229" s="29">
        <f t="shared" si="8"/>
        <v>70963</v>
      </c>
      <c r="O229" s="26" t="s">
        <v>803</v>
      </c>
      <c r="P229" s="26" t="e">
        <v>#N/A</v>
      </c>
      <c r="Q229" s="26" t="s">
        <v>803</v>
      </c>
      <c r="R229" s="26"/>
      <c r="S229" s="26"/>
      <c r="T229" s="29">
        <v>0</v>
      </c>
      <c r="U229" s="29">
        <v>0</v>
      </c>
      <c r="V229" s="29"/>
      <c r="W229" s="29"/>
      <c r="X229" s="29">
        <v>0</v>
      </c>
      <c r="Y229" s="29">
        <v>0</v>
      </c>
      <c r="Z229" s="29">
        <v>0</v>
      </c>
      <c r="AA229" s="29">
        <v>0</v>
      </c>
      <c r="AB229" s="29">
        <v>0</v>
      </c>
      <c r="AC229" s="26"/>
      <c r="AD229" s="26"/>
      <c r="AE229" s="26"/>
      <c r="AF229" s="28">
        <v>45504</v>
      </c>
    </row>
    <row r="230" spans="1:32" x14ac:dyDescent="0.35">
      <c r="A230" s="26">
        <v>891301121</v>
      </c>
      <c r="B230" s="26" t="s">
        <v>17</v>
      </c>
      <c r="C230" s="27">
        <v>322415</v>
      </c>
      <c r="D230" s="27" t="s">
        <v>268</v>
      </c>
      <c r="E230" s="27" t="s">
        <v>615</v>
      </c>
      <c r="F230" s="26"/>
      <c r="G230" s="26" t="s">
        <v>4</v>
      </c>
      <c r="H230" s="29" t="s">
        <v>15</v>
      </c>
      <c r="I230" s="26" t="s">
        <v>18</v>
      </c>
      <c r="J230" s="26" t="s">
        <v>16</v>
      </c>
      <c r="K230" s="28">
        <v>45026</v>
      </c>
      <c r="L230" s="28"/>
      <c r="M230" s="31">
        <v>68736</v>
      </c>
      <c r="N230" s="29">
        <f t="shared" si="8"/>
        <v>68736</v>
      </c>
      <c r="O230" s="26" t="s">
        <v>803</v>
      </c>
      <c r="P230" s="26" t="e">
        <v>#N/A</v>
      </c>
      <c r="Q230" s="26" t="s">
        <v>803</v>
      </c>
      <c r="R230" s="26"/>
      <c r="S230" s="26"/>
      <c r="T230" s="29">
        <v>0</v>
      </c>
      <c r="U230" s="29">
        <v>0</v>
      </c>
      <c r="V230" s="29"/>
      <c r="W230" s="29"/>
      <c r="X230" s="29">
        <v>0</v>
      </c>
      <c r="Y230" s="29">
        <v>0</v>
      </c>
      <c r="Z230" s="29">
        <v>0</v>
      </c>
      <c r="AA230" s="29">
        <v>0</v>
      </c>
      <c r="AB230" s="29">
        <v>0</v>
      </c>
      <c r="AC230" s="26"/>
      <c r="AD230" s="26"/>
      <c r="AE230" s="26"/>
      <c r="AF230" s="28">
        <v>45504</v>
      </c>
    </row>
    <row r="231" spans="1:32" x14ac:dyDescent="0.35">
      <c r="A231" s="26">
        <v>891301121</v>
      </c>
      <c r="B231" s="26" t="s">
        <v>17</v>
      </c>
      <c r="C231" s="27">
        <v>323289</v>
      </c>
      <c r="D231" s="27" t="s">
        <v>269</v>
      </c>
      <c r="E231" s="27" t="s">
        <v>616</v>
      </c>
      <c r="F231" s="26"/>
      <c r="G231" s="26" t="s">
        <v>4</v>
      </c>
      <c r="H231" s="29" t="s">
        <v>15</v>
      </c>
      <c r="I231" s="26" t="s">
        <v>18</v>
      </c>
      <c r="J231" s="26" t="s">
        <v>16</v>
      </c>
      <c r="K231" s="28">
        <v>45026</v>
      </c>
      <c r="L231" s="28"/>
      <c r="M231" s="31">
        <v>128159</v>
      </c>
      <c r="N231" s="29">
        <f t="shared" si="8"/>
        <v>128159</v>
      </c>
      <c r="O231" s="26" t="s">
        <v>803</v>
      </c>
      <c r="P231" s="26" t="e">
        <v>#N/A</v>
      </c>
      <c r="Q231" s="26" t="s">
        <v>803</v>
      </c>
      <c r="R231" s="26"/>
      <c r="S231" s="26"/>
      <c r="T231" s="29">
        <v>0</v>
      </c>
      <c r="U231" s="29">
        <v>0</v>
      </c>
      <c r="V231" s="29"/>
      <c r="W231" s="29"/>
      <c r="X231" s="29">
        <v>0</v>
      </c>
      <c r="Y231" s="29">
        <v>0</v>
      </c>
      <c r="Z231" s="29">
        <v>0</v>
      </c>
      <c r="AA231" s="29">
        <v>0</v>
      </c>
      <c r="AB231" s="29">
        <v>0</v>
      </c>
      <c r="AC231" s="26"/>
      <c r="AD231" s="26"/>
      <c r="AE231" s="26"/>
      <c r="AF231" s="28">
        <v>45504</v>
      </c>
    </row>
    <row r="232" spans="1:32" x14ac:dyDescent="0.35">
      <c r="A232" s="26">
        <v>891301121</v>
      </c>
      <c r="B232" s="26" t="s">
        <v>17</v>
      </c>
      <c r="C232" s="27">
        <v>325241</v>
      </c>
      <c r="D232" s="27" t="s">
        <v>270</v>
      </c>
      <c r="E232" s="27" t="s">
        <v>617</v>
      </c>
      <c r="F232" s="26"/>
      <c r="G232" s="26" t="s">
        <v>4</v>
      </c>
      <c r="H232" s="29" t="s">
        <v>15</v>
      </c>
      <c r="I232" s="26" t="s">
        <v>18</v>
      </c>
      <c r="J232" s="26" t="s">
        <v>16</v>
      </c>
      <c r="K232" s="28">
        <v>45026</v>
      </c>
      <c r="L232" s="28"/>
      <c r="M232" s="31">
        <v>70222</v>
      </c>
      <c r="N232" s="29">
        <f t="shared" si="8"/>
        <v>70222</v>
      </c>
      <c r="O232" s="26" t="s">
        <v>803</v>
      </c>
      <c r="P232" s="26" t="e">
        <v>#N/A</v>
      </c>
      <c r="Q232" s="26" t="s">
        <v>803</v>
      </c>
      <c r="R232" s="26"/>
      <c r="S232" s="26"/>
      <c r="T232" s="29">
        <v>0</v>
      </c>
      <c r="U232" s="29">
        <v>0</v>
      </c>
      <c r="V232" s="29"/>
      <c r="W232" s="29"/>
      <c r="X232" s="29">
        <v>0</v>
      </c>
      <c r="Y232" s="29">
        <v>0</v>
      </c>
      <c r="Z232" s="29">
        <v>0</v>
      </c>
      <c r="AA232" s="29">
        <v>0</v>
      </c>
      <c r="AB232" s="29">
        <v>0</v>
      </c>
      <c r="AC232" s="26"/>
      <c r="AD232" s="26"/>
      <c r="AE232" s="26"/>
      <c r="AF232" s="28">
        <v>45504</v>
      </c>
    </row>
    <row r="233" spans="1:32" x14ac:dyDescent="0.35">
      <c r="A233" s="26">
        <v>891301121</v>
      </c>
      <c r="B233" s="26" t="s">
        <v>17</v>
      </c>
      <c r="C233" s="27">
        <v>325306</v>
      </c>
      <c r="D233" s="27" t="s">
        <v>271</v>
      </c>
      <c r="E233" s="27" t="s">
        <v>618</v>
      </c>
      <c r="F233" s="26"/>
      <c r="G233" s="26" t="s">
        <v>4</v>
      </c>
      <c r="H233" s="29" t="s">
        <v>15</v>
      </c>
      <c r="I233" s="26" t="s">
        <v>18</v>
      </c>
      <c r="J233" s="26" t="s">
        <v>16</v>
      </c>
      <c r="K233" s="28">
        <v>45026</v>
      </c>
      <c r="L233" s="28"/>
      <c r="M233" s="31">
        <v>183228</v>
      </c>
      <c r="N233" s="29">
        <f t="shared" si="8"/>
        <v>183228</v>
      </c>
      <c r="O233" s="26" t="s">
        <v>803</v>
      </c>
      <c r="P233" s="26" t="e">
        <v>#N/A</v>
      </c>
      <c r="Q233" s="26" t="s">
        <v>803</v>
      </c>
      <c r="R233" s="26"/>
      <c r="S233" s="26"/>
      <c r="T233" s="29">
        <v>0</v>
      </c>
      <c r="U233" s="29">
        <v>0</v>
      </c>
      <c r="V233" s="29"/>
      <c r="W233" s="29"/>
      <c r="X233" s="29">
        <v>0</v>
      </c>
      <c r="Y233" s="29">
        <v>0</v>
      </c>
      <c r="Z233" s="29">
        <v>0</v>
      </c>
      <c r="AA233" s="29">
        <v>0</v>
      </c>
      <c r="AB233" s="29">
        <v>0</v>
      </c>
      <c r="AC233" s="26"/>
      <c r="AD233" s="26"/>
      <c r="AE233" s="26"/>
      <c r="AF233" s="28">
        <v>45504</v>
      </c>
    </row>
    <row r="234" spans="1:32" x14ac:dyDescent="0.35">
      <c r="A234" s="26">
        <v>891301121</v>
      </c>
      <c r="B234" s="26" t="s">
        <v>17</v>
      </c>
      <c r="C234" s="27">
        <v>325312</v>
      </c>
      <c r="D234" s="27" t="s">
        <v>272</v>
      </c>
      <c r="E234" s="27" t="s">
        <v>619</v>
      </c>
      <c r="F234" s="26"/>
      <c r="G234" s="26" t="s">
        <v>4</v>
      </c>
      <c r="H234" s="29" t="s">
        <v>15</v>
      </c>
      <c r="I234" s="26" t="s">
        <v>18</v>
      </c>
      <c r="J234" s="26" t="s">
        <v>16</v>
      </c>
      <c r="K234" s="28">
        <v>45026</v>
      </c>
      <c r="L234" s="28"/>
      <c r="M234" s="31">
        <v>470971</v>
      </c>
      <c r="N234" s="29">
        <f t="shared" si="8"/>
        <v>470971</v>
      </c>
      <c r="O234" s="26" t="s">
        <v>803</v>
      </c>
      <c r="P234" s="26" t="e">
        <v>#N/A</v>
      </c>
      <c r="Q234" s="26" t="s">
        <v>803</v>
      </c>
      <c r="R234" s="26"/>
      <c r="S234" s="26"/>
      <c r="T234" s="29">
        <v>0</v>
      </c>
      <c r="U234" s="29">
        <v>0</v>
      </c>
      <c r="V234" s="29"/>
      <c r="W234" s="29"/>
      <c r="X234" s="29">
        <v>0</v>
      </c>
      <c r="Y234" s="29">
        <v>0</v>
      </c>
      <c r="Z234" s="29">
        <v>0</v>
      </c>
      <c r="AA234" s="29">
        <v>0</v>
      </c>
      <c r="AB234" s="29">
        <v>0</v>
      </c>
      <c r="AC234" s="26"/>
      <c r="AD234" s="26"/>
      <c r="AE234" s="26"/>
      <c r="AF234" s="28">
        <v>45504</v>
      </c>
    </row>
    <row r="235" spans="1:32" x14ac:dyDescent="0.35">
      <c r="A235" s="26">
        <v>891301121</v>
      </c>
      <c r="B235" s="26" t="s">
        <v>17</v>
      </c>
      <c r="C235" s="27">
        <v>325443</v>
      </c>
      <c r="D235" s="27" t="s">
        <v>273</v>
      </c>
      <c r="E235" s="27" t="s">
        <v>620</v>
      </c>
      <c r="F235" s="26"/>
      <c r="G235" s="26" t="s">
        <v>4</v>
      </c>
      <c r="H235" s="29" t="s">
        <v>15</v>
      </c>
      <c r="I235" s="26" t="s">
        <v>18</v>
      </c>
      <c r="J235" s="26" t="s">
        <v>16</v>
      </c>
      <c r="K235" s="28">
        <v>45026</v>
      </c>
      <c r="L235" s="28"/>
      <c r="M235" s="31">
        <v>38400</v>
      </c>
      <c r="N235" s="29">
        <f t="shared" si="8"/>
        <v>38400</v>
      </c>
      <c r="O235" s="26" t="s">
        <v>803</v>
      </c>
      <c r="P235" s="26" t="e">
        <v>#N/A</v>
      </c>
      <c r="Q235" s="26" t="s">
        <v>803</v>
      </c>
      <c r="R235" s="26"/>
      <c r="S235" s="26"/>
      <c r="T235" s="29">
        <v>0</v>
      </c>
      <c r="U235" s="29">
        <v>0</v>
      </c>
      <c r="V235" s="29"/>
      <c r="W235" s="29"/>
      <c r="X235" s="29">
        <v>0</v>
      </c>
      <c r="Y235" s="29">
        <v>0</v>
      </c>
      <c r="Z235" s="29">
        <v>0</v>
      </c>
      <c r="AA235" s="29">
        <v>0</v>
      </c>
      <c r="AB235" s="29">
        <v>0</v>
      </c>
      <c r="AC235" s="26"/>
      <c r="AD235" s="26"/>
      <c r="AE235" s="26"/>
      <c r="AF235" s="28">
        <v>45504</v>
      </c>
    </row>
    <row r="236" spans="1:32" x14ac:dyDescent="0.35">
      <c r="A236" s="26">
        <v>891301121</v>
      </c>
      <c r="B236" s="26" t="s">
        <v>17</v>
      </c>
      <c r="C236" s="27">
        <v>325588</v>
      </c>
      <c r="D236" s="27" t="s">
        <v>274</v>
      </c>
      <c r="E236" s="27" t="s">
        <v>621</v>
      </c>
      <c r="F236" s="26"/>
      <c r="G236" s="26" t="s">
        <v>4</v>
      </c>
      <c r="H236" s="29" t="s">
        <v>15</v>
      </c>
      <c r="I236" s="26" t="s">
        <v>18</v>
      </c>
      <c r="J236" s="26" t="s">
        <v>16</v>
      </c>
      <c r="K236" s="28">
        <v>45026</v>
      </c>
      <c r="L236" s="28"/>
      <c r="M236" s="31">
        <v>68891</v>
      </c>
      <c r="N236" s="29">
        <f t="shared" si="8"/>
        <v>68891</v>
      </c>
      <c r="O236" s="26" t="s">
        <v>803</v>
      </c>
      <c r="P236" s="26" t="e">
        <v>#N/A</v>
      </c>
      <c r="Q236" s="26" t="s">
        <v>803</v>
      </c>
      <c r="R236" s="26"/>
      <c r="S236" s="26"/>
      <c r="T236" s="29">
        <v>0</v>
      </c>
      <c r="U236" s="29">
        <v>0</v>
      </c>
      <c r="V236" s="29"/>
      <c r="W236" s="29"/>
      <c r="X236" s="29">
        <v>0</v>
      </c>
      <c r="Y236" s="29">
        <v>0</v>
      </c>
      <c r="Z236" s="29">
        <v>0</v>
      </c>
      <c r="AA236" s="29">
        <v>0</v>
      </c>
      <c r="AB236" s="29">
        <v>0</v>
      </c>
      <c r="AC236" s="26"/>
      <c r="AD236" s="26"/>
      <c r="AE236" s="26"/>
      <c r="AF236" s="28">
        <v>45504</v>
      </c>
    </row>
    <row r="237" spans="1:32" x14ac:dyDescent="0.35">
      <c r="A237" s="26">
        <v>891301121</v>
      </c>
      <c r="B237" s="26" t="s">
        <v>17</v>
      </c>
      <c r="C237" s="27">
        <v>325671</v>
      </c>
      <c r="D237" s="27" t="s">
        <v>275</v>
      </c>
      <c r="E237" s="27" t="s">
        <v>622</v>
      </c>
      <c r="F237" s="26"/>
      <c r="G237" s="26" t="s">
        <v>4</v>
      </c>
      <c r="H237" s="29" t="s">
        <v>15</v>
      </c>
      <c r="I237" s="26" t="s">
        <v>18</v>
      </c>
      <c r="J237" s="26" t="s">
        <v>16</v>
      </c>
      <c r="K237" s="28">
        <v>45026</v>
      </c>
      <c r="L237" s="28"/>
      <c r="M237" s="31">
        <v>120400</v>
      </c>
      <c r="N237" s="29">
        <f t="shared" si="8"/>
        <v>120400</v>
      </c>
      <c r="O237" s="26" t="s">
        <v>803</v>
      </c>
      <c r="P237" s="26" t="e">
        <v>#N/A</v>
      </c>
      <c r="Q237" s="26" t="s">
        <v>803</v>
      </c>
      <c r="R237" s="26"/>
      <c r="S237" s="26"/>
      <c r="T237" s="29">
        <v>0</v>
      </c>
      <c r="U237" s="29">
        <v>0</v>
      </c>
      <c r="V237" s="29"/>
      <c r="W237" s="29"/>
      <c r="X237" s="29">
        <v>0</v>
      </c>
      <c r="Y237" s="29">
        <v>0</v>
      </c>
      <c r="Z237" s="29">
        <v>0</v>
      </c>
      <c r="AA237" s="29">
        <v>0</v>
      </c>
      <c r="AB237" s="29">
        <v>0</v>
      </c>
      <c r="AC237" s="26"/>
      <c r="AD237" s="26"/>
      <c r="AE237" s="26"/>
      <c r="AF237" s="28">
        <v>45504</v>
      </c>
    </row>
    <row r="238" spans="1:32" x14ac:dyDescent="0.35">
      <c r="A238" s="26">
        <v>891301121</v>
      </c>
      <c r="B238" s="26" t="s">
        <v>17</v>
      </c>
      <c r="C238" s="27">
        <v>325790</v>
      </c>
      <c r="D238" s="27" t="s">
        <v>276</v>
      </c>
      <c r="E238" s="27" t="s">
        <v>623</v>
      </c>
      <c r="F238" s="26"/>
      <c r="G238" s="26" t="s">
        <v>4</v>
      </c>
      <c r="H238" s="29" t="s">
        <v>15</v>
      </c>
      <c r="I238" s="26" t="s">
        <v>18</v>
      </c>
      <c r="J238" s="26" t="s">
        <v>16</v>
      </c>
      <c r="K238" s="28">
        <v>45026</v>
      </c>
      <c r="L238" s="28"/>
      <c r="M238" s="31">
        <v>9600</v>
      </c>
      <c r="N238" s="29">
        <f t="shared" si="8"/>
        <v>9600</v>
      </c>
      <c r="O238" s="26" t="s">
        <v>803</v>
      </c>
      <c r="P238" s="26" t="e">
        <v>#N/A</v>
      </c>
      <c r="Q238" s="26" t="s">
        <v>803</v>
      </c>
      <c r="R238" s="26"/>
      <c r="S238" s="26"/>
      <c r="T238" s="29">
        <v>0</v>
      </c>
      <c r="U238" s="29">
        <v>0</v>
      </c>
      <c r="V238" s="29"/>
      <c r="W238" s="29"/>
      <c r="X238" s="29">
        <v>0</v>
      </c>
      <c r="Y238" s="29">
        <v>0</v>
      </c>
      <c r="Z238" s="29">
        <v>0</v>
      </c>
      <c r="AA238" s="29">
        <v>0</v>
      </c>
      <c r="AB238" s="29">
        <v>0</v>
      </c>
      <c r="AC238" s="26"/>
      <c r="AD238" s="26"/>
      <c r="AE238" s="26"/>
      <c r="AF238" s="28">
        <v>45504</v>
      </c>
    </row>
    <row r="239" spans="1:32" x14ac:dyDescent="0.35">
      <c r="A239" s="26">
        <v>891301121</v>
      </c>
      <c r="B239" s="26" t="s">
        <v>17</v>
      </c>
      <c r="C239" s="27">
        <v>326266</v>
      </c>
      <c r="D239" s="27" t="s">
        <v>277</v>
      </c>
      <c r="E239" s="27" t="s">
        <v>624</v>
      </c>
      <c r="F239" s="26"/>
      <c r="G239" s="26" t="s">
        <v>4</v>
      </c>
      <c r="H239" s="29" t="s">
        <v>15</v>
      </c>
      <c r="I239" s="26" t="s">
        <v>18</v>
      </c>
      <c r="J239" s="26" t="s">
        <v>16</v>
      </c>
      <c r="K239" s="28">
        <v>45026</v>
      </c>
      <c r="L239" s="28"/>
      <c r="M239" s="31">
        <v>70391</v>
      </c>
      <c r="N239" s="29">
        <f t="shared" si="8"/>
        <v>70391</v>
      </c>
      <c r="O239" s="26" t="s">
        <v>803</v>
      </c>
      <c r="P239" s="26" t="e">
        <v>#N/A</v>
      </c>
      <c r="Q239" s="26" t="s">
        <v>803</v>
      </c>
      <c r="R239" s="26"/>
      <c r="S239" s="26"/>
      <c r="T239" s="29">
        <v>0</v>
      </c>
      <c r="U239" s="29">
        <v>0</v>
      </c>
      <c r="V239" s="29"/>
      <c r="W239" s="29"/>
      <c r="X239" s="29">
        <v>0</v>
      </c>
      <c r="Y239" s="29">
        <v>0</v>
      </c>
      <c r="Z239" s="29">
        <v>0</v>
      </c>
      <c r="AA239" s="29">
        <v>0</v>
      </c>
      <c r="AB239" s="29">
        <v>0</v>
      </c>
      <c r="AC239" s="26"/>
      <c r="AD239" s="26"/>
      <c r="AE239" s="26"/>
      <c r="AF239" s="28">
        <v>45504</v>
      </c>
    </row>
    <row r="240" spans="1:32" x14ac:dyDescent="0.35">
      <c r="A240" s="26">
        <v>891301121</v>
      </c>
      <c r="B240" s="26" t="s">
        <v>17</v>
      </c>
      <c r="C240" s="27">
        <v>326532</v>
      </c>
      <c r="D240" s="27" t="s">
        <v>278</v>
      </c>
      <c r="E240" s="27" t="s">
        <v>625</v>
      </c>
      <c r="F240" s="26"/>
      <c r="G240" s="26" t="s">
        <v>4</v>
      </c>
      <c r="H240" s="29" t="s">
        <v>15</v>
      </c>
      <c r="I240" s="26" t="s">
        <v>18</v>
      </c>
      <c r="J240" s="26" t="s">
        <v>16</v>
      </c>
      <c r="K240" s="28">
        <v>45026</v>
      </c>
      <c r="L240" s="28"/>
      <c r="M240" s="31">
        <v>178255</v>
      </c>
      <c r="N240" s="29">
        <f t="shared" si="8"/>
        <v>178255</v>
      </c>
      <c r="O240" s="26" t="s">
        <v>803</v>
      </c>
      <c r="P240" s="26" t="e">
        <v>#N/A</v>
      </c>
      <c r="Q240" s="26" t="s">
        <v>803</v>
      </c>
      <c r="R240" s="26"/>
      <c r="S240" s="26"/>
      <c r="T240" s="29">
        <v>0</v>
      </c>
      <c r="U240" s="29">
        <v>0</v>
      </c>
      <c r="V240" s="29"/>
      <c r="W240" s="29"/>
      <c r="X240" s="29">
        <v>0</v>
      </c>
      <c r="Y240" s="29">
        <v>0</v>
      </c>
      <c r="Z240" s="29">
        <v>0</v>
      </c>
      <c r="AA240" s="29">
        <v>0</v>
      </c>
      <c r="AB240" s="29">
        <v>0</v>
      </c>
      <c r="AC240" s="26"/>
      <c r="AD240" s="26"/>
      <c r="AE240" s="26"/>
      <c r="AF240" s="28">
        <v>45504</v>
      </c>
    </row>
    <row r="241" spans="1:32" x14ac:dyDescent="0.35">
      <c r="A241" s="26">
        <v>891301121</v>
      </c>
      <c r="B241" s="26" t="s">
        <v>17</v>
      </c>
      <c r="C241" s="27">
        <v>326700</v>
      </c>
      <c r="D241" s="27" t="s">
        <v>279</v>
      </c>
      <c r="E241" s="27" t="s">
        <v>626</v>
      </c>
      <c r="F241" s="26"/>
      <c r="G241" s="26" t="s">
        <v>4</v>
      </c>
      <c r="H241" s="29" t="s">
        <v>15</v>
      </c>
      <c r="I241" s="26" t="s">
        <v>18</v>
      </c>
      <c r="J241" s="26" t="s">
        <v>16</v>
      </c>
      <c r="K241" s="28">
        <v>45026</v>
      </c>
      <c r="L241" s="28"/>
      <c r="M241" s="31">
        <v>78644</v>
      </c>
      <c r="N241" s="29">
        <f t="shared" si="8"/>
        <v>78644</v>
      </c>
      <c r="O241" s="26" t="s">
        <v>803</v>
      </c>
      <c r="P241" s="26" t="e">
        <v>#N/A</v>
      </c>
      <c r="Q241" s="26" t="s">
        <v>803</v>
      </c>
      <c r="R241" s="26"/>
      <c r="S241" s="26"/>
      <c r="T241" s="29">
        <v>0</v>
      </c>
      <c r="U241" s="29">
        <v>0</v>
      </c>
      <c r="V241" s="29"/>
      <c r="W241" s="29"/>
      <c r="X241" s="29">
        <v>0</v>
      </c>
      <c r="Y241" s="29">
        <v>0</v>
      </c>
      <c r="Z241" s="29">
        <v>0</v>
      </c>
      <c r="AA241" s="29">
        <v>0</v>
      </c>
      <c r="AB241" s="29">
        <v>0</v>
      </c>
      <c r="AC241" s="26"/>
      <c r="AD241" s="26"/>
      <c r="AE241" s="26"/>
      <c r="AF241" s="28">
        <v>45504</v>
      </c>
    </row>
    <row r="242" spans="1:32" x14ac:dyDescent="0.35">
      <c r="A242" s="26">
        <v>891301121</v>
      </c>
      <c r="B242" s="26" t="s">
        <v>17</v>
      </c>
      <c r="C242" s="27">
        <v>326849</v>
      </c>
      <c r="D242" s="27" t="s">
        <v>280</v>
      </c>
      <c r="E242" s="27" t="s">
        <v>627</v>
      </c>
      <c r="F242" s="26"/>
      <c r="G242" s="26" t="s">
        <v>4</v>
      </c>
      <c r="H242" s="29" t="s">
        <v>15</v>
      </c>
      <c r="I242" s="26" t="s">
        <v>18</v>
      </c>
      <c r="J242" s="26" t="s">
        <v>16</v>
      </c>
      <c r="K242" s="28">
        <v>45026</v>
      </c>
      <c r="L242" s="28"/>
      <c r="M242" s="31">
        <v>69225</v>
      </c>
      <c r="N242" s="29">
        <f t="shared" si="8"/>
        <v>69225</v>
      </c>
      <c r="O242" s="26" t="s">
        <v>803</v>
      </c>
      <c r="P242" s="26" t="e">
        <v>#N/A</v>
      </c>
      <c r="Q242" s="26" t="s">
        <v>803</v>
      </c>
      <c r="R242" s="26"/>
      <c r="S242" s="26"/>
      <c r="T242" s="29">
        <v>0</v>
      </c>
      <c r="U242" s="29">
        <v>0</v>
      </c>
      <c r="V242" s="29"/>
      <c r="W242" s="29"/>
      <c r="X242" s="29">
        <v>0</v>
      </c>
      <c r="Y242" s="29">
        <v>0</v>
      </c>
      <c r="Z242" s="29">
        <v>0</v>
      </c>
      <c r="AA242" s="29">
        <v>0</v>
      </c>
      <c r="AB242" s="29">
        <v>0</v>
      </c>
      <c r="AC242" s="26"/>
      <c r="AD242" s="26"/>
      <c r="AE242" s="26"/>
      <c r="AF242" s="28">
        <v>45504</v>
      </c>
    </row>
    <row r="243" spans="1:32" x14ac:dyDescent="0.35">
      <c r="A243" s="26">
        <v>891301121</v>
      </c>
      <c r="B243" s="26" t="s">
        <v>17</v>
      </c>
      <c r="C243" s="27">
        <v>326962</v>
      </c>
      <c r="D243" s="27" t="s">
        <v>281</v>
      </c>
      <c r="E243" s="27" t="s">
        <v>628</v>
      </c>
      <c r="F243" s="26"/>
      <c r="G243" s="26" t="s">
        <v>4</v>
      </c>
      <c r="H243" s="29" t="s">
        <v>15</v>
      </c>
      <c r="I243" s="26" t="s">
        <v>18</v>
      </c>
      <c r="J243" s="26" t="s">
        <v>16</v>
      </c>
      <c r="K243" s="28">
        <v>45026</v>
      </c>
      <c r="L243" s="28"/>
      <c r="M243" s="31">
        <v>66607</v>
      </c>
      <c r="N243" s="29">
        <f t="shared" si="8"/>
        <v>66607</v>
      </c>
      <c r="O243" s="26" t="s">
        <v>803</v>
      </c>
      <c r="P243" s="26" t="e">
        <v>#N/A</v>
      </c>
      <c r="Q243" s="26" t="s">
        <v>803</v>
      </c>
      <c r="R243" s="26"/>
      <c r="S243" s="26"/>
      <c r="T243" s="29">
        <v>0</v>
      </c>
      <c r="U243" s="29">
        <v>0</v>
      </c>
      <c r="V243" s="29"/>
      <c r="W243" s="29"/>
      <c r="X243" s="29">
        <v>0</v>
      </c>
      <c r="Y243" s="29">
        <v>0</v>
      </c>
      <c r="Z243" s="29">
        <v>0</v>
      </c>
      <c r="AA243" s="29">
        <v>0</v>
      </c>
      <c r="AB243" s="29">
        <v>0</v>
      </c>
      <c r="AC243" s="26"/>
      <c r="AD243" s="26"/>
      <c r="AE243" s="26"/>
      <c r="AF243" s="28">
        <v>45504</v>
      </c>
    </row>
    <row r="244" spans="1:32" x14ac:dyDescent="0.35">
      <c r="A244" s="26">
        <v>891301121</v>
      </c>
      <c r="B244" s="26" t="s">
        <v>17</v>
      </c>
      <c r="C244" s="27">
        <v>327136</v>
      </c>
      <c r="D244" s="27" t="s">
        <v>282</v>
      </c>
      <c r="E244" s="27" t="s">
        <v>629</v>
      </c>
      <c r="F244" s="26"/>
      <c r="G244" s="26" t="s">
        <v>4</v>
      </c>
      <c r="H244" s="29" t="s">
        <v>15</v>
      </c>
      <c r="I244" s="26" t="s">
        <v>18</v>
      </c>
      <c r="J244" s="26" t="s">
        <v>16</v>
      </c>
      <c r="K244" s="28">
        <v>45026</v>
      </c>
      <c r="L244" s="28"/>
      <c r="M244" s="31">
        <v>130176</v>
      </c>
      <c r="N244" s="29">
        <f t="shared" si="8"/>
        <v>130176</v>
      </c>
      <c r="O244" s="26" t="s">
        <v>803</v>
      </c>
      <c r="P244" s="26" t="e">
        <v>#N/A</v>
      </c>
      <c r="Q244" s="26" t="s">
        <v>803</v>
      </c>
      <c r="R244" s="26"/>
      <c r="S244" s="26"/>
      <c r="T244" s="29">
        <v>0</v>
      </c>
      <c r="U244" s="29">
        <v>0</v>
      </c>
      <c r="V244" s="29"/>
      <c r="W244" s="29"/>
      <c r="X244" s="29">
        <v>0</v>
      </c>
      <c r="Y244" s="29">
        <v>0</v>
      </c>
      <c r="Z244" s="29">
        <v>0</v>
      </c>
      <c r="AA244" s="29">
        <v>0</v>
      </c>
      <c r="AB244" s="29">
        <v>0</v>
      </c>
      <c r="AC244" s="26"/>
      <c r="AD244" s="26"/>
      <c r="AE244" s="26"/>
      <c r="AF244" s="28">
        <v>45504</v>
      </c>
    </row>
    <row r="245" spans="1:32" x14ac:dyDescent="0.35">
      <c r="A245" s="26">
        <v>891301121</v>
      </c>
      <c r="B245" s="26" t="s">
        <v>17</v>
      </c>
      <c r="C245" s="27">
        <v>327137</v>
      </c>
      <c r="D245" s="27" t="s">
        <v>283</v>
      </c>
      <c r="E245" s="27" t="s">
        <v>630</v>
      </c>
      <c r="F245" s="26"/>
      <c r="G245" s="26" t="s">
        <v>4</v>
      </c>
      <c r="H245" s="29" t="s">
        <v>15</v>
      </c>
      <c r="I245" s="26" t="s">
        <v>18</v>
      </c>
      <c r="J245" s="26" t="s">
        <v>16</v>
      </c>
      <c r="K245" s="28">
        <v>45026</v>
      </c>
      <c r="L245" s="28"/>
      <c r="M245" s="31">
        <v>71997</v>
      </c>
      <c r="N245" s="29">
        <f t="shared" si="8"/>
        <v>71997</v>
      </c>
      <c r="O245" s="26" t="s">
        <v>803</v>
      </c>
      <c r="P245" s="26" t="e">
        <v>#N/A</v>
      </c>
      <c r="Q245" s="26" t="s">
        <v>803</v>
      </c>
      <c r="R245" s="26"/>
      <c r="S245" s="26"/>
      <c r="T245" s="29">
        <v>0</v>
      </c>
      <c r="U245" s="29">
        <v>0</v>
      </c>
      <c r="V245" s="29"/>
      <c r="W245" s="29"/>
      <c r="X245" s="29">
        <v>0</v>
      </c>
      <c r="Y245" s="29">
        <v>0</v>
      </c>
      <c r="Z245" s="29">
        <v>0</v>
      </c>
      <c r="AA245" s="29">
        <v>0</v>
      </c>
      <c r="AB245" s="29">
        <v>0</v>
      </c>
      <c r="AC245" s="26"/>
      <c r="AD245" s="26"/>
      <c r="AE245" s="26"/>
      <c r="AF245" s="28">
        <v>45504</v>
      </c>
    </row>
    <row r="246" spans="1:32" x14ac:dyDescent="0.35">
      <c r="A246" s="26">
        <v>891301121</v>
      </c>
      <c r="B246" s="26" t="s">
        <v>17</v>
      </c>
      <c r="C246" s="27">
        <v>327514</v>
      </c>
      <c r="D246" s="27" t="s">
        <v>284</v>
      </c>
      <c r="E246" s="27" t="s">
        <v>631</v>
      </c>
      <c r="F246" s="26"/>
      <c r="G246" s="26" t="s">
        <v>4</v>
      </c>
      <c r="H246" s="29" t="s">
        <v>15</v>
      </c>
      <c r="I246" s="26" t="s">
        <v>18</v>
      </c>
      <c r="J246" s="26" t="s">
        <v>16</v>
      </c>
      <c r="K246" s="28">
        <v>45026</v>
      </c>
      <c r="L246" s="28"/>
      <c r="M246" s="31">
        <v>105949</v>
      </c>
      <c r="N246" s="29">
        <f t="shared" si="8"/>
        <v>105949</v>
      </c>
      <c r="O246" s="26" t="s">
        <v>803</v>
      </c>
      <c r="P246" s="26" t="e">
        <v>#N/A</v>
      </c>
      <c r="Q246" s="26" t="s">
        <v>803</v>
      </c>
      <c r="R246" s="26"/>
      <c r="S246" s="26"/>
      <c r="T246" s="29">
        <v>0</v>
      </c>
      <c r="U246" s="29">
        <v>0</v>
      </c>
      <c r="V246" s="29"/>
      <c r="W246" s="29"/>
      <c r="X246" s="29">
        <v>0</v>
      </c>
      <c r="Y246" s="29">
        <v>0</v>
      </c>
      <c r="Z246" s="29">
        <v>0</v>
      </c>
      <c r="AA246" s="29">
        <v>0</v>
      </c>
      <c r="AB246" s="29">
        <v>0</v>
      </c>
      <c r="AC246" s="26"/>
      <c r="AD246" s="26"/>
      <c r="AE246" s="26"/>
      <c r="AF246" s="28">
        <v>45504</v>
      </c>
    </row>
    <row r="247" spans="1:32" x14ac:dyDescent="0.35">
      <c r="A247" s="26">
        <v>891301121</v>
      </c>
      <c r="B247" s="26" t="s">
        <v>17</v>
      </c>
      <c r="C247" s="27">
        <v>327515</v>
      </c>
      <c r="D247" s="27" t="s">
        <v>285</v>
      </c>
      <c r="E247" s="27" t="s">
        <v>632</v>
      </c>
      <c r="F247" s="26"/>
      <c r="G247" s="26" t="s">
        <v>4</v>
      </c>
      <c r="H247" s="29" t="s">
        <v>15</v>
      </c>
      <c r="I247" s="26" t="s">
        <v>18</v>
      </c>
      <c r="J247" s="26" t="s">
        <v>16</v>
      </c>
      <c r="K247" s="28">
        <v>45026</v>
      </c>
      <c r="L247" s="28"/>
      <c r="M247" s="31">
        <v>89782</v>
      </c>
      <c r="N247" s="29">
        <f t="shared" si="8"/>
        <v>89782</v>
      </c>
      <c r="O247" s="26" t="s">
        <v>803</v>
      </c>
      <c r="P247" s="26" t="e">
        <v>#N/A</v>
      </c>
      <c r="Q247" s="26" t="s">
        <v>803</v>
      </c>
      <c r="R247" s="26"/>
      <c r="S247" s="26"/>
      <c r="T247" s="29">
        <v>0</v>
      </c>
      <c r="U247" s="29">
        <v>0</v>
      </c>
      <c r="V247" s="29"/>
      <c r="W247" s="29"/>
      <c r="X247" s="29">
        <v>0</v>
      </c>
      <c r="Y247" s="29">
        <v>0</v>
      </c>
      <c r="Z247" s="29">
        <v>0</v>
      </c>
      <c r="AA247" s="29">
        <v>0</v>
      </c>
      <c r="AB247" s="29">
        <v>0</v>
      </c>
      <c r="AC247" s="26"/>
      <c r="AD247" s="26"/>
      <c r="AE247" s="26"/>
      <c r="AF247" s="28">
        <v>45504</v>
      </c>
    </row>
    <row r="248" spans="1:32" x14ac:dyDescent="0.35">
      <c r="A248" s="26">
        <v>891301121</v>
      </c>
      <c r="B248" s="26" t="s">
        <v>17</v>
      </c>
      <c r="C248" s="27">
        <v>327972</v>
      </c>
      <c r="D248" s="27" t="s">
        <v>286</v>
      </c>
      <c r="E248" s="27" t="s">
        <v>633</v>
      </c>
      <c r="F248" s="26"/>
      <c r="G248" s="26" t="s">
        <v>4</v>
      </c>
      <c r="H248" s="29" t="s">
        <v>15</v>
      </c>
      <c r="I248" s="26" t="s">
        <v>18</v>
      </c>
      <c r="J248" s="26" t="s">
        <v>16</v>
      </c>
      <c r="K248" s="28">
        <v>45026</v>
      </c>
      <c r="L248" s="28"/>
      <c r="M248" s="31">
        <v>9600</v>
      </c>
      <c r="N248" s="29">
        <f t="shared" ref="N248:N311" si="9">+M248</f>
        <v>9600</v>
      </c>
      <c r="O248" s="26" t="s">
        <v>803</v>
      </c>
      <c r="P248" s="26" t="e">
        <v>#N/A</v>
      </c>
      <c r="Q248" s="26" t="s">
        <v>803</v>
      </c>
      <c r="R248" s="26"/>
      <c r="S248" s="26"/>
      <c r="T248" s="29">
        <v>0</v>
      </c>
      <c r="U248" s="29">
        <v>0</v>
      </c>
      <c r="V248" s="29"/>
      <c r="W248" s="29"/>
      <c r="X248" s="29">
        <v>0</v>
      </c>
      <c r="Y248" s="29">
        <v>0</v>
      </c>
      <c r="Z248" s="29">
        <v>0</v>
      </c>
      <c r="AA248" s="29">
        <v>0</v>
      </c>
      <c r="AB248" s="29">
        <v>0</v>
      </c>
      <c r="AC248" s="26"/>
      <c r="AD248" s="26"/>
      <c r="AE248" s="26"/>
      <c r="AF248" s="28">
        <v>45504</v>
      </c>
    </row>
    <row r="249" spans="1:32" x14ac:dyDescent="0.35">
      <c r="A249" s="26">
        <v>891301121</v>
      </c>
      <c r="B249" s="26" t="s">
        <v>17</v>
      </c>
      <c r="C249" s="27">
        <v>328314</v>
      </c>
      <c r="D249" s="27" t="s">
        <v>287</v>
      </c>
      <c r="E249" s="27" t="s">
        <v>634</v>
      </c>
      <c r="F249" s="26"/>
      <c r="G249" s="26" t="s">
        <v>4</v>
      </c>
      <c r="H249" s="29" t="s">
        <v>15</v>
      </c>
      <c r="I249" s="26" t="s">
        <v>18</v>
      </c>
      <c r="J249" s="26" t="s">
        <v>16</v>
      </c>
      <c r="K249" s="28">
        <v>45026</v>
      </c>
      <c r="L249" s="28"/>
      <c r="M249" s="31">
        <v>9600</v>
      </c>
      <c r="N249" s="29">
        <f t="shared" si="9"/>
        <v>9600</v>
      </c>
      <c r="O249" s="26" t="s">
        <v>803</v>
      </c>
      <c r="P249" s="26" t="e">
        <v>#N/A</v>
      </c>
      <c r="Q249" s="26" t="s">
        <v>803</v>
      </c>
      <c r="R249" s="26"/>
      <c r="S249" s="26"/>
      <c r="T249" s="29">
        <v>0</v>
      </c>
      <c r="U249" s="29">
        <v>0</v>
      </c>
      <c r="V249" s="29"/>
      <c r="W249" s="29"/>
      <c r="X249" s="29">
        <v>0</v>
      </c>
      <c r="Y249" s="29">
        <v>0</v>
      </c>
      <c r="Z249" s="29">
        <v>0</v>
      </c>
      <c r="AA249" s="29">
        <v>0</v>
      </c>
      <c r="AB249" s="29">
        <v>0</v>
      </c>
      <c r="AC249" s="26"/>
      <c r="AD249" s="26"/>
      <c r="AE249" s="26"/>
      <c r="AF249" s="28">
        <v>45504</v>
      </c>
    </row>
    <row r="250" spans="1:32" x14ac:dyDescent="0.35">
      <c r="A250" s="26">
        <v>891301121</v>
      </c>
      <c r="B250" s="26" t="s">
        <v>17</v>
      </c>
      <c r="C250" s="27">
        <v>328369</v>
      </c>
      <c r="D250" s="27" t="s">
        <v>288</v>
      </c>
      <c r="E250" s="27" t="s">
        <v>635</v>
      </c>
      <c r="F250" s="26"/>
      <c r="G250" s="26" t="s">
        <v>4</v>
      </c>
      <c r="H250" s="29" t="s">
        <v>15</v>
      </c>
      <c r="I250" s="26" t="s">
        <v>18</v>
      </c>
      <c r="J250" s="26" t="s">
        <v>16</v>
      </c>
      <c r="K250" s="28">
        <v>45026</v>
      </c>
      <c r="L250" s="28"/>
      <c r="M250" s="31">
        <v>121539</v>
      </c>
      <c r="N250" s="29">
        <f t="shared" si="9"/>
        <v>121539</v>
      </c>
      <c r="O250" s="26" t="s">
        <v>803</v>
      </c>
      <c r="P250" s="26" t="e">
        <v>#N/A</v>
      </c>
      <c r="Q250" s="26" t="s">
        <v>803</v>
      </c>
      <c r="R250" s="26"/>
      <c r="S250" s="26"/>
      <c r="T250" s="29">
        <v>0</v>
      </c>
      <c r="U250" s="29">
        <v>0</v>
      </c>
      <c r="V250" s="29"/>
      <c r="W250" s="29"/>
      <c r="X250" s="29">
        <v>0</v>
      </c>
      <c r="Y250" s="29">
        <v>0</v>
      </c>
      <c r="Z250" s="29">
        <v>0</v>
      </c>
      <c r="AA250" s="29">
        <v>0</v>
      </c>
      <c r="AB250" s="29">
        <v>0</v>
      </c>
      <c r="AC250" s="26"/>
      <c r="AD250" s="26"/>
      <c r="AE250" s="26"/>
      <c r="AF250" s="28">
        <v>45504</v>
      </c>
    </row>
    <row r="251" spans="1:32" x14ac:dyDescent="0.35">
      <c r="A251" s="26">
        <v>891301121</v>
      </c>
      <c r="B251" s="26" t="s">
        <v>17</v>
      </c>
      <c r="C251" s="27">
        <v>328599</v>
      </c>
      <c r="D251" s="27" t="s">
        <v>289</v>
      </c>
      <c r="E251" s="27" t="s">
        <v>636</v>
      </c>
      <c r="F251" s="26"/>
      <c r="G251" s="26" t="s">
        <v>4</v>
      </c>
      <c r="H251" s="29" t="s">
        <v>15</v>
      </c>
      <c r="I251" s="26" t="s">
        <v>18</v>
      </c>
      <c r="J251" s="26" t="s">
        <v>16</v>
      </c>
      <c r="K251" s="28">
        <v>45026</v>
      </c>
      <c r="L251" s="28"/>
      <c r="M251" s="31">
        <v>9600</v>
      </c>
      <c r="N251" s="29">
        <f t="shared" si="9"/>
        <v>9600</v>
      </c>
      <c r="O251" s="26" t="s">
        <v>803</v>
      </c>
      <c r="P251" s="26" t="e">
        <v>#N/A</v>
      </c>
      <c r="Q251" s="26" t="s">
        <v>803</v>
      </c>
      <c r="R251" s="26"/>
      <c r="S251" s="26"/>
      <c r="T251" s="29">
        <v>0</v>
      </c>
      <c r="U251" s="29">
        <v>0</v>
      </c>
      <c r="V251" s="29"/>
      <c r="W251" s="29"/>
      <c r="X251" s="29">
        <v>0</v>
      </c>
      <c r="Y251" s="29">
        <v>0</v>
      </c>
      <c r="Z251" s="29">
        <v>0</v>
      </c>
      <c r="AA251" s="29">
        <v>0</v>
      </c>
      <c r="AB251" s="29">
        <v>0</v>
      </c>
      <c r="AC251" s="26"/>
      <c r="AD251" s="26"/>
      <c r="AE251" s="26"/>
      <c r="AF251" s="28">
        <v>45504</v>
      </c>
    </row>
    <row r="252" spans="1:32" x14ac:dyDescent="0.35">
      <c r="A252" s="26">
        <v>891301121</v>
      </c>
      <c r="B252" s="26" t="s">
        <v>17</v>
      </c>
      <c r="C252" s="27">
        <v>328655</v>
      </c>
      <c r="D252" s="27" t="s">
        <v>290</v>
      </c>
      <c r="E252" s="27" t="s">
        <v>637</v>
      </c>
      <c r="F252" s="26"/>
      <c r="G252" s="26" t="s">
        <v>4</v>
      </c>
      <c r="H252" s="29" t="s">
        <v>15</v>
      </c>
      <c r="I252" s="26" t="s">
        <v>18</v>
      </c>
      <c r="J252" s="26" t="s">
        <v>16</v>
      </c>
      <c r="K252" s="28">
        <v>45026</v>
      </c>
      <c r="L252" s="28"/>
      <c r="M252" s="31">
        <v>169968</v>
      </c>
      <c r="N252" s="29">
        <f t="shared" si="9"/>
        <v>169968</v>
      </c>
      <c r="O252" s="26" t="s">
        <v>803</v>
      </c>
      <c r="P252" s="26" t="e">
        <v>#N/A</v>
      </c>
      <c r="Q252" s="26" t="s">
        <v>803</v>
      </c>
      <c r="R252" s="26"/>
      <c r="S252" s="26"/>
      <c r="T252" s="29">
        <v>0</v>
      </c>
      <c r="U252" s="29">
        <v>0</v>
      </c>
      <c r="V252" s="29"/>
      <c r="W252" s="29"/>
      <c r="X252" s="29">
        <v>0</v>
      </c>
      <c r="Y252" s="29">
        <v>0</v>
      </c>
      <c r="Z252" s="29">
        <v>0</v>
      </c>
      <c r="AA252" s="29">
        <v>0</v>
      </c>
      <c r="AB252" s="29">
        <v>0</v>
      </c>
      <c r="AC252" s="26"/>
      <c r="AD252" s="26"/>
      <c r="AE252" s="26"/>
      <c r="AF252" s="28">
        <v>45504</v>
      </c>
    </row>
    <row r="253" spans="1:32" x14ac:dyDescent="0.35">
      <c r="A253" s="26">
        <v>891301121</v>
      </c>
      <c r="B253" s="26" t="s">
        <v>17</v>
      </c>
      <c r="C253" s="27">
        <v>328657</v>
      </c>
      <c r="D253" s="27" t="s">
        <v>291</v>
      </c>
      <c r="E253" s="27" t="s">
        <v>638</v>
      </c>
      <c r="F253" s="26"/>
      <c r="G253" s="26" t="s">
        <v>4</v>
      </c>
      <c r="H253" s="29" t="s">
        <v>15</v>
      </c>
      <c r="I253" s="26" t="s">
        <v>18</v>
      </c>
      <c r="J253" s="26" t="s">
        <v>16</v>
      </c>
      <c r="K253" s="28">
        <v>45026</v>
      </c>
      <c r="L253" s="28"/>
      <c r="M253" s="31">
        <v>70230</v>
      </c>
      <c r="N253" s="29">
        <f t="shared" si="9"/>
        <v>70230</v>
      </c>
      <c r="O253" s="26" t="s">
        <v>803</v>
      </c>
      <c r="P253" s="26" t="e">
        <v>#N/A</v>
      </c>
      <c r="Q253" s="26" t="s">
        <v>803</v>
      </c>
      <c r="R253" s="26"/>
      <c r="S253" s="26"/>
      <c r="T253" s="29">
        <v>0</v>
      </c>
      <c r="U253" s="29">
        <v>0</v>
      </c>
      <c r="V253" s="29"/>
      <c r="W253" s="29"/>
      <c r="X253" s="29">
        <v>0</v>
      </c>
      <c r="Y253" s="29">
        <v>0</v>
      </c>
      <c r="Z253" s="29">
        <v>0</v>
      </c>
      <c r="AA253" s="29">
        <v>0</v>
      </c>
      <c r="AB253" s="29">
        <v>0</v>
      </c>
      <c r="AC253" s="26"/>
      <c r="AD253" s="26"/>
      <c r="AE253" s="26"/>
      <c r="AF253" s="28">
        <v>45504</v>
      </c>
    </row>
    <row r="254" spans="1:32" x14ac:dyDescent="0.35">
      <c r="A254" s="26">
        <v>891301121</v>
      </c>
      <c r="B254" s="26" t="s">
        <v>17</v>
      </c>
      <c r="C254" s="27">
        <v>328785</v>
      </c>
      <c r="D254" s="27" t="s">
        <v>292</v>
      </c>
      <c r="E254" s="27" t="s">
        <v>639</v>
      </c>
      <c r="F254" s="26"/>
      <c r="G254" s="26" t="s">
        <v>4</v>
      </c>
      <c r="H254" s="29" t="s">
        <v>15</v>
      </c>
      <c r="I254" s="26" t="s">
        <v>18</v>
      </c>
      <c r="J254" s="26" t="s">
        <v>16</v>
      </c>
      <c r="K254" s="28">
        <v>45026</v>
      </c>
      <c r="L254" s="28"/>
      <c r="M254" s="31">
        <v>70120</v>
      </c>
      <c r="N254" s="29">
        <f t="shared" si="9"/>
        <v>70120</v>
      </c>
      <c r="O254" s="26" t="s">
        <v>803</v>
      </c>
      <c r="P254" s="26" t="e">
        <v>#N/A</v>
      </c>
      <c r="Q254" s="26" t="s">
        <v>803</v>
      </c>
      <c r="R254" s="26"/>
      <c r="S254" s="26"/>
      <c r="T254" s="29">
        <v>0</v>
      </c>
      <c r="U254" s="29">
        <v>0</v>
      </c>
      <c r="V254" s="29"/>
      <c r="W254" s="29"/>
      <c r="X254" s="29">
        <v>0</v>
      </c>
      <c r="Y254" s="29">
        <v>0</v>
      </c>
      <c r="Z254" s="29">
        <v>0</v>
      </c>
      <c r="AA254" s="29">
        <v>0</v>
      </c>
      <c r="AB254" s="29">
        <v>0</v>
      </c>
      <c r="AC254" s="26"/>
      <c r="AD254" s="26"/>
      <c r="AE254" s="26"/>
      <c r="AF254" s="28">
        <v>45504</v>
      </c>
    </row>
    <row r="255" spans="1:32" x14ac:dyDescent="0.35">
      <c r="A255" s="26">
        <v>891301121</v>
      </c>
      <c r="B255" s="26" t="s">
        <v>17</v>
      </c>
      <c r="C255" s="27">
        <v>328791</v>
      </c>
      <c r="D255" s="27" t="s">
        <v>293</v>
      </c>
      <c r="E255" s="27" t="s">
        <v>640</v>
      </c>
      <c r="F255" s="26"/>
      <c r="G255" s="26" t="s">
        <v>4</v>
      </c>
      <c r="H255" s="29" t="s">
        <v>15</v>
      </c>
      <c r="I255" s="26" t="s">
        <v>18</v>
      </c>
      <c r="J255" s="26" t="s">
        <v>16</v>
      </c>
      <c r="K255" s="28">
        <v>45026</v>
      </c>
      <c r="L255" s="28"/>
      <c r="M255" s="31">
        <v>71709</v>
      </c>
      <c r="N255" s="29">
        <f t="shared" si="9"/>
        <v>71709</v>
      </c>
      <c r="O255" s="26" t="s">
        <v>803</v>
      </c>
      <c r="P255" s="26" t="e">
        <v>#N/A</v>
      </c>
      <c r="Q255" s="26" t="s">
        <v>803</v>
      </c>
      <c r="R255" s="26"/>
      <c r="S255" s="26"/>
      <c r="T255" s="29">
        <v>0</v>
      </c>
      <c r="U255" s="29">
        <v>0</v>
      </c>
      <c r="V255" s="29"/>
      <c r="W255" s="29"/>
      <c r="X255" s="29">
        <v>0</v>
      </c>
      <c r="Y255" s="29">
        <v>0</v>
      </c>
      <c r="Z255" s="29">
        <v>0</v>
      </c>
      <c r="AA255" s="29">
        <v>0</v>
      </c>
      <c r="AB255" s="29">
        <v>0</v>
      </c>
      <c r="AC255" s="26"/>
      <c r="AD255" s="26"/>
      <c r="AE255" s="26"/>
      <c r="AF255" s="28">
        <v>45504</v>
      </c>
    </row>
    <row r="256" spans="1:32" x14ac:dyDescent="0.35">
      <c r="A256" s="26">
        <v>891301121</v>
      </c>
      <c r="B256" s="26" t="s">
        <v>17</v>
      </c>
      <c r="C256" s="27">
        <v>329701</v>
      </c>
      <c r="D256" s="27" t="s">
        <v>294</v>
      </c>
      <c r="E256" s="27" t="s">
        <v>641</v>
      </c>
      <c r="F256" s="26"/>
      <c r="G256" s="26" t="s">
        <v>4</v>
      </c>
      <c r="H256" s="29" t="s">
        <v>15</v>
      </c>
      <c r="I256" s="26" t="s">
        <v>18</v>
      </c>
      <c r="J256" s="26" t="s">
        <v>16</v>
      </c>
      <c r="K256" s="28">
        <v>45026</v>
      </c>
      <c r="L256" s="28"/>
      <c r="M256" s="31">
        <v>91190</v>
      </c>
      <c r="N256" s="29">
        <f t="shared" si="9"/>
        <v>91190</v>
      </c>
      <c r="O256" s="26" t="s">
        <v>803</v>
      </c>
      <c r="P256" s="26" t="e">
        <v>#N/A</v>
      </c>
      <c r="Q256" s="26" t="s">
        <v>803</v>
      </c>
      <c r="R256" s="26"/>
      <c r="S256" s="26"/>
      <c r="T256" s="29">
        <v>0</v>
      </c>
      <c r="U256" s="29">
        <v>0</v>
      </c>
      <c r="V256" s="29"/>
      <c r="W256" s="29"/>
      <c r="X256" s="29">
        <v>0</v>
      </c>
      <c r="Y256" s="29">
        <v>0</v>
      </c>
      <c r="Z256" s="29">
        <v>0</v>
      </c>
      <c r="AA256" s="29">
        <v>0</v>
      </c>
      <c r="AB256" s="29">
        <v>0</v>
      </c>
      <c r="AC256" s="26"/>
      <c r="AD256" s="26"/>
      <c r="AE256" s="26"/>
      <c r="AF256" s="28">
        <v>45504</v>
      </c>
    </row>
    <row r="257" spans="1:32" x14ac:dyDescent="0.35">
      <c r="A257" s="26">
        <v>891301121</v>
      </c>
      <c r="B257" s="26" t="s">
        <v>17</v>
      </c>
      <c r="C257" s="27">
        <v>329821</v>
      </c>
      <c r="D257" s="27" t="s">
        <v>295</v>
      </c>
      <c r="E257" s="27" t="s">
        <v>642</v>
      </c>
      <c r="F257" s="26"/>
      <c r="G257" s="26" t="s">
        <v>4</v>
      </c>
      <c r="H257" s="29" t="s">
        <v>15</v>
      </c>
      <c r="I257" s="26" t="s">
        <v>18</v>
      </c>
      <c r="J257" s="26" t="s">
        <v>16</v>
      </c>
      <c r="K257" s="28">
        <v>45026</v>
      </c>
      <c r="L257" s="28"/>
      <c r="M257" s="31">
        <v>37900</v>
      </c>
      <c r="N257" s="29">
        <f t="shared" si="9"/>
        <v>37900</v>
      </c>
      <c r="O257" s="26" t="s">
        <v>803</v>
      </c>
      <c r="P257" s="26" t="e">
        <v>#N/A</v>
      </c>
      <c r="Q257" s="26" t="s">
        <v>803</v>
      </c>
      <c r="R257" s="26"/>
      <c r="S257" s="26"/>
      <c r="T257" s="29">
        <v>0</v>
      </c>
      <c r="U257" s="29">
        <v>0</v>
      </c>
      <c r="V257" s="29"/>
      <c r="W257" s="29"/>
      <c r="X257" s="29">
        <v>0</v>
      </c>
      <c r="Y257" s="29">
        <v>0</v>
      </c>
      <c r="Z257" s="29">
        <v>0</v>
      </c>
      <c r="AA257" s="29">
        <v>0</v>
      </c>
      <c r="AB257" s="29">
        <v>0</v>
      </c>
      <c r="AC257" s="26"/>
      <c r="AD257" s="26"/>
      <c r="AE257" s="26"/>
      <c r="AF257" s="28">
        <v>45504</v>
      </c>
    </row>
    <row r="258" spans="1:32" x14ac:dyDescent="0.35">
      <c r="A258" s="26">
        <v>891301121</v>
      </c>
      <c r="B258" s="26" t="s">
        <v>17</v>
      </c>
      <c r="C258" s="27">
        <v>330055</v>
      </c>
      <c r="D258" s="27" t="s">
        <v>296</v>
      </c>
      <c r="E258" s="27" t="s">
        <v>643</v>
      </c>
      <c r="F258" s="26"/>
      <c r="G258" s="26" t="s">
        <v>4</v>
      </c>
      <c r="H258" s="29" t="s">
        <v>15</v>
      </c>
      <c r="I258" s="26" t="s">
        <v>18</v>
      </c>
      <c r="J258" s="26" t="s">
        <v>16</v>
      </c>
      <c r="K258" s="28">
        <v>45026</v>
      </c>
      <c r="L258" s="28"/>
      <c r="M258" s="31">
        <v>120400</v>
      </c>
      <c r="N258" s="29">
        <f t="shared" si="9"/>
        <v>120400</v>
      </c>
      <c r="O258" s="26" t="s">
        <v>803</v>
      </c>
      <c r="P258" s="26" t="e">
        <v>#N/A</v>
      </c>
      <c r="Q258" s="26" t="s">
        <v>803</v>
      </c>
      <c r="R258" s="26"/>
      <c r="S258" s="26"/>
      <c r="T258" s="29">
        <v>0</v>
      </c>
      <c r="U258" s="29">
        <v>0</v>
      </c>
      <c r="V258" s="29"/>
      <c r="W258" s="29"/>
      <c r="X258" s="29">
        <v>0</v>
      </c>
      <c r="Y258" s="29">
        <v>0</v>
      </c>
      <c r="Z258" s="29">
        <v>0</v>
      </c>
      <c r="AA258" s="29">
        <v>0</v>
      </c>
      <c r="AB258" s="29">
        <v>0</v>
      </c>
      <c r="AC258" s="26"/>
      <c r="AD258" s="26"/>
      <c r="AE258" s="26"/>
      <c r="AF258" s="28">
        <v>45504</v>
      </c>
    </row>
    <row r="259" spans="1:32" x14ac:dyDescent="0.35">
      <c r="A259" s="26">
        <v>891301121</v>
      </c>
      <c r="B259" s="26" t="s">
        <v>17</v>
      </c>
      <c r="C259" s="27">
        <v>331003</v>
      </c>
      <c r="D259" s="27" t="s">
        <v>297</v>
      </c>
      <c r="E259" s="27" t="s">
        <v>644</v>
      </c>
      <c r="F259" s="26"/>
      <c r="G259" s="26" t="s">
        <v>4</v>
      </c>
      <c r="H259" s="29" t="s">
        <v>15</v>
      </c>
      <c r="I259" s="26" t="s">
        <v>18</v>
      </c>
      <c r="J259" s="26" t="s">
        <v>16</v>
      </c>
      <c r="K259" s="28">
        <v>45026</v>
      </c>
      <c r="L259" s="28"/>
      <c r="M259" s="31">
        <v>89400</v>
      </c>
      <c r="N259" s="29">
        <f t="shared" si="9"/>
        <v>89400</v>
      </c>
      <c r="O259" s="26" t="s">
        <v>803</v>
      </c>
      <c r="P259" s="26" t="e">
        <v>#N/A</v>
      </c>
      <c r="Q259" s="26" t="s">
        <v>803</v>
      </c>
      <c r="R259" s="26"/>
      <c r="S259" s="26"/>
      <c r="T259" s="29">
        <v>0</v>
      </c>
      <c r="U259" s="29">
        <v>0</v>
      </c>
      <c r="V259" s="29"/>
      <c r="W259" s="29"/>
      <c r="X259" s="29">
        <v>0</v>
      </c>
      <c r="Y259" s="29">
        <v>0</v>
      </c>
      <c r="Z259" s="29">
        <v>0</v>
      </c>
      <c r="AA259" s="29">
        <v>0</v>
      </c>
      <c r="AB259" s="29">
        <v>0</v>
      </c>
      <c r="AC259" s="26"/>
      <c r="AD259" s="26"/>
      <c r="AE259" s="26"/>
      <c r="AF259" s="28">
        <v>45504</v>
      </c>
    </row>
    <row r="260" spans="1:32" x14ac:dyDescent="0.35">
      <c r="A260" s="26">
        <v>891301121</v>
      </c>
      <c r="B260" s="26" t="s">
        <v>17</v>
      </c>
      <c r="C260" s="27">
        <v>331127</v>
      </c>
      <c r="D260" s="27" t="s">
        <v>298</v>
      </c>
      <c r="E260" s="27" t="s">
        <v>645</v>
      </c>
      <c r="F260" s="26"/>
      <c r="G260" s="26" t="s">
        <v>4</v>
      </c>
      <c r="H260" s="29" t="s">
        <v>15</v>
      </c>
      <c r="I260" s="26" t="s">
        <v>18</v>
      </c>
      <c r="J260" s="26" t="s">
        <v>16</v>
      </c>
      <c r="K260" s="28">
        <v>45026</v>
      </c>
      <c r="L260" s="28"/>
      <c r="M260" s="31">
        <v>333589</v>
      </c>
      <c r="N260" s="29">
        <f t="shared" si="9"/>
        <v>333589</v>
      </c>
      <c r="O260" s="26" t="s">
        <v>803</v>
      </c>
      <c r="P260" s="26" t="e">
        <v>#N/A</v>
      </c>
      <c r="Q260" s="26" t="s">
        <v>803</v>
      </c>
      <c r="R260" s="26"/>
      <c r="S260" s="26"/>
      <c r="T260" s="29">
        <v>0</v>
      </c>
      <c r="U260" s="29">
        <v>0</v>
      </c>
      <c r="V260" s="29"/>
      <c r="W260" s="29"/>
      <c r="X260" s="29">
        <v>0</v>
      </c>
      <c r="Y260" s="29">
        <v>0</v>
      </c>
      <c r="Z260" s="29">
        <v>0</v>
      </c>
      <c r="AA260" s="29">
        <v>0</v>
      </c>
      <c r="AB260" s="29">
        <v>0</v>
      </c>
      <c r="AC260" s="26"/>
      <c r="AD260" s="26"/>
      <c r="AE260" s="26"/>
      <c r="AF260" s="28">
        <v>45504</v>
      </c>
    </row>
    <row r="261" spans="1:32" x14ac:dyDescent="0.35">
      <c r="A261" s="26">
        <v>891301121</v>
      </c>
      <c r="B261" s="26" t="s">
        <v>17</v>
      </c>
      <c r="C261" s="27">
        <v>331498</v>
      </c>
      <c r="D261" s="27" t="s">
        <v>299</v>
      </c>
      <c r="E261" s="27" t="s">
        <v>646</v>
      </c>
      <c r="F261" s="26"/>
      <c r="G261" s="26" t="s">
        <v>4</v>
      </c>
      <c r="H261" s="29" t="s">
        <v>15</v>
      </c>
      <c r="I261" s="26" t="s">
        <v>18</v>
      </c>
      <c r="J261" s="26" t="s">
        <v>16</v>
      </c>
      <c r="K261" s="28">
        <v>45026</v>
      </c>
      <c r="L261" s="28"/>
      <c r="M261" s="31">
        <v>38400</v>
      </c>
      <c r="N261" s="29">
        <f t="shared" si="9"/>
        <v>38400</v>
      </c>
      <c r="O261" s="26" t="s">
        <v>803</v>
      </c>
      <c r="P261" s="26" t="e">
        <v>#N/A</v>
      </c>
      <c r="Q261" s="26" t="s">
        <v>803</v>
      </c>
      <c r="R261" s="26"/>
      <c r="S261" s="26"/>
      <c r="T261" s="29">
        <v>0</v>
      </c>
      <c r="U261" s="29">
        <v>0</v>
      </c>
      <c r="V261" s="29"/>
      <c r="W261" s="29"/>
      <c r="X261" s="29">
        <v>0</v>
      </c>
      <c r="Y261" s="29">
        <v>0</v>
      </c>
      <c r="Z261" s="29">
        <v>0</v>
      </c>
      <c r="AA261" s="29">
        <v>0</v>
      </c>
      <c r="AB261" s="29">
        <v>0</v>
      </c>
      <c r="AC261" s="26"/>
      <c r="AD261" s="26"/>
      <c r="AE261" s="26"/>
      <c r="AF261" s="28">
        <v>45504</v>
      </c>
    </row>
    <row r="262" spans="1:32" x14ac:dyDescent="0.35">
      <c r="A262" s="26">
        <v>891301121</v>
      </c>
      <c r="B262" s="26" t="s">
        <v>17</v>
      </c>
      <c r="C262" s="27">
        <v>331520</v>
      </c>
      <c r="D262" s="27" t="s">
        <v>300</v>
      </c>
      <c r="E262" s="27" t="s">
        <v>647</v>
      </c>
      <c r="F262" s="26"/>
      <c r="G262" s="26" t="s">
        <v>4</v>
      </c>
      <c r="H262" s="29" t="s">
        <v>15</v>
      </c>
      <c r="I262" s="26" t="s">
        <v>18</v>
      </c>
      <c r="J262" s="26" t="s">
        <v>16</v>
      </c>
      <c r="K262" s="28">
        <v>45026</v>
      </c>
      <c r="L262" s="28"/>
      <c r="M262" s="31">
        <v>37900</v>
      </c>
      <c r="N262" s="29">
        <f t="shared" si="9"/>
        <v>37900</v>
      </c>
      <c r="O262" s="26" t="s">
        <v>803</v>
      </c>
      <c r="P262" s="26" t="e">
        <v>#N/A</v>
      </c>
      <c r="Q262" s="26" t="s">
        <v>803</v>
      </c>
      <c r="R262" s="26"/>
      <c r="S262" s="26"/>
      <c r="T262" s="29">
        <v>0</v>
      </c>
      <c r="U262" s="29">
        <v>0</v>
      </c>
      <c r="V262" s="29"/>
      <c r="W262" s="29"/>
      <c r="X262" s="29">
        <v>0</v>
      </c>
      <c r="Y262" s="29">
        <v>0</v>
      </c>
      <c r="Z262" s="29">
        <v>0</v>
      </c>
      <c r="AA262" s="29">
        <v>0</v>
      </c>
      <c r="AB262" s="29">
        <v>0</v>
      </c>
      <c r="AC262" s="26"/>
      <c r="AD262" s="26"/>
      <c r="AE262" s="26"/>
      <c r="AF262" s="28">
        <v>45504</v>
      </c>
    </row>
    <row r="263" spans="1:32" x14ac:dyDescent="0.35">
      <c r="A263" s="26">
        <v>891301121</v>
      </c>
      <c r="B263" s="26" t="s">
        <v>17</v>
      </c>
      <c r="C263" s="27">
        <v>331764</v>
      </c>
      <c r="D263" s="27" t="s">
        <v>301</v>
      </c>
      <c r="E263" s="27" t="s">
        <v>648</v>
      </c>
      <c r="F263" s="26"/>
      <c r="G263" s="26" t="s">
        <v>4</v>
      </c>
      <c r="H263" s="29" t="s">
        <v>15</v>
      </c>
      <c r="I263" s="26" t="s">
        <v>18</v>
      </c>
      <c r="J263" s="26" t="s">
        <v>16</v>
      </c>
      <c r="K263" s="28">
        <v>45026</v>
      </c>
      <c r="L263" s="28"/>
      <c r="M263" s="31">
        <v>120400</v>
      </c>
      <c r="N263" s="29">
        <f t="shared" si="9"/>
        <v>120400</v>
      </c>
      <c r="O263" s="26" t="s">
        <v>803</v>
      </c>
      <c r="P263" s="26" t="e">
        <v>#N/A</v>
      </c>
      <c r="Q263" s="26" t="s">
        <v>803</v>
      </c>
      <c r="R263" s="26"/>
      <c r="S263" s="26"/>
      <c r="T263" s="29">
        <v>0</v>
      </c>
      <c r="U263" s="29">
        <v>0</v>
      </c>
      <c r="V263" s="29"/>
      <c r="W263" s="29"/>
      <c r="X263" s="29">
        <v>0</v>
      </c>
      <c r="Y263" s="29">
        <v>0</v>
      </c>
      <c r="Z263" s="29">
        <v>0</v>
      </c>
      <c r="AA263" s="29">
        <v>0</v>
      </c>
      <c r="AB263" s="29">
        <v>0</v>
      </c>
      <c r="AC263" s="26"/>
      <c r="AD263" s="26"/>
      <c r="AE263" s="26"/>
      <c r="AF263" s="28">
        <v>45504</v>
      </c>
    </row>
    <row r="264" spans="1:32" x14ac:dyDescent="0.35">
      <c r="A264" s="26">
        <v>891301121</v>
      </c>
      <c r="B264" s="26" t="s">
        <v>17</v>
      </c>
      <c r="C264" s="27">
        <v>332523</v>
      </c>
      <c r="D264" s="27" t="s">
        <v>302</v>
      </c>
      <c r="E264" s="27" t="s">
        <v>649</v>
      </c>
      <c r="F264" s="26"/>
      <c r="G264" s="26" t="s">
        <v>4</v>
      </c>
      <c r="H264" s="29" t="s">
        <v>15</v>
      </c>
      <c r="I264" s="26" t="s">
        <v>18</v>
      </c>
      <c r="J264" s="26" t="s">
        <v>16</v>
      </c>
      <c r="K264" s="28">
        <v>45026</v>
      </c>
      <c r="L264" s="28"/>
      <c r="M264" s="31">
        <v>134676</v>
      </c>
      <c r="N264" s="29">
        <f t="shared" si="9"/>
        <v>134676</v>
      </c>
      <c r="O264" s="26" t="s">
        <v>803</v>
      </c>
      <c r="P264" s="26" t="e">
        <v>#N/A</v>
      </c>
      <c r="Q264" s="26" t="s">
        <v>803</v>
      </c>
      <c r="R264" s="26"/>
      <c r="S264" s="26"/>
      <c r="T264" s="29">
        <v>0</v>
      </c>
      <c r="U264" s="29">
        <v>0</v>
      </c>
      <c r="V264" s="29"/>
      <c r="W264" s="29"/>
      <c r="X264" s="29">
        <v>0</v>
      </c>
      <c r="Y264" s="29">
        <v>0</v>
      </c>
      <c r="Z264" s="29">
        <v>0</v>
      </c>
      <c r="AA264" s="29">
        <v>0</v>
      </c>
      <c r="AB264" s="29">
        <v>0</v>
      </c>
      <c r="AC264" s="26"/>
      <c r="AD264" s="26"/>
      <c r="AE264" s="26"/>
      <c r="AF264" s="28">
        <v>45504</v>
      </c>
    </row>
    <row r="265" spans="1:32" x14ac:dyDescent="0.35">
      <c r="A265" s="26">
        <v>891301121</v>
      </c>
      <c r="B265" s="26" t="s">
        <v>17</v>
      </c>
      <c r="C265" s="27">
        <v>332802</v>
      </c>
      <c r="D265" s="27" t="s">
        <v>303</v>
      </c>
      <c r="E265" s="27" t="s">
        <v>650</v>
      </c>
      <c r="F265" s="26"/>
      <c r="G265" s="26" t="s">
        <v>4</v>
      </c>
      <c r="H265" s="29" t="s">
        <v>15</v>
      </c>
      <c r="I265" s="26" t="s">
        <v>18</v>
      </c>
      <c r="J265" s="26" t="s">
        <v>16</v>
      </c>
      <c r="K265" s="28">
        <v>45026</v>
      </c>
      <c r="L265" s="28"/>
      <c r="M265" s="31">
        <v>69621</v>
      </c>
      <c r="N265" s="29">
        <f t="shared" si="9"/>
        <v>69621</v>
      </c>
      <c r="O265" s="26" t="s">
        <v>803</v>
      </c>
      <c r="P265" s="26" t="e">
        <v>#N/A</v>
      </c>
      <c r="Q265" s="26" t="s">
        <v>803</v>
      </c>
      <c r="R265" s="26"/>
      <c r="S265" s="26"/>
      <c r="T265" s="29">
        <v>0</v>
      </c>
      <c r="U265" s="29">
        <v>0</v>
      </c>
      <c r="V265" s="29"/>
      <c r="W265" s="29"/>
      <c r="X265" s="29">
        <v>0</v>
      </c>
      <c r="Y265" s="29">
        <v>0</v>
      </c>
      <c r="Z265" s="29">
        <v>0</v>
      </c>
      <c r="AA265" s="29">
        <v>0</v>
      </c>
      <c r="AB265" s="29">
        <v>0</v>
      </c>
      <c r="AC265" s="26"/>
      <c r="AD265" s="26"/>
      <c r="AE265" s="26"/>
      <c r="AF265" s="28">
        <v>45504</v>
      </c>
    </row>
    <row r="266" spans="1:32" x14ac:dyDescent="0.35">
      <c r="A266" s="26">
        <v>891301121</v>
      </c>
      <c r="B266" s="26" t="s">
        <v>17</v>
      </c>
      <c r="C266" s="27">
        <v>332964</v>
      </c>
      <c r="D266" s="27" t="s">
        <v>304</v>
      </c>
      <c r="E266" s="27" t="s">
        <v>651</v>
      </c>
      <c r="F266" s="26"/>
      <c r="G266" s="26" t="s">
        <v>4</v>
      </c>
      <c r="H266" s="29" t="s">
        <v>15</v>
      </c>
      <c r="I266" s="26" t="s">
        <v>18</v>
      </c>
      <c r="J266" s="26" t="s">
        <v>16</v>
      </c>
      <c r="K266" s="28">
        <v>45026</v>
      </c>
      <c r="L266" s="28"/>
      <c r="M266" s="31">
        <v>70230</v>
      </c>
      <c r="N266" s="29">
        <f t="shared" si="9"/>
        <v>70230</v>
      </c>
      <c r="O266" s="26" t="s">
        <v>803</v>
      </c>
      <c r="P266" s="26" t="e">
        <v>#N/A</v>
      </c>
      <c r="Q266" s="26" t="s">
        <v>803</v>
      </c>
      <c r="R266" s="26"/>
      <c r="S266" s="26"/>
      <c r="T266" s="29">
        <v>0</v>
      </c>
      <c r="U266" s="29">
        <v>0</v>
      </c>
      <c r="V266" s="29"/>
      <c r="W266" s="29"/>
      <c r="X266" s="29">
        <v>0</v>
      </c>
      <c r="Y266" s="29">
        <v>0</v>
      </c>
      <c r="Z266" s="29">
        <v>0</v>
      </c>
      <c r="AA266" s="29">
        <v>0</v>
      </c>
      <c r="AB266" s="29">
        <v>0</v>
      </c>
      <c r="AC266" s="26"/>
      <c r="AD266" s="26"/>
      <c r="AE266" s="26"/>
      <c r="AF266" s="28">
        <v>45504</v>
      </c>
    </row>
    <row r="267" spans="1:32" x14ac:dyDescent="0.35">
      <c r="A267" s="26">
        <v>891301121</v>
      </c>
      <c r="B267" s="26" t="s">
        <v>17</v>
      </c>
      <c r="C267" s="27">
        <v>333559</v>
      </c>
      <c r="D267" s="27" t="s">
        <v>305</v>
      </c>
      <c r="E267" s="27" t="s">
        <v>652</v>
      </c>
      <c r="F267" s="26"/>
      <c r="G267" s="26" t="s">
        <v>4</v>
      </c>
      <c r="H267" s="29" t="s">
        <v>15</v>
      </c>
      <c r="I267" s="26" t="s">
        <v>18</v>
      </c>
      <c r="J267" s="26" t="s">
        <v>16</v>
      </c>
      <c r="K267" s="28">
        <v>45026</v>
      </c>
      <c r="L267" s="28"/>
      <c r="M267" s="31">
        <v>82571</v>
      </c>
      <c r="N267" s="29">
        <f t="shared" si="9"/>
        <v>82571</v>
      </c>
      <c r="O267" s="26" t="s">
        <v>803</v>
      </c>
      <c r="P267" s="26" t="e">
        <v>#N/A</v>
      </c>
      <c r="Q267" s="26" t="s">
        <v>803</v>
      </c>
      <c r="R267" s="26"/>
      <c r="S267" s="26"/>
      <c r="T267" s="29">
        <v>0</v>
      </c>
      <c r="U267" s="29">
        <v>0</v>
      </c>
      <c r="V267" s="29"/>
      <c r="W267" s="29"/>
      <c r="X267" s="29">
        <v>0</v>
      </c>
      <c r="Y267" s="29">
        <v>0</v>
      </c>
      <c r="Z267" s="29">
        <v>0</v>
      </c>
      <c r="AA267" s="29">
        <v>0</v>
      </c>
      <c r="AB267" s="29">
        <v>0</v>
      </c>
      <c r="AC267" s="26"/>
      <c r="AD267" s="26"/>
      <c r="AE267" s="26"/>
      <c r="AF267" s="28">
        <v>45504</v>
      </c>
    </row>
    <row r="268" spans="1:32" x14ac:dyDescent="0.35">
      <c r="A268" s="26">
        <v>891301121</v>
      </c>
      <c r="B268" s="26" t="s">
        <v>17</v>
      </c>
      <c r="C268" s="27">
        <v>333683</v>
      </c>
      <c r="D268" s="27" t="s">
        <v>306</v>
      </c>
      <c r="E268" s="27" t="s">
        <v>653</v>
      </c>
      <c r="F268" s="26"/>
      <c r="G268" s="26" t="s">
        <v>4</v>
      </c>
      <c r="H268" s="29" t="s">
        <v>15</v>
      </c>
      <c r="I268" s="26" t="s">
        <v>18</v>
      </c>
      <c r="J268" s="26" t="s">
        <v>16</v>
      </c>
      <c r="K268" s="28">
        <v>45026</v>
      </c>
      <c r="L268" s="28"/>
      <c r="M268" s="31">
        <v>68754</v>
      </c>
      <c r="N268" s="29">
        <f t="shared" si="9"/>
        <v>68754</v>
      </c>
      <c r="O268" s="26" t="s">
        <v>803</v>
      </c>
      <c r="P268" s="26" t="e">
        <v>#N/A</v>
      </c>
      <c r="Q268" s="26" t="s">
        <v>803</v>
      </c>
      <c r="R268" s="26"/>
      <c r="S268" s="26"/>
      <c r="T268" s="29">
        <v>0</v>
      </c>
      <c r="U268" s="29">
        <v>0</v>
      </c>
      <c r="V268" s="29"/>
      <c r="W268" s="29"/>
      <c r="X268" s="29">
        <v>0</v>
      </c>
      <c r="Y268" s="29">
        <v>0</v>
      </c>
      <c r="Z268" s="29">
        <v>0</v>
      </c>
      <c r="AA268" s="29">
        <v>0</v>
      </c>
      <c r="AB268" s="29">
        <v>0</v>
      </c>
      <c r="AC268" s="26"/>
      <c r="AD268" s="26"/>
      <c r="AE268" s="26"/>
      <c r="AF268" s="28">
        <v>45504</v>
      </c>
    </row>
    <row r="269" spans="1:32" x14ac:dyDescent="0.35">
      <c r="A269" s="26">
        <v>891301121</v>
      </c>
      <c r="B269" s="26" t="s">
        <v>17</v>
      </c>
      <c r="C269" s="27">
        <v>333813</v>
      </c>
      <c r="D269" s="27" t="s">
        <v>307</v>
      </c>
      <c r="E269" s="27" t="s">
        <v>654</v>
      </c>
      <c r="F269" s="26"/>
      <c r="G269" s="26" t="s">
        <v>4</v>
      </c>
      <c r="H269" s="29" t="s">
        <v>15</v>
      </c>
      <c r="I269" s="26" t="s">
        <v>18</v>
      </c>
      <c r="J269" s="26" t="s">
        <v>16</v>
      </c>
      <c r="K269" s="28">
        <v>45026</v>
      </c>
      <c r="L269" s="28"/>
      <c r="M269" s="31">
        <v>85974</v>
      </c>
      <c r="N269" s="29">
        <f t="shared" si="9"/>
        <v>85974</v>
      </c>
      <c r="O269" s="26" t="s">
        <v>803</v>
      </c>
      <c r="P269" s="26" t="e">
        <v>#N/A</v>
      </c>
      <c r="Q269" s="26" t="s">
        <v>803</v>
      </c>
      <c r="R269" s="26"/>
      <c r="S269" s="26"/>
      <c r="T269" s="29">
        <v>0</v>
      </c>
      <c r="U269" s="29">
        <v>0</v>
      </c>
      <c r="V269" s="29"/>
      <c r="W269" s="29"/>
      <c r="X269" s="29">
        <v>0</v>
      </c>
      <c r="Y269" s="29">
        <v>0</v>
      </c>
      <c r="Z269" s="29">
        <v>0</v>
      </c>
      <c r="AA269" s="29">
        <v>0</v>
      </c>
      <c r="AB269" s="29">
        <v>0</v>
      </c>
      <c r="AC269" s="26"/>
      <c r="AD269" s="26"/>
      <c r="AE269" s="26"/>
      <c r="AF269" s="28">
        <v>45504</v>
      </c>
    </row>
    <row r="270" spans="1:32" x14ac:dyDescent="0.35">
      <c r="A270" s="26">
        <v>891301121</v>
      </c>
      <c r="B270" s="26" t="s">
        <v>17</v>
      </c>
      <c r="C270" s="27">
        <v>334012</v>
      </c>
      <c r="D270" s="27" t="s">
        <v>308</v>
      </c>
      <c r="E270" s="27" t="s">
        <v>655</v>
      </c>
      <c r="F270" s="26"/>
      <c r="G270" s="26" t="s">
        <v>4</v>
      </c>
      <c r="H270" s="29" t="s">
        <v>15</v>
      </c>
      <c r="I270" s="26" t="s">
        <v>18</v>
      </c>
      <c r="J270" s="26" t="s">
        <v>16</v>
      </c>
      <c r="K270" s="28">
        <v>45026</v>
      </c>
      <c r="L270" s="28"/>
      <c r="M270" s="31">
        <v>67980</v>
      </c>
      <c r="N270" s="29">
        <f t="shared" si="9"/>
        <v>67980</v>
      </c>
      <c r="O270" s="26" t="s">
        <v>803</v>
      </c>
      <c r="P270" s="26" t="e">
        <v>#N/A</v>
      </c>
      <c r="Q270" s="26" t="s">
        <v>803</v>
      </c>
      <c r="R270" s="26"/>
      <c r="S270" s="26"/>
      <c r="T270" s="29">
        <v>0</v>
      </c>
      <c r="U270" s="29">
        <v>0</v>
      </c>
      <c r="V270" s="29"/>
      <c r="W270" s="29"/>
      <c r="X270" s="29">
        <v>0</v>
      </c>
      <c r="Y270" s="29">
        <v>0</v>
      </c>
      <c r="Z270" s="29">
        <v>0</v>
      </c>
      <c r="AA270" s="29">
        <v>0</v>
      </c>
      <c r="AB270" s="29">
        <v>0</v>
      </c>
      <c r="AC270" s="26"/>
      <c r="AD270" s="26"/>
      <c r="AE270" s="26"/>
      <c r="AF270" s="28">
        <v>45504</v>
      </c>
    </row>
    <row r="271" spans="1:32" x14ac:dyDescent="0.35">
      <c r="A271" s="26">
        <v>891301121</v>
      </c>
      <c r="B271" s="26" t="s">
        <v>17</v>
      </c>
      <c r="C271" s="27">
        <v>334065</v>
      </c>
      <c r="D271" s="27" t="s">
        <v>309</v>
      </c>
      <c r="E271" s="27" t="s">
        <v>656</v>
      </c>
      <c r="F271" s="26"/>
      <c r="G271" s="26" t="s">
        <v>4</v>
      </c>
      <c r="H271" s="29" t="s">
        <v>15</v>
      </c>
      <c r="I271" s="26" t="s">
        <v>18</v>
      </c>
      <c r="J271" s="26" t="s">
        <v>16</v>
      </c>
      <c r="K271" s="28">
        <v>45026</v>
      </c>
      <c r="L271" s="28"/>
      <c r="M271" s="31">
        <v>68261</v>
      </c>
      <c r="N271" s="29">
        <f t="shared" si="9"/>
        <v>68261</v>
      </c>
      <c r="O271" s="26" t="s">
        <v>803</v>
      </c>
      <c r="P271" s="26" t="e">
        <v>#N/A</v>
      </c>
      <c r="Q271" s="26" t="s">
        <v>803</v>
      </c>
      <c r="R271" s="26"/>
      <c r="S271" s="26"/>
      <c r="T271" s="29">
        <v>0</v>
      </c>
      <c r="U271" s="29">
        <v>0</v>
      </c>
      <c r="V271" s="29"/>
      <c r="W271" s="29"/>
      <c r="X271" s="29">
        <v>0</v>
      </c>
      <c r="Y271" s="29">
        <v>0</v>
      </c>
      <c r="Z271" s="29">
        <v>0</v>
      </c>
      <c r="AA271" s="29">
        <v>0</v>
      </c>
      <c r="AB271" s="29">
        <v>0</v>
      </c>
      <c r="AC271" s="26"/>
      <c r="AD271" s="26"/>
      <c r="AE271" s="26"/>
      <c r="AF271" s="28">
        <v>45504</v>
      </c>
    </row>
    <row r="272" spans="1:32" x14ac:dyDescent="0.35">
      <c r="A272" s="26">
        <v>891301121</v>
      </c>
      <c r="B272" s="26" t="s">
        <v>17</v>
      </c>
      <c r="C272" s="27">
        <v>335381</v>
      </c>
      <c r="D272" s="27" t="s">
        <v>310</v>
      </c>
      <c r="E272" s="27" t="s">
        <v>657</v>
      </c>
      <c r="F272" s="26"/>
      <c r="G272" s="26" t="s">
        <v>4</v>
      </c>
      <c r="H272" s="29" t="s">
        <v>15</v>
      </c>
      <c r="I272" s="26" t="s">
        <v>18</v>
      </c>
      <c r="J272" s="26" t="s">
        <v>16</v>
      </c>
      <c r="K272" s="28">
        <v>45026</v>
      </c>
      <c r="L272" s="28"/>
      <c r="M272" s="31">
        <v>9600</v>
      </c>
      <c r="N272" s="29">
        <f t="shared" si="9"/>
        <v>9600</v>
      </c>
      <c r="O272" s="26" t="s">
        <v>803</v>
      </c>
      <c r="P272" s="26" t="e">
        <v>#N/A</v>
      </c>
      <c r="Q272" s="26" t="s">
        <v>803</v>
      </c>
      <c r="R272" s="26"/>
      <c r="S272" s="26"/>
      <c r="T272" s="29">
        <v>0</v>
      </c>
      <c r="U272" s="29">
        <v>0</v>
      </c>
      <c r="V272" s="29"/>
      <c r="W272" s="29"/>
      <c r="X272" s="29">
        <v>0</v>
      </c>
      <c r="Y272" s="29">
        <v>0</v>
      </c>
      <c r="Z272" s="29">
        <v>0</v>
      </c>
      <c r="AA272" s="29">
        <v>0</v>
      </c>
      <c r="AB272" s="29">
        <v>0</v>
      </c>
      <c r="AC272" s="26"/>
      <c r="AD272" s="26"/>
      <c r="AE272" s="26"/>
      <c r="AF272" s="28">
        <v>45504</v>
      </c>
    </row>
    <row r="273" spans="1:32" x14ac:dyDescent="0.35">
      <c r="A273" s="26">
        <v>891301121</v>
      </c>
      <c r="B273" s="26" t="s">
        <v>17</v>
      </c>
      <c r="C273" s="27">
        <v>336041</v>
      </c>
      <c r="D273" s="27" t="s">
        <v>311</v>
      </c>
      <c r="E273" s="27" t="s">
        <v>658</v>
      </c>
      <c r="F273" s="26"/>
      <c r="G273" s="26" t="s">
        <v>4</v>
      </c>
      <c r="H273" s="29" t="s">
        <v>15</v>
      </c>
      <c r="I273" s="26" t="s">
        <v>18</v>
      </c>
      <c r="J273" s="26" t="s">
        <v>16</v>
      </c>
      <c r="K273" s="28">
        <v>45026</v>
      </c>
      <c r="L273" s="28"/>
      <c r="M273" s="31">
        <v>9600</v>
      </c>
      <c r="N273" s="29">
        <f t="shared" si="9"/>
        <v>9600</v>
      </c>
      <c r="O273" s="26" t="s">
        <v>803</v>
      </c>
      <c r="P273" s="26" t="e">
        <v>#N/A</v>
      </c>
      <c r="Q273" s="26" t="s">
        <v>803</v>
      </c>
      <c r="R273" s="26"/>
      <c r="S273" s="26"/>
      <c r="T273" s="29">
        <v>0</v>
      </c>
      <c r="U273" s="29">
        <v>0</v>
      </c>
      <c r="V273" s="29"/>
      <c r="W273" s="29"/>
      <c r="X273" s="29">
        <v>0</v>
      </c>
      <c r="Y273" s="29">
        <v>0</v>
      </c>
      <c r="Z273" s="29">
        <v>0</v>
      </c>
      <c r="AA273" s="29">
        <v>0</v>
      </c>
      <c r="AB273" s="29">
        <v>0</v>
      </c>
      <c r="AC273" s="26"/>
      <c r="AD273" s="26"/>
      <c r="AE273" s="26"/>
      <c r="AF273" s="28">
        <v>45504</v>
      </c>
    </row>
    <row r="274" spans="1:32" x14ac:dyDescent="0.35">
      <c r="A274" s="26">
        <v>891301121</v>
      </c>
      <c r="B274" s="26" t="s">
        <v>17</v>
      </c>
      <c r="C274" s="27">
        <v>336444</v>
      </c>
      <c r="D274" s="27" t="s">
        <v>312</v>
      </c>
      <c r="E274" s="27" t="s">
        <v>659</v>
      </c>
      <c r="F274" s="26"/>
      <c r="G274" s="26" t="s">
        <v>4</v>
      </c>
      <c r="H274" s="29" t="s">
        <v>15</v>
      </c>
      <c r="I274" s="26" t="s">
        <v>18</v>
      </c>
      <c r="J274" s="26" t="s">
        <v>16</v>
      </c>
      <c r="K274" s="28">
        <v>45026</v>
      </c>
      <c r="L274" s="28"/>
      <c r="M274" s="31">
        <v>160622</v>
      </c>
      <c r="N274" s="29">
        <f t="shared" si="9"/>
        <v>160622</v>
      </c>
      <c r="O274" s="26" t="s">
        <v>803</v>
      </c>
      <c r="P274" s="26" t="e">
        <v>#N/A</v>
      </c>
      <c r="Q274" s="26" t="s">
        <v>803</v>
      </c>
      <c r="R274" s="26"/>
      <c r="S274" s="26"/>
      <c r="T274" s="29">
        <v>0</v>
      </c>
      <c r="U274" s="29">
        <v>0</v>
      </c>
      <c r="V274" s="29"/>
      <c r="W274" s="29"/>
      <c r="X274" s="29">
        <v>0</v>
      </c>
      <c r="Y274" s="29">
        <v>0</v>
      </c>
      <c r="Z274" s="29">
        <v>0</v>
      </c>
      <c r="AA274" s="29">
        <v>0</v>
      </c>
      <c r="AB274" s="29">
        <v>0</v>
      </c>
      <c r="AC274" s="26"/>
      <c r="AD274" s="26"/>
      <c r="AE274" s="26"/>
      <c r="AF274" s="28">
        <v>45504</v>
      </c>
    </row>
    <row r="275" spans="1:32" x14ac:dyDescent="0.35">
      <c r="A275" s="26">
        <v>891301121</v>
      </c>
      <c r="B275" s="26" t="s">
        <v>17</v>
      </c>
      <c r="C275" s="27">
        <v>336524</v>
      </c>
      <c r="D275" s="27" t="s">
        <v>313</v>
      </c>
      <c r="E275" s="27" t="s">
        <v>660</v>
      </c>
      <c r="F275" s="26"/>
      <c r="G275" s="26" t="s">
        <v>4</v>
      </c>
      <c r="H275" s="29" t="s">
        <v>15</v>
      </c>
      <c r="I275" s="26" t="s">
        <v>18</v>
      </c>
      <c r="J275" s="26" t="s">
        <v>16</v>
      </c>
      <c r="K275" s="28">
        <v>45026</v>
      </c>
      <c r="L275" s="28"/>
      <c r="M275" s="31">
        <v>138931</v>
      </c>
      <c r="N275" s="29">
        <f t="shared" si="9"/>
        <v>138931</v>
      </c>
      <c r="O275" s="26" t="s">
        <v>803</v>
      </c>
      <c r="P275" s="26" t="e">
        <v>#N/A</v>
      </c>
      <c r="Q275" s="26" t="s">
        <v>803</v>
      </c>
      <c r="R275" s="26"/>
      <c r="S275" s="26"/>
      <c r="T275" s="29">
        <v>0</v>
      </c>
      <c r="U275" s="29">
        <v>0</v>
      </c>
      <c r="V275" s="29"/>
      <c r="W275" s="29"/>
      <c r="X275" s="29">
        <v>0</v>
      </c>
      <c r="Y275" s="29">
        <v>0</v>
      </c>
      <c r="Z275" s="29">
        <v>0</v>
      </c>
      <c r="AA275" s="29">
        <v>0</v>
      </c>
      <c r="AB275" s="29">
        <v>0</v>
      </c>
      <c r="AC275" s="26"/>
      <c r="AD275" s="26"/>
      <c r="AE275" s="26"/>
      <c r="AF275" s="28">
        <v>45504</v>
      </c>
    </row>
    <row r="276" spans="1:32" x14ac:dyDescent="0.35">
      <c r="A276" s="26">
        <v>891301121</v>
      </c>
      <c r="B276" s="26" t="s">
        <v>17</v>
      </c>
      <c r="C276" s="27">
        <v>336670</v>
      </c>
      <c r="D276" s="27" t="s">
        <v>314</v>
      </c>
      <c r="E276" s="27" t="s">
        <v>661</v>
      </c>
      <c r="F276" s="26"/>
      <c r="G276" s="26" t="s">
        <v>4</v>
      </c>
      <c r="H276" s="29" t="s">
        <v>15</v>
      </c>
      <c r="I276" s="26" t="s">
        <v>18</v>
      </c>
      <c r="J276" s="26" t="s">
        <v>16</v>
      </c>
      <c r="K276" s="28">
        <v>45026</v>
      </c>
      <c r="L276" s="28"/>
      <c r="M276" s="31">
        <v>170616</v>
      </c>
      <c r="N276" s="29">
        <f t="shared" si="9"/>
        <v>170616</v>
      </c>
      <c r="O276" s="26" t="s">
        <v>803</v>
      </c>
      <c r="P276" s="26" t="e">
        <v>#N/A</v>
      </c>
      <c r="Q276" s="26" t="s">
        <v>803</v>
      </c>
      <c r="R276" s="26"/>
      <c r="S276" s="26"/>
      <c r="T276" s="29">
        <v>0</v>
      </c>
      <c r="U276" s="29">
        <v>0</v>
      </c>
      <c r="V276" s="29"/>
      <c r="W276" s="29"/>
      <c r="X276" s="29">
        <v>0</v>
      </c>
      <c r="Y276" s="29">
        <v>0</v>
      </c>
      <c r="Z276" s="29">
        <v>0</v>
      </c>
      <c r="AA276" s="29">
        <v>0</v>
      </c>
      <c r="AB276" s="29">
        <v>0</v>
      </c>
      <c r="AC276" s="26"/>
      <c r="AD276" s="26"/>
      <c r="AE276" s="26"/>
      <c r="AF276" s="28">
        <v>45504</v>
      </c>
    </row>
    <row r="277" spans="1:32" x14ac:dyDescent="0.35">
      <c r="A277" s="26">
        <v>891301121</v>
      </c>
      <c r="B277" s="26" t="s">
        <v>17</v>
      </c>
      <c r="C277" s="27">
        <v>336832</v>
      </c>
      <c r="D277" s="27" t="s">
        <v>315</v>
      </c>
      <c r="E277" s="27" t="s">
        <v>662</v>
      </c>
      <c r="F277" s="26"/>
      <c r="G277" s="26" t="s">
        <v>4</v>
      </c>
      <c r="H277" s="29" t="s">
        <v>15</v>
      </c>
      <c r="I277" s="26" t="s">
        <v>18</v>
      </c>
      <c r="J277" s="26" t="s">
        <v>16</v>
      </c>
      <c r="K277" s="28">
        <v>45026</v>
      </c>
      <c r="L277" s="28"/>
      <c r="M277" s="31">
        <v>323241</v>
      </c>
      <c r="N277" s="29">
        <f t="shared" si="9"/>
        <v>323241</v>
      </c>
      <c r="O277" s="26" t="s">
        <v>803</v>
      </c>
      <c r="P277" s="26" t="e">
        <v>#N/A</v>
      </c>
      <c r="Q277" s="26" t="s">
        <v>803</v>
      </c>
      <c r="R277" s="26"/>
      <c r="S277" s="26"/>
      <c r="T277" s="29">
        <v>0</v>
      </c>
      <c r="U277" s="29">
        <v>0</v>
      </c>
      <c r="V277" s="29"/>
      <c r="W277" s="29"/>
      <c r="X277" s="29">
        <v>0</v>
      </c>
      <c r="Y277" s="29">
        <v>0</v>
      </c>
      <c r="Z277" s="29">
        <v>0</v>
      </c>
      <c r="AA277" s="29">
        <v>0</v>
      </c>
      <c r="AB277" s="29">
        <v>0</v>
      </c>
      <c r="AC277" s="26"/>
      <c r="AD277" s="26"/>
      <c r="AE277" s="26"/>
      <c r="AF277" s="28">
        <v>45504</v>
      </c>
    </row>
    <row r="278" spans="1:32" x14ac:dyDescent="0.35">
      <c r="A278" s="26">
        <v>891301121</v>
      </c>
      <c r="B278" s="26" t="s">
        <v>17</v>
      </c>
      <c r="C278" s="27">
        <v>337052</v>
      </c>
      <c r="D278" s="27" t="s">
        <v>316</v>
      </c>
      <c r="E278" s="27" t="s">
        <v>663</v>
      </c>
      <c r="F278" s="26"/>
      <c r="G278" s="26" t="s">
        <v>4</v>
      </c>
      <c r="H278" s="29" t="s">
        <v>15</v>
      </c>
      <c r="I278" s="26" t="s">
        <v>18</v>
      </c>
      <c r="J278" s="26" t="s">
        <v>16</v>
      </c>
      <c r="K278" s="28">
        <v>45026</v>
      </c>
      <c r="L278" s="28"/>
      <c r="M278" s="31">
        <v>130529</v>
      </c>
      <c r="N278" s="29">
        <f t="shared" si="9"/>
        <v>130529</v>
      </c>
      <c r="O278" s="26" t="s">
        <v>803</v>
      </c>
      <c r="P278" s="26" t="e">
        <v>#N/A</v>
      </c>
      <c r="Q278" s="26" t="s">
        <v>803</v>
      </c>
      <c r="R278" s="26"/>
      <c r="S278" s="26"/>
      <c r="T278" s="29">
        <v>0</v>
      </c>
      <c r="U278" s="29">
        <v>0</v>
      </c>
      <c r="V278" s="29"/>
      <c r="W278" s="29"/>
      <c r="X278" s="29">
        <v>0</v>
      </c>
      <c r="Y278" s="29">
        <v>0</v>
      </c>
      <c r="Z278" s="29">
        <v>0</v>
      </c>
      <c r="AA278" s="29">
        <v>0</v>
      </c>
      <c r="AB278" s="29">
        <v>0</v>
      </c>
      <c r="AC278" s="26"/>
      <c r="AD278" s="26"/>
      <c r="AE278" s="26"/>
      <c r="AF278" s="28">
        <v>45504</v>
      </c>
    </row>
    <row r="279" spans="1:32" x14ac:dyDescent="0.35">
      <c r="A279" s="26">
        <v>891301121</v>
      </c>
      <c r="B279" s="26" t="s">
        <v>17</v>
      </c>
      <c r="C279" s="27">
        <v>337282</v>
      </c>
      <c r="D279" s="27" t="s">
        <v>317</v>
      </c>
      <c r="E279" s="27" t="s">
        <v>664</v>
      </c>
      <c r="F279" s="26"/>
      <c r="G279" s="26" t="s">
        <v>4</v>
      </c>
      <c r="H279" s="29" t="s">
        <v>15</v>
      </c>
      <c r="I279" s="26" t="s">
        <v>18</v>
      </c>
      <c r="J279" s="26" t="s">
        <v>16</v>
      </c>
      <c r="K279" s="28">
        <v>45026</v>
      </c>
      <c r="L279" s="28"/>
      <c r="M279" s="31">
        <v>244243</v>
      </c>
      <c r="N279" s="29">
        <f t="shared" si="9"/>
        <v>244243</v>
      </c>
      <c r="O279" s="26" t="s">
        <v>803</v>
      </c>
      <c r="P279" s="26" t="e">
        <v>#N/A</v>
      </c>
      <c r="Q279" s="26" t="s">
        <v>803</v>
      </c>
      <c r="R279" s="26"/>
      <c r="S279" s="26"/>
      <c r="T279" s="29">
        <v>0</v>
      </c>
      <c r="U279" s="29">
        <v>0</v>
      </c>
      <c r="V279" s="29"/>
      <c r="W279" s="29"/>
      <c r="X279" s="29">
        <v>0</v>
      </c>
      <c r="Y279" s="29">
        <v>0</v>
      </c>
      <c r="Z279" s="29">
        <v>0</v>
      </c>
      <c r="AA279" s="29">
        <v>0</v>
      </c>
      <c r="AB279" s="29">
        <v>0</v>
      </c>
      <c r="AC279" s="26"/>
      <c r="AD279" s="26"/>
      <c r="AE279" s="26"/>
      <c r="AF279" s="28">
        <v>45504</v>
      </c>
    </row>
    <row r="280" spans="1:32" x14ac:dyDescent="0.35">
      <c r="A280" s="26">
        <v>891301121</v>
      </c>
      <c r="B280" s="26" t="s">
        <v>17</v>
      </c>
      <c r="C280" s="27">
        <v>337632</v>
      </c>
      <c r="D280" s="27" t="s">
        <v>318</v>
      </c>
      <c r="E280" s="27" t="s">
        <v>665</v>
      </c>
      <c r="F280" s="26"/>
      <c r="G280" s="26" t="s">
        <v>4</v>
      </c>
      <c r="H280" s="29" t="s">
        <v>15</v>
      </c>
      <c r="I280" s="26" t="s">
        <v>18</v>
      </c>
      <c r="J280" s="26" t="s">
        <v>16</v>
      </c>
      <c r="K280" s="28">
        <v>45026</v>
      </c>
      <c r="L280" s="28"/>
      <c r="M280" s="31">
        <v>47500</v>
      </c>
      <c r="N280" s="29">
        <f t="shared" si="9"/>
        <v>47500</v>
      </c>
      <c r="O280" s="26" t="s">
        <v>803</v>
      </c>
      <c r="P280" s="26" t="e">
        <v>#N/A</v>
      </c>
      <c r="Q280" s="26" t="s">
        <v>803</v>
      </c>
      <c r="R280" s="26"/>
      <c r="S280" s="26"/>
      <c r="T280" s="29">
        <v>0</v>
      </c>
      <c r="U280" s="29">
        <v>0</v>
      </c>
      <c r="V280" s="29"/>
      <c r="W280" s="29"/>
      <c r="X280" s="29">
        <v>0</v>
      </c>
      <c r="Y280" s="29">
        <v>0</v>
      </c>
      <c r="Z280" s="29">
        <v>0</v>
      </c>
      <c r="AA280" s="29">
        <v>0</v>
      </c>
      <c r="AB280" s="29">
        <v>0</v>
      </c>
      <c r="AC280" s="26"/>
      <c r="AD280" s="26"/>
      <c r="AE280" s="26"/>
      <c r="AF280" s="28">
        <v>45504</v>
      </c>
    </row>
    <row r="281" spans="1:32" x14ac:dyDescent="0.35">
      <c r="A281" s="26">
        <v>891301121</v>
      </c>
      <c r="B281" s="26" t="s">
        <v>17</v>
      </c>
      <c r="C281" s="27">
        <v>337959</v>
      </c>
      <c r="D281" s="27" t="s">
        <v>319</v>
      </c>
      <c r="E281" s="27" t="s">
        <v>666</v>
      </c>
      <c r="F281" s="26"/>
      <c r="G281" s="26" t="s">
        <v>4</v>
      </c>
      <c r="H281" s="29" t="s">
        <v>15</v>
      </c>
      <c r="I281" s="26" t="s">
        <v>18</v>
      </c>
      <c r="J281" s="26" t="s">
        <v>16</v>
      </c>
      <c r="K281" s="28">
        <v>45026</v>
      </c>
      <c r="L281" s="28"/>
      <c r="M281" s="31">
        <v>83366</v>
      </c>
      <c r="N281" s="29">
        <f t="shared" si="9"/>
        <v>83366</v>
      </c>
      <c r="O281" s="26" t="s">
        <v>803</v>
      </c>
      <c r="P281" s="26" t="e">
        <v>#N/A</v>
      </c>
      <c r="Q281" s="26" t="s">
        <v>803</v>
      </c>
      <c r="R281" s="26"/>
      <c r="S281" s="26"/>
      <c r="T281" s="29">
        <v>0</v>
      </c>
      <c r="U281" s="29">
        <v>0</v>
      </c>
      <c r="V281" s="29"/>
      <c r="W281" s="29"/>
      <c r="X281" s="29">
        <v>0</v>
      </c>
      <c r="Y281" s="29">
        <v>0</v>
      </c>
      <c r="Z281" s="29">
        <v>0</v>
      </c>
      <c r="AA281" s="29">
        <v>0</v>
      </c>
      <c r="AB281" s="29">
        <v>0</v>
      </c>
      <c r="AC281" s="26"/>
      <c r="AD281" s="26"/>
      <c r="AE281" s="26"/>
      <c r="AF281" s="28">
        <v>45504</v>
      </c>
    </row>
    <row r="282" spans="1:32" x14ac:dyDescent="0.35">
      <c r="A282" s="26">
        <v>891301121</v>
      </c>
      <c r="B282" s="26" t="s">
        <v>17</v>
      </c>
      <c r="C282" s="27">
        <v>338030</v>
      </c>
      <c r="D282" s="27" t="s">
        <v>320</v>
      </c>
      <c r="E282" s="27" t="s">
        <v>667</v>
      </c>
      <c r="F282" s="26"/>
      <c r="G282" s="26" t="s">
        <v>4</v>
      </c>
      <c r="H282" s="29" t="s">
        <v>15</v>
      </c>
      <c r="I282" s="26" t="s">
        <v>18</v>
      </c>
      <c r="J282" s="26" t="s">
        <v>16</v>
      </c>
      <c r="K282" s="28">
        <v>45026</v>
      </c>
      <c r="L282" s="28"/>
      <c r="M282" s="31">
        <v>127541</v>
      </c>
      <c r="N282" s="29">
        <f t="shared" si="9"/>
        <v>127541</v>
      </c>
      <c r="O282" s="26" t="s">
        <v>803</v>
      </c>
      <c r="P282" s="26" t="e">
        <v>#N/A</v>
      </c>
      <c r="Q282" s="26" t="s">
        <v>803</v>
      </c>
      <c r="R282" s="26"/>
      <c r="S282" s="26"/>
      <c r="T282" s="29">
        <v>0</v>
      </c>
      <c r="U282" s="29">
        <v>0</v>
      </c>
      <c r="V282" s="29"/>
      <c r="W282" s="29"/>
      <c r="X282" s="29">
        <v>0</v>
      </c>
      <c r="Y282" s="29">
        <v>0</v>
      </c>
      <c r="Z282" s="29">
        <v>0</v>
      </c>
      <c r="AA282" s="29">
        <v>0</v>
      </c>
      <c r="AB282" s="29">
        <v>0</v>
      </c>
      <c r="AC282" s="26"/>
      <c r="AD282" s="26"/>
      <c r="AE282" s="26"/>
      <c r="AF282" s="28">
        <v>45504</v>
      </c>
    </row>
    <row r="283" spans="1:32" x14ac:dyDescent="0.35">
      <c r="A283" s="26">
        <v>891301121</v>
      </c>
      <c r="B283" s="26" t="s">
        <v>17</v>
      </c>
      <c r="C283" s="27">
        <v>338137</v>
      </c>
      <c r="D283" s="27" t="s">
        <v>321</v>
      </c>
      <c r="E283" s="27" t="s">
        <v>668</v>
      </c>
      <c r="F283" s="26"/>
      <c r="G283" s="26" t="s">
        <v>4</v>
      </c>
      <c r="H283" s="29" t="s">
        <v>15</v>
      </c>
      <c r="I283" s="26" t="s">
        <v>18</v>
      </c>
      <c r="J283" s="26" t="s">
        <v>16</v>
      </c>
      <c r="K283" s="28">
        <v>45026</v>
      </c>
      <c r="L283" s="28"/>
      <c r="M283" s="31">
        <v>142001</v>
      </c>
      <c r="N283" s="29">
        <f t="shared" si="9"/>
        <v>142001</v>
      </c>
      <c r="O283" s="26" t="s">
        <v>803</v>
      </c>
      <c r="P283" s="26" t="e">
        <v>#N/A</v>
      </c>
      <c r="Q283" s="26" t="s">
        <v>803</v>
      </c>
      <c r="R283" s="26"/>
      <c r="S283" s="26"/>
      <c r="T283" s="29">
        <v>0</v>
      </c>
      <c r="U283" s="29">
        <v>0</v>
      </c>
      <c r="V283" s="29"/>
      <c r="W283" s="29"/>
      <c r="X283" s="29">
        <v>0</v>
      </c>
      <c r="Y283" s="29">
        <v>0</v>
      </c>
      <c r="Z283" s="29">
        <v>0</v>
      </c>
      <c r="AA283" s="29">
        <v>0</v>
      </c>
      <c r="AB283" s="29">
        <v>0</v>
      </c>
      <c r="AC283" s="26"/>
      <c r="AD283" s="26"/>
      <c r="AE283" s="26"/>
      <c r="AF283" s="28">
        <v>45504</v>
      </c>
    </row>
    <row r="284" spans="1:32" x14ac:dyDescent="0.35">
      <c r="A284" s="26">
        <v>891301121</v>
      </c>
      <c r="B284" s="26" t="s">
        <v>17</v>
      </c>
      <c r="C284" s="27">
        <v>338171</v>
      </c>
      <c r="D284" s="27" t="s">
        <v>322</v>
      </c>
      <c r="E284" s="27" t="s">
        <v>669</v>
      </c>
      <c r="F284" s="26"/>
      <c r="G284" s="26" t="s">
        <v>4</v>
      </c>
      <c r="H284" s="29" t="s">
        <v>15</v>
      </c>
      <c r="I284" s="26" t="s">
        <v>18</v>
      </c>
      <c r="J284" s="26" t="s">
        <v>16</v>
      </c>
      <c r="K284" s="28">
        <v>45026</v>
      </c>
      <c r="L284" s="28"/>
      <c r="M284" s="31">
        <v>136800</v>
      </c>
      <c r="N284" s="29">
        <f t="shared" si="9"/>
        <v>136800</v>
      </c>
      <c r="O284" s="26" t="s">
        <v>803</v>
      </c>
      <c r="P284" s="26" t="e">
        <v>#N/A</v>
      </c>
      <c r="Q284" s="26" t="s">
        <v>803</v>
      </c>
      <c r="R284" s="26"/>
      <c r="S284" s="26"/>
      <c r="T284" s="29">
        <v>0</v>
      </c>
      <c r="U284" s="29">
        <v>0</v>
      </c>
      <c r="V284" s="29"/>
      <c r="W284" s="29"/>
      <c r="X284" s="29">
        <v>0</v>
      </c>
      <c r="Y284" s="29">
        <v>0</v>
      </c>
      <c r="Z284" s="29">
        <v>0</v>
      </c>
      <c r="AA284" s="29">
        <v>0</v>
      </c>
      <c r="AB284" s="29">
        <v>0</v>
      </c>
      <c r="AC284" s="26"/>
      <c r="AD284" s="26"/>
      <c r="AE284" s="26"/>
      <c r="AF284" s="28">
        <v>45504</v>
      </c>
    </row>
    <row r="285" spans="1:32" x14ac:dyDescent="0.35">
      <c r="A285" s="26">
        <v>891301121</v>
      </c>
      <c r="B285" s="26" t="s">
        <v>17</v>
      </c>
      <c r="C285" s="27">
        <v>339411</v>
      </c>
      <c r="D285" s="27" t="s">
        <v>323</v>
      </c>
      <c r="E285" s="27" t="s">
        <v>670</v>
      </c>
      <c r="F285" s="26"/>
      <c r="G285" s="26" t="s">
        <v>4</v>
      </c>
      <c r="H285" s="29" t="s">
        <v>15</v>
      </c>
      <c r="I285" s="26" t="s">
        <v>18</v>
      </c>
      <c r="J285" s="26" t="s">
        <v>16</v>
      </c>
      <c r="K285" s="28">
        <v>45026</v>
      </c>
      <c r="L285" s="28"/>
      <c r="M285" s="31">
        <v>9600</v>
      </c>
      <c r="N285" s="29">
        <f t="shared" si="9"/>
        <v>9600</v>
      </c>
      <c r="O285" s="26" t="s">
        <v>803</v>
      </c>
      <c r="P285" s="26" t="s">
        <v>792</v>
      </c>
      <c r="Q285" s="26" t="s">
        <v>803</v>
      </c>
      <c r="R285" s="26"/>
      <c r="S285" s="26"/>
      <c r="T285" s="29">
        <v>0</v>
      </c>
      <c r="U285" s="29">
        <v>0</v>
      </c>
      <c r="V285" s="29"/>
      <c r="W285" s="29"/>
      <c r="X285" s="29">
        <v>0</v>
      </c>
      <c r="Y285" s="29">
        <v>0</v>
      </c>
      <c r="Z285" s="29">
        <v>0</v>
      </c>
      <c r="AA285" s="29">
        <v>0</v>
      </c>
      <c r="AB285" s="29">
        <v>0</v>
      </c>
      <c r="AC285" s="26"/>
      <c r="AD285" s="26"/>
      <c r="AE285" s="26"/>
      <c r="AF285" s="28">
        <v>45504</v>
      </c>
    </row>
    <row r="286" spans="1:32" x14ac:dyDescent="0.35">
      <c r="A286" s="26">
        <v>891301121</v>
      </c>
      <c r="B286" s="26" t="s">
        <v>17</v>
      </c>
      <c r="C286" s="27">
        <v>339512</v>
      </c>
      <c r="D286" s="27" t="s">
        <v>324</v>
      </c>
      <c r="E286" s="27" t="s">
        <v>671</v>
      </c>
      <c r="F286" s="26"/>
      <c r="G286" s="26" t="s">
        <v>4</v>
      </c>
      <c r="H286" s="29" t="s">
        <v>15</v>
      </c>
      <c r="I286" s="26" t="s">
        <v>18</v>
      </c>
      <c r="J286" s="26" t="s">
        <v>16</v>
      </c>
      <c r="K286" s="28">
        <v>45026</v>
      </c>
      <c r="L286" s="28"/>
      <c r="M286" s="31">
        <v>9600</v>
      </c>
      <c r="N286" s="29">
        <f t="shared" si="9"/>
        <v>9600</v>
      </c>
      <c r="O286" s="26" t="s">
        <v>803</v>
      </c>
      <c r="P286" s="26" t="s">
        <v>792</v>
      </c>
      <c r="Q286" s="26" t="s">
        <v>803</v>
      </c>
      <c r="R286" s="26"/>
      <c r="S286" s="26"/>
      <c r="T286" s="29">
        <v>0</v>
      </c>
      <c r="U286" s="29">
        <v>0</v>
      </c>
      <c r="V286" s="29"/>
      <c r="W286" s="29"/>
      <c r="X286" s="29">
        <v>0</v>
      </c>
      <c r="Y286" s="29">
        <v>0</v>
      </c>
      <c r="Z286" s="29">
        <v>0</v>
      </c>
      <c r="AA286" s="29">
        <v>0</v>
      </c>
      <c r="AB286" s="29">
        <v>0</v>
      </c>
      <c r="AC286" s="26"/>
      <c r="AD286" s="26"/>
      <c r="AE286" s="26"/>
      <c r="AF286" s="28">
        <v>45504</v>
      </c>
    </row>
    <row r="287" spans="1:32" x14ac:dyDescent="0.35">
      <c r="A287" s="26">
        <v>891301121</v>
      </c>
      <c r="B287" s="26" t="s">
        <v>17</v>
      </c>
      <c r="C287" s="27">
        <v>339513</v>
      </c>
      <c r="D287" s="27" t="s">
        <v>325</v>
      </c>
      <c r="E287" s="27" t="s">
        <v>672</v>
      </c>
      <c r="F287" s="26"/>
      <c r="G287" s="26" t="s">
        <v>4</v>
      </c>
      <c r="H287" s="29" t="s">
        <v>15</v>
      </c>
      <c r="I287" s="26" t="s">
        <v>18</v>
      </c>
      <c r="J287" s="26" t="s">
        <v>16</v>
      </c>
      <c r="K287" s="28">
        <v>45026</v>
      </c>
      <c r="L287" s="28"/>
      <c r="M287" s="31">
        <v>9600</v>
      </c>
      <c r="N287" s="29">
        <f t="shared" si="9"/>
        <v>9600</v>
      </c>
      <c r="O287" s="26" t="s">
        <v>803</v>
      </c>
      <c r="P287" s="26" t="s">
        <v>792</v>
      </c>
      <c r="Q287" s="26" t="s">
        <v>803</v>
      </c>
      <c r="R287" s="26"/>
      <c r="S287" s="26"/>
      <c r="T287" s="29">
        <v>0</v>
      </c>
      <c r="U287" s="29">
        <v>0</v>
      </c>
      <c r="V287" s="29"/>
      <c r="W287" s="29"/>
      <c r="X287" s="29">
        <v>0</v>
      </c>
      <c r="Y287" s="29">
        <v>0</v>
      </c>
      <c r="Z287" s="29">
        <v>0</v>
      </c>
      <c r="AA287" s="29">
        <v>0</v>
      </c>
      <c r="AB287" s="29">
        <v>0</v>
      </c>
      <c r="AC287" s="26"/>
      <c r="AD287" s="26"/>
      <c r="AE287" s="26"/>
      <c r="AF287" s="28">
        <v>45504</v>
      </c>
    </row>
    <row r="288" spans="1:32" x14ac:dyDescent="0.35">
      <c r="A288" s="26">
        <v>891301121</v>
      </c>
      <c r="B288" s="26" t="s">
        <v>17</v>
      </c>
      <c r="C288" s="27">
        <v>339674</v>
      </c>
      <c r="D288" s="27" t="s">
        <v>326</v>
      </c>
      <c r="E288" s="27" t="s">
        <v>673</v>
      </c>
      <c r="F288" s="26"/>
      <c r="G288" s="26" t="s">
        <v>4</v>
      </c>
      <c r="H288" s="29" t="s">
        <v>15</v>
      </c>
      <c r="I288" s="26" t="s">
        <v>18</v>
      </c>
      <c r="J288" s="26" t="s">
        <v>16</v>
      </c>
      <c r="K288" s="28">
        <v>45026</v>
      </c>
      <c r="L288" s="28"/>
      <c r="M288" s="31">
        <v>74994</v>
      </c>
      <c r="N288" s="29">
        <f t="shared" si="9"/>
        <v>74994</v>
      </c>
      <c r="O288" s="26" t="s">
        <v>803</v>
      </c>
      <c r="P288" s="26" t="e">
        <v>#N/A</v>
      </c>
      <c r="Q288" s="26" t="s">
        <v>803</v>
      </c>
      <c r="R288" s="26"/>
      <c r="S288" s="26"/>
      <c r="T288" s="29">
        <v>0</v>
      </c>
      <c r="U288" s="29">
        <v>0</v>
      </c>
      <c r="V288" s="29"/>
      <c r="W288" s="29"/>
      <c r="X288" s="29">
        <v>0</v>
      </c>
      <c r="Y288" s="29">
        <v>0</v>
      </c>
      <c r="Z288" s="29">
        <v>0</v>
      </c>
      <c r="AA288" s="29">
        <v>0</v>
      </c>
      <c r="AB288" s="29">
        <v>0</v>
      </c>
      <c r="AC288" s="26"/>
      <c r="AD288" s="26"/>
      <c r="AE288" s="26"/>
      <c r="AF288" s="28">
        <v>45504</v>
      </c>
    </row>
    <row r="289" spans="1:32" x14ac:dyDescent="0.35">
      <c r="A289" s="26">
        <v>891301121</v>
      </c>
      <c r="B289" s="26" t="s">
        <v>17</v>
      </c>
      <c r="C289" s="27">
        <v>339818</v>
      </c>
      <c r="D289" s="27" t="s">
        <v>327</v>
      </c>
      <c r="E289" s="27" t="s">
        <v>674</v>
      </c>
      <c r="F289" s="26"/>
      <c r="G289" s="26" t="s">
        <v>4</v>
      </c>
      <c r="H289" s="29" t="s">
        <v>15</v>
      </c>
      <c r="I289" s="26" t="s">
        <v>18</v>
      </c>
      <c r="J289" s="26" t="s">
        <v>16</v>
      </c>
      <c r="K289" s="28">
        <v>45026</v>
      </c>
      <c r="L289" s="28"/>
      <c r="M289" s="31">
        <v>47500</v>
      </c>
      <c r="N289" s="29">
        <f t="shared" si="9"/>
        <v>47500</v>
      </c>
      <c r="O289" s="26" t="s">
        <v>803</v>
      </c>
      <c r="P289" s="26" t="e">
        <v>#N/A</v>
      </c>
      <c r="Q289" s="26" t="s">
        <v>803</v>
      </c>
      <c r="R289" s="26"/>
      <c r="S289" s="26"/>
      <c r="T289" s="29">
        <v>0</v>
      </c>
      <c r="U289" s="29">
        <v>0</v>
      </c>
      <c r="V289" s="29"/>
      <c r="W289" s="29"/>
      <c r="X289" s="29">
        <v>0</v>
      </c>
      <c r="Y289" s="29">
        <v>0</v>
      </c>
      <c r="Z289" s="29">
        <v>0</v>
      </c>
      <c r="AA289" s="29">
        <v>0</v>
      </c>
      <c r="AB289" s="29">
        <v>0</v>
      </c>
      <c r="AC289" s="26"/>
      <c r="AD289" s="26"/>
      <c r="AE289" s="26"/>
      <c r="AF289" s="28">
        <v>45504</v>
      </c>
    </row>
    <row r="290" spans="1:32" x14ac:dyDescent="0.35">
      <c r="A290" s="26">
        <v>891301121</v>
      </c>
      <c r="B290" s="26" t="s">
        <v>17</v>
      </c>
      <c r="C290" s="27">
        <v>339826</v>
      </c>
      <c r="D290" s="27" t="s">
        <v>328</v>
      </c>
      <c r="E290" s="27" t="s">
        <v>675</v>
      </c>
      <c r="F290" s="26"/>
      <c r="G290" s="26" t="s">
        <v>4</v>
      </c>
      <c r="H290" s="29" t="s">
        <v>15</v>
      </c>
      <c r="I290" s="26" t="s">
        <v>18</v>
      </c>
      <c r="J290" s="26" t="s">
        <v>16</v>
      </c>
      <c r="K290" s="28">
        <v>45026</v>
      </c>
      <c r="L290" s="28"/>
      <c r="M290" s="31">
        <v>9600</v>
      </c>
      <c r="N290" s="29">
        <f t="shared" si="9"/>
        <v>9600</v>
      </c>
      <c r="O290" s="26" t="s">
        <v>803</v>
      </c>
      <c r="P290" s="26" t="e">
        <v>#N/A</v>
      </c>
      <c r="Q290" s="26" t="s">
        <v>803</v>
      </c>
      <c r="R290" s="26"/>
      <c r="S290" s="26"/>
      <c r="T290" s="29">
        <v>0</v>
      </c>
      <c r="U290" s="29">
        <v>0</v>
      </c>
      <c r="V290" s="29"/>
      <c r="W290" s="29"/>
      <c r="X290" s="29">
        <v>0</v>
      </c>
      <c r="Y290" s="29">
        <v>0</v>
      </c>
      <c r="Z290" s="29">
        <v>0</v>
      </c>
      <c r="AA290" s="29">
        <v>0</v>
      </c>
      <c r="AB290" s="29">
        <v>0</v>
      </c>
      <c r="AC290" s="26"/>
      <c r="AD290" s="26"/>
      <c r="AE290" s="26"/>
      <c r="AF290" s="28">
        <v>45504</v>
      </c>
    </row>
    <row r="291" spans="1:32" x14ac:dyDescent="0.35">
      <c r="A291" s="26">
        <v>891301121</v>
      </c>
      <c r="B291" s="26" t="s">
        <v>17</v>
      </c>
      <c r="C291" s="27">
        <v>339937</v>
      </c>
      <c r="D291" s="27" t="s">
        <v>329</v>
      </c>
      <c r="E291" s="27" t="s">
        <v>676</v>
      </c>
      <c r="F291" s="26"/>
      <c r="G291" s="26" t="s">
        <v>4</v>
      </c>
      <c r="H291" s="29" t="s">
        <v>15</v>
      </c>
      <c r="I291" s="26" t="s">
        <v>18</v>
      </c>
      <c r="J291" s="26" t="s">
        <v>16</v>
      </c>
      <c r="K291" s="28">
        <v>45026</v>
      </c>
      <c r="L291" s="28"/>
      <c r="M291" s="31">
        <v>38400</v>
      </c>
      <c r="N291" s="29">
        <f t="shared" si="9"/>
        <v>38400</v>
      </c>
      <c r="O291" s="26" t="s">
        <v>803</v>
      </c>
      <c r="P291" s="26" t="e">
        <v>#N/A</v>
      </c>
      <c r="Q291" s="26" t="s">
        <v>803</v>
      </c>
      <c r="R291" s="26"/>
      <c r="S291" s="26"/>
      <c r="T291" s="29">
        <v>0</v>
      </c>
      <c r="U291" s="29">
        <v>0</v>
      </c>
      <c r="V291" s="29"/>
      <c r="W291" s="29"/>
      <c r="X291" s="29">
        <v>0</v>
      </c>
      <c r="Y291" s="29">
        <v>0</v>
      </c>
      <c r="Z291" s="29">
        <v>0</v>
      </c>
      <c r="AA291" s="29">
        <v>0</v>
      </c>
      <c r="AB291" s="29">
        <v>0</v>
      </c>
      <c r="AC291" s="26"/>
      <c r="AD291" s="26"/>
      <c r="AE291" s="26"/>
      <c r="AF291" s="28">
        <v>45504</v>
      </c>
    </row>
    <row r="292" spans="1:32" x14ac:dyDescent="0.35">
      <c r="A292" s="26">
        <v>891301121</v>
      </c>
      <c r="B292" s="26" t="s">
        <v>17</v>
      </c>
      <c r="C292" s="27">
        <v>340008</v>
      </c>
      <c r="D292" s="27" t="s">
        <v>330</v>
      </c>
      <c r="E292" s="27" t="s">
        <v>677</v>
      </c>
      <c r="F292" s="26"/>
      <c r="G292" s="26" t="s">
        <v>4</v>
      </c>
      <c r="H292" s="29" t="s">
        <v>15</v>
      </c>
      <c r="I292" s="26" t="s">
        <v>18</v>
      </c>
      <c r="J292" s="26" t="s">
        <v>16</v>
      </c>
      <c r="K292" s="28">
        <v>45026</v>
      </c>
      <c r="L292" s="28"/>
      <c r="M292" s="31">
        <v>140229</v>
      </c>
      <c r="N292" s="29">
        <f t="shared" si="9"/>
        <v>140229</v>
      </c>
      <c r="O292" s="26" t="s">
        <v>803</v>
      </c>
      <c r="P292" s="26" t="e">
        <v>#N/A</v>
      </c>
      <c r="Q292" s="26" t="s">
        <v>803</v>
      </c>
      <c r="R292" s="26"/>
      <c r="S292" s="26"/>
      <c r="T292" s="29">
        <v>0</v>
      </c>
      <c r="U292" s="29">
        <v>0</v>
      </c>
      <c r="V292" s="29"/>
      <c r="W292" s="29"/>
      <c r="X292" s="29">
        <v>0</v>
      </c>
      <c r="Y292" s="29">
        <v>0</v>
      </c>
      <c r="Z292" s="29">
        <v>0</v>
      </c>
      <c r="AA292" s="29">
        <v>0</v>
      </c>
      <c r="AB292" s="29">
        <v>0</v>
      </c>
      <c r="AC292" s="26"/>
      <c r="AD292" s="26"/>
      <c r="AE292" s="26"/>
      <c r="AF292" s="28">
        <v>45504</v>
      </c>
    </row>
    <row r="293" spans="1:32" x14ac:dyDescent="0.35">
      <c r="A293" s="26">
        <v>891301121</v>
      </c>
      <c r="B293" s="26" t="s">
        <v>17</v>
      </c>
      <c r="C293" s="27">
        <v>340113</v>
      </c>
      <c r="D293" s="27" t="s">
        <v>331</v>
      </c>
      <c r="E293" s="27" t="s">
        <v>678</v>
      </c>
      <c r="F293" s="26"/>
      <c r="G293" s="26" t="s">
        <v>4</v>
      </c>
      <c r="H293" s="29" t="s">
        <v>15</v>
      </c>
      <c r="I293" s="26" t="s">
        <v>18</v>
      </c>
      <c r="J293" s="26" t="s">
        <v>16</v>
      </c>
      <c r="K293" s="28">
        <v>45026</v>
      </c>
      <c r="L293" s="28"/>
      <c r="M293" s="31">
        <v>82977</v>
      </c>
      <c r="N293" s="29">
        <f t="shared" si="9"/>
        <v>82977</v>
      </c>
      <c r="O293" s="26" t="s">
        <v>803</v>
      </c>
      <c r="P293" s="26" t="e">
        <v>#N/A</v>
      </c>
      <c r="Q293" s="26" t="s">
        <v>803</v>
      </c>
      <c r="R293" s="26"/>
      <c r="S293" s="26"/>
      <c r="T293" s="29">
        <v>0</v>
      </c>
      <c r="U293" s="29">
        <v>0</v>
      </c>
      <c r="V293" s="29"/>
      <c r="W293" s="29"/>
      <c r="X293" s="29">
        <v>0</v>
      </c>
      <c r="Y293" s="29">
        <v>0</v>
      </c>
      <c r="Z293" s="29">
        <v>0</v>
      </c>
      <c r="AA293" s="29">
        <v>0</v>
      </c>
      <c r="AB293" s="29">
        <v>0</v>
      </c>
      <c r="AC293" s="26"/>
      <c r="AD293" s="26"/>
      <c r="AE293" s="26"/>
      <c r="AF293" s="28">
        <v>45504</v>
      </c>
    </row>
    <row r="294" spans="1:32" x14ac:dyDescent="0.35">
      <c r="A294" s="26">
        <v>891301121</v>
      </c>
      <c r="B294" s="26" t="s">
        <v>17</v>
      </c>
      <c r="C294" s="27">
        <v>340172</v>
      </c>
      <c r="D294" s="27" t="s">
        <v>332</v>
      </c>
      <c r="E294" s="27" t="s">
        <v>679</v>
      </c>
      <c r="F294" s="26"/>
      <c r="G294" s="26" t="s">
        <v>4</v>
      </c>
      <c r="H294" s="29" t="s">
        <v>15</v>
      </c>
      <c r="I294" s="26" t="s">
        <v>18</v>
      </c>
      <c r="J294" s="26" t="s">
        <v>16</v>
      </c>
      <c r="K294" s="28">
        <v>45026</v>
      </c>
      <c r="L294" s="28"/>
      <c r="M294" s="31">
        <v>9600</v>
      </c>
      <c r="N294" s="29">
        <f t="shared" si="9"/>
        <v>9600</v>
      </c>
      <c r="O294" s="26" t="s">
        <v>803</v>
      </c>
      <c r="P294" s="26" t="e">
        <v>#N/A</v>
      </c>
      <c r="Q294" s="26" t="s">
        <v>803</v>
      </c>
      <c r="R294" s="26"/>
      <c r="S294" s="26"/>
      <c r="T294" s="29">
        <v>0</v>
      </c>
      <c r="U294" s="29">
        <v>0</v>
      </c>
      <c r="V294" s="29"/>
      <c r="W294" s="29"/>
      <c r="X294" s="29">
        <v>0</v>
      </c>
      <c r="Y294" s="29">
        <v>0</v>
      </c>
      <c r="Z294" s="29">
        <v>0</v>
      </c>
      <c r="AA294" s="29">
        <v>0</v>
      </c>
      <c r="AB294" s="29">
        <v>0</v>
      </c>
      <c r="AC294" s="26"/>
      <c r="AD294" s="26"/>
      <c r="AE294" s="26"/>
      <c r="AF294" s="28">
        <v>45504</v>
      </c>
    </row>
    <row r="295" spans="1:32" x14ac:dyDescent="0.35">
      <c r="A295" s="26">
        <v>891301121</v>
      </c>
      <c r="B295" s="26" t="s">
        <v>17</v>
      </c>
      <c r="C295" s="27">
        <v>340631</v>
      </c>
      <c r="D295" s="27" t="s">
        <v>333</v>
      </c>
      <c r="E295" s="27" t="s">
        <v>680</v>
      </c>
      <c r="F295" s="26"/>
      <c r="G295" s="26" t="s">
        <v>4</v>
      </c>
      <c r="H295" s="29" t="s">
        <v>15</v>
      </c>
      <c r="I295" s="26" t="s">
        <v>18</v>
      </c>
      <c r="J295" s="26" t="s">
        <v>16</v>
      </c>
      <c r="K295" s="28">
        <v>45026</v>
      </c>
      <c r="L295" s="28"/>
      <c r="M295" s="31">
        <v>136800</v>
      </c>
      <c r="N295" s="29">
        <f t="shared" si="9"/>
        <v>136800</v>
      </c>
      <c r="O295" s="26" t="s">
        <v>803</v>
      </c>
      <c r="P295" s="26" t="e">
        <v>#N/A</v>
      </c>
      <c r="Q295" s="26" t="s">
        <v>803</v>
      </c>
      <c r="R295" s="26"/>
      <c r="S295" s="26"/>
      <c r="T295" s="29">
        <v>0</v>
      </c>
      <c r="U295" s="29">
        <v>0</v>
      </c>
      <c r="V295" s="29"/>
      <c r="W295" s="29"/>
      <c r="X295" s="29">
        <v>0</v>
      </c>
      <c r="Y295" s="29">
        <v>0</v>
      </c>
      <c r="Z295" s="29">
        <v>0</v>
      </c>
      <c r="AA295" s="29">
        <v>0</v>
      </c>
      <c r="AB295" s="29">
        <v>0</v>
      </c>
      <c r="AC295" s="26"/>
      <c r="AD295" s="26"/>
      <c r="AE295" s="26"/>
      <c r="AF295" s="28">
        <v>45504</v>
      </c>
    </row>
    <row r="296" spans="1:32" x14ac:dyDescent="0.35">
      <c r="A296" s="26">
        <v>891301121</v>
      </c>
      <c r="B296" s="26" t="s">
        <v>17</v>
      </c>
      <c r="C296" s="27">
        <v>342007</v>
      </c>
      <c r="D296" s="27" t="s">
        <v>334</v>
      </c>
      <c r="E296" s="27" t="s">
        <v>681</v>
      </c>
      <c r="F296" s="26"/>
      <c r="G296" s="26" t="s">
        <v>4</v>
      </c>
      <c r="H296" s="29" t="s">
        <v>15</v>
      </c>
      <c r="I296" s="26" t="s">
        <v>18</v>
      </c>
      <c r="J296" s="26" t="s">
        <v>16</v>
      </c>
      <c r="K296" s="28">
        <v>45026</v>
      </c>
      <c r="L296" s="28">
        <f>VLOOKUP(E296,[1]Export!$F:$L,7,0)</f>
        <v>45300.291666666664</v>
      </c>
      <c r="M296" s="31">
        <v>9600</v>
      </c>
      <c r="N296" s="29">
        <f t="shared" si="9"/>
        <v>9600</v>
      </c>
      <c r="O296" s="26" t="s">
        <v>808</v>
      </c>
      <c r="P296" s="26" t="s">
        <v>791</v>
      </c>
      <c r="Q296" s="26" t="s">
        <v>808</v>
      </c>
      <c r="R296" s="26"/>
      <c r="S296" s="26"/>
      <c r="T296" s="29">
        <v>9600</v>
      </c>
      <c r="U296" s="29">
        <v>0</v>
      </c>
      <c r="V296" s="29"/>
      <c r="W296" s="29"/>
      <c r="X296" s="29">
        <v>9600</v>
      </c>
      <c r="Y296" s="29">
        <v>0</v>
      </c>
      <c r="Z296" s="29">
        <v>0</v>
      </c>
      <c r="AA296" s="29">
        <v>9600</v>
      </c>
      <c r="AB296" s="29">
        <f>VLOOKUP(E296,'[3]ESTADO DE CADA FACTURA'!$F:$AD,25,0)</f>
        <v>9600</v>
      </c>
      <c r="AC296" s="26">
        <f>VLOOKUP(E296,'[3]ESTADO DE CADA FACTURA'!$F:$AE,26,0)</f>
        <v>2201506745</v>
      </c>
      <c r="AD296" s="29">
        <v>3856943</v>
      </c>
      <c r="AE296" s="26" t="str">
        <f>VLOOKUP(E296,'[3]ESTADO DE CADA FACTURA'!$F:$AF,27,0)</f>
        <v>29.04.2024</v>
      </c>
      <c r="AF296" s="28">
        <v>45504</v>
      </c>
    </row>
    <row r="297" spans="1:32" x14ac:dyDescent="0.35">
      <c r="A297" s="26">
        <v>891301121</v>
      </c>
      <c r="B297" s="26" t="s">
        <v>17</v>
      </c>
      <c r="C297" s="27">
        <v>342051</v>
      </c>
      <c r="D297" s="27" t="s">
        <v>335</v>
      </c>
      <c r="E297" s="27" t="s">
        <v>682</v>
      </c>
      <c r="F297" s="26"/>
      <c r="G297" s="26" t="s">
        <v>4</v>
      </c>
      <c r="H297" s="29" t="s">
        <v>15</v>
      </c>
      <c r="I297" s="26" t="s">
        <v>18</v>
      </c>
      <c r="J297" s="26" t="s">
        <v>16</v>
      </c>
      <c r="K297" s="28">
        <v>45026</v>
      </c>
      <c r="L297" s="28">
        <f>VLOOKUP(E297,[1]Export!$F:$L,7,0)</f>
        <v>45300.291666666664</v>
      </c>
      <c r="M297" s="31">
        <v>127742</v>
      </c>
      <c r="N297" s="29">
        <f t="shared" si="9"/>
        <v>127742</v>
      </c>
      <c r="O297" s="26" t="s">
        <v>808</v>
      </c>
      <c r="P297" s="26" t="s">
        <v>791</v>
      </c>
      <c r="Q297" s="26" t="s">
        <v>808</v>
      </c>
      <c r="R297" s="26"/>
      <c r="S297" s="26"/>
      <c r="T297" s="29">
        <v>127742</v>
      </c>
      <c r="U297" s="29">
        <v>0</v>
      </c>
      <c r="V297" s="29"/>
      <c r="W297" s="29"/>
      <c r="X297" s="29">
        <v>127742</v>
      </c>
      <c r="Y297" s="29">
        <v>0</v>
      </c>
      <c r="Z297" s="29">
        <v>0</v>
      </c>
      <c r="AA297" s="29">
        <v>127742</v>
      </c>
      <c r="AB297" s="29">
        <f>VLOOKUP(E297,'[3]ESTADO DE CADA FACTURA'!$F:$AD,25,0)</f>
        <v>127742</v>
      </c>
      <c r="AC297" s="26">
        <f>VLOOKUP(E297,'[3]ESTADO DE CADA FACTURA'!$F:$AE,26,0)</f>
        <v>2201506745</v>
      </c>
      <c r="AD297" s="29">
        <v>3856943</v>
      </c>
      <c r="AE297" s="26" t="str">
        <f>VLOOKUP(E297,'[3]ESTADO DE CADA FACTURA'!$F:$AF,27,0)</f>
        <v>29.04.2024</v>
      </c>
      <c r="AF297" s="28">
        <v>45504</v>
      </c>
    </row>
    <row r="298" spans="1:32" x14ac:dyDescent="0.35">
      <c r="A298" s="26">
        <v>891301121</v>
      </c>
      <c r="B298" s="26" t="s">
        <v>17</v>
      </c>
      <c r="C298" s="27">
        <v>342052</v>
      </c>
      <c r="D298" s="27" t="s">
        <v>336</v>
      </c>
      <c r="E298" s="27" t="s">
        <v>683</v>
      </c>
      <c r="F298" s="26"/>
      <c r="G298" s="26" t="s">
        <v>4</v>
      </c>
      <c r="H298" s="29" t="s">
        <v>15</v>
      </c>
      <c r="I298" s="26" t="s">
        <v>18</v>
      </c>
      <c r="J298" s="26" t="s">
        <v>16</v>
      </c>
      <c r="K298" s="28">
        <v>45026</v>
      </c>
      <c r="L298" s="28">
        <f>VLOOKUP(E298,[1]Export!$F:$L,7,0)</f>
        <v>45300.291666666664</v>
      </c>
      <c r="M298" s="31">
        <v>156250</v>
      </c>
      <c r="N298" s="29">
        <f t="shared" si="9"/>
        <v>156250</v>
      </c>
      <c r="O298" s="26" t="s">
        <v>808</v>
      </c>
      <c r="P298" s="26" t="s">
        <v>791</v>
      </c>
      <c r="Q298" s="26" t="s">
        <v>808</v>
      </c>
      <c r="R298" s="26"/>
      <c r="S298" s="26"/>
      <c r="T298" s="29">
        <v>156250</v>
      </c>
      <c r="U298" s="29">
        <v>0</v>
      </c>
      <c r="V298" s="29"/>
      <c r="W298" s="29"/>
      <c r="X298" s="29">
        <v>156250</v>
      </c>
      <c r="Y298" s="29">
        <v>0</v>
      </c>
      <c r="Z298" s="29">
        <v>0</v>
      </c>
      <c r="AA298" s="29">
        <v>156250</v>
      </c>
      <c r="AB298" s="29">
        <f>VLOOKUP(E298,'[3]ESTADO DE CADA FACTURA'!$F:$AD,25,0)</f>
        <v>156250</v>
      </c>
      <c r="AC298" s="26">
        <f>VLOOKUP(E298,'[3]ESTADO DE CADA FACTURA'!$F:$AE,26,0)</f>
        <v>2201506745</v>
      </c>
      <c r="AD298" s="29">
        <v>3856943</v>
      </c>
      <c r="AE298" s="26" t="str">
        <f>VLOOKUP(E298,'[3]ESTADO DE CADA FACTURA'!$F:$AF,27,0)</f>
        <v>29.04.2024</v>
      </c>
      <c r="AF298" s="28">
        <v>45504</v>
      </c>
    </row>
    <row r="299" spans="1:32" x14ac:dyDescent="0.35">
      <c r="A299" s="26">
        <v>891301121</v>
      </c>
      <c r="B299" s="26" t="s">
        <v>17</v>
      </c>
      <c r="C299" s="27">
        <v>342055</v>
      </c>
      <c r="D299" s="27" t="s">
        <v>337</v>
      </c>
      <c r="E299" s="27" t="s">
        <v>684</v>
      </c>
      <c r="F299" s="26"/>
      <c r="G299" s="26" t="s">
        <v>4</v>
      </c>
      <c r="H299" s="29" t="s">
        <v>15</v>
      </c>
      <c r="I299" s="26" t="s">
        <v>18</v>
      </c>
      <c r="J299" s="26" t="s">
        <v>16</v>
      </c>
      <c r="K299" s="28">
        <v>45026</v>
      </c>
      <c r="L299" s="28">
        <f>VLOOKUP(E299,[1]Export!$F:$L,7,0)</f>
        <v>45300.291666666664</v>
      </c>
      <c r="M299" s="31">
        <v>120747</v>
      </c>
      <c r="N299" s="29">
        <f t="shared" si="9"/>
        <v>120747</v>
      </c>
      <c r="O299" s="26" t="s">
        <v>808</v>
      </c>
      <c r="P299" s="26" t="s">
        <v>791</v>
      </c>
      <c r="Q299" s="26" t="s">
        <v>808</v>
      </c>
      <c r="R299" s="26"/>
      <c r="S299" s="26"/>
      <c r="T299" s="29">
        <v>120747</v>
      </c>
      <c r="U299" s="29">
        <v>0</v>
      </c>
      <c r="V299" s="29"/>
      <c r="W299" s="29"/>
      <c r="X299" s="29">
        <v>120747</v>
      </c>
      <c r="Y299" s="29">
        <v>0</v>
      </c>
      <c r="Z299" s="29">
        <v>0</v>
      </c>
      <c r="AA299" s="29">
        <v>120747</v>
      </c>
      <c r="AB299" s="29">
        <f>VLOOKUP(E299,'[3]ESTADO DE CADA FACTURA'!$F:$AD,25,0)</f>
        <v>120747</v>
      </c>
      <c r="AC299" s="26">
        <f>VLOOKUP(E299,'[3]ESTADO DE CADA FACTURA'!$F:$AE,26,0)</f>
        <v>2201506745</v>
      </c>
      <c r="AD299" s="29">
        <v>3856943</v>
      </c>
      <c r="AE299" s="26" t="str">
        <f>VLOOKUP(E299,'[3]ESTADO DE CADA FACTURA'!$F:$AF,27,0)</f>
        <v>29.04.2024</v>
      </c>
      <c r="AF299" s="28">
        <v>45504</v>
      </c>
    </row>
    <row r="300" spans="1:32" x14ac:dyDescent="0.35">
      <c r="A300" s="26">
        <v>891301121</v>
      </c>
      <c r="B300" s="26" t="s">
        <v>17</v>
      </c>
      <c r="C300" s="27">
        <v>342421</v>
      </c>
      <c r="D300" s="27" t="s">
        <v>338</v>
      </c>
      <c r="E300" s="27" t="s">
        <v>685</v>
      </c>
      <c r="F300" s="26"/>
      <c r="G300" s="26" t="s">
        <v>4</v>
      </c>
      <c r="H300" s="29" t="s">
        <v>15</v>
      </c>
      <c r="I300" s="26" t="s">
        <v>18</v>
      </c>
      <c r="J300" s="26" t="s">
        <v>16</v>
      </c>
      <c r="K300" s="28">
        <v>45026</v>
      </c>
      <c r="L300" s="28">
        <f>VLOOKUP(E300,[1]Export!$F:$L,7,0)</f>
        <v>45300.291666666664</v>
      </c>
      <c r="M300" s="31">
        <v>68975</v>
      </c>
      <c r="N300" s="29">
        <f t="shared" si="9"/>
        <v>68975</v>
      </c>
      <c r="O300" s="26" t="s">
        <v>808</v>
      </c>
      <c r="P300" s="26" t="s">
        <v>791</v>
      </c>
      <c r="Q300" s="26" t="s">
        <v>808</v>
      </c>
      <c r="R300" s="26"/>
      <c r="S300" s="26"/>
      <c r="T300" s="29">
        <v>68975</v>
      </c>
      <c r="U300" s="29">
        <v>0</v>
      </c>
      <c r="V300" s="29"/>
      <c r="W300" s="29"/>
      <c r="X300" s="29">
        <v>68975</v>
      </c>
      <c r="Y300" s="29">
        <v>0</v>
      </c>
      <c r="Z300" s="29">
        <v>0</v>
      </c>
      <c r="AA300" s="29">
        <v>68975</v>
      </c>
      <c r="AB300" s="29">
        <f>VLOOKUP(E300,'[3]ESTADO DE CADA FACTURA'!$F:$AD,25,0)</f>
        <v>68975</v>
      </c>
      <c r="AC300" s="26">
        <f>VLOOKUP(E300,'[3]ESTADO DE CADA FACTURA'!$F:$AE,26,0)</f>
        <v>2201481853</v>
      </c>
      <c r="AD300" s="29">
        <v>2263080</v>
      </c>
      <c r="AE300" s="26" t="str">
        <f>VLOOKUP(E300,'[3]ESTADO DE CADA FACTURA'!$F:$AF,27,0)</f>
        <v>19.02.2024</v>
      </c>
      <c r="AF300" s="28">
        <v>45504</v>
      </c>
    </row>
    <row r="301" spans="1:32" x14ac:dyDescent="0.35">
      <c r="A301" s="26">
        <v>891301121</v>
      </c>
      <c r="B301" s="26" t="s">
        <v>17</v>
      </c>
      <c r="C301" s="27">
        <v>342677</v>
      </c>
      <c r="D301" s="27" t="s">
        <v>339</v>
      </c>
      <c r="E301" s="27" t="s">
        <v>686</v>
      </c>
      <c r="F301" s="26"/>
      <c r="G301" s="26" t="s">
        <v>4</v>
      </c>
      <c r="H301" s="29" t="s">
        <v>15</v>
      </c>
      <c r="I301" s="26" t="s">
        <v>18</v>
      </c>
      <c r="J301" s="26" t="s">
        <v>16</v>
      </c>
      <c r="K301" s="28">
        <v>45026</v>
      </c>
      <c r="L301" s="28">
        <f>VLOOKUP(E301,[1]Export!$F:$L,7,0)</f>
        <v>45300.291666666664</v>
      </c>
      <c r="M301" s="31">
        <v>118768</v>
      </c>
      <c r="N301" s="29">
        <f t="shared" si="9"/>
        <v>118768</v>
      </c>
      <c r="O301" s="26" t="s">
        <v>808</v>
      </c>
      <c r="P301" s="26" t="s">
        <v>791</v>
      </c>
      <c r="Q301" s="26" t="s">
        <v>808</v>
      </c>
      <c r="R301" s="26"/>
      <c r="S301" s="26"/>
      <c r="T301" s="29">
        <v>118768</v>
      </c>
      <c r="U301" s="29">
        <v>0</v>
      </c>
      <c r="V301" s="29"/>
      <c r="W301" s="29"/>
      <c r="X301" s="29">
        <v>118768</v>
      </c>
      <c r="Y301" s="29">
        <v>0</v>
      </c>
      <c r="Z301" s="29">
        <v>0</v>
      </c>
      <c r="AA301" s="29">
        <v>118768</v>
      </c>
      <c r="AB301" s="29">
        <f>VLOOKUP(E301,'[3]ESTADO DE CADA FACTURA'!$F:$AD,25,0)</f>
        <v>118768</v>
      </c>
      <c r="AC301" s="26">
        <f>VLOOKUP(E301,'[3]ESTADO DE CADA FACTURA'!$F:$AE,26,0)</f>
        <v>2201481853</v>
      </c>
      <c r="AD301" s="29">
        <v>2263080</v>
      </c>
      <c r="AE301" s="26" t="str">
        <f>VLOOKUP(E301,'[3]ESTADO DE CADA FACTURA'!$F:$AF,27,0)</f>
        <v>19.02.2024</v>
      </c>
      <c r="AF301" s="28">
        <v>45504</v>
      </c>
    </row>
    <row r="302" spans="1:32" x14ac:dyDescent="0.35">
      <c r="A302" s="26">
        <v>891301121</v>
      </c>
      <c r="B302" s="26" t="s">
        <v>17</v>
      </c>
      <c r="C302" s="27">
        <v>344741</v>
      </c>
      <c r="D302" s="27" t="s">
        <v>340</v>
      </c>
      <c r="E302" s="27" t="s">
        <v>687</v>
      </c>
      <c r="F302" s="26"/>
      <c r="G302" s="26" t="s">
        <v>4</v>
      </c>
      <c r="H302" s="29" t="s">
        <v>15</v>
      </c>
      <c r="I302" s="26" t="s">
        <v>18</v>
      </c>
      <c r="J302" s="26" t="s">
        <v>16</v>
      </c>
      <c r="K302" s="28">
        <v>45026</v>
      </c>
      <c r="L302" s="28">
        <f>VLOOKUP(E302,[1]Export!$F:$L,7,0)</f>
        <v>45300.291666666664</v>
      </c>
      <c r="M302" s="31">
        <v>82307</v>
      </c>
      <c r="N302" s="29">
        <f t="shared" si="9"/>
        <v>82307</v>
      </c>
      <c r="O302" s="26" t="s">
        <v>808</v>
      </c>
      <c r="P302" s="26" t="s">
        <v>791</v>
      </c>
      <c r="Q302" s="26" t="s">
        <v>808</v>
      </c>
      <c r="R302" s="26"/>
      <c r="S302" s="26"/>
      <c r="T302" s="29">
        <v>82307</v>
      </c>
      <c r="U302" s="29">
        <v>0</v>
      </c>
      <c r="V302" s="29"/>
      <c r="W302" s="29"/>
      <c r="X302" s="29">
        <v>82307</v>
      </c>
      <c r="Y302" s="29">
        <v>0</v>
      </c>
      <c r="Z302" s="29">
        <v>0</v>
      </c>
      <c r="AA302" s="29">
        <v>82307</v>
      </c>
      <c r="AB302" s="29">
        <f>VLOOKUP(E302,'[3]ESTADO DE CADA FACTURA'!$F:$AD,25,0)</f>
        <v>82307</v>
      </c>
      <c r="AC302" s="26">
        <f>VLOOKUP(E302,'[3]ESTADO DE CADA FACTURA'!$F:$AE,26,0)</f>
        <v>2201506745</v>
      </c>
      <c r="AD302" s="29">
        <v>3856943</v>
      </c>
      <c r="AE302" s="26" t="str">
        <f>VLOOKUP(E302,'[3]ESTADO DE CADA FACTURA'!$F:$AF,27,0)</f>
        <v>29.04.2024</v>
      </c>
      <c r="AF302" s="28">
        <v>45504</v>
      </c>
    </row>
    <row r="303" spans="1:32" x14ac:dyDescent="0.35">
      <c r="A303" s="26">
        <v>891301121</v>
      </c>
      <c r="B303" s="26" t="s">
        <v>17</v>
      </c>
      <c r="C303" s="27">
        <v>344779</v>
      </c>
      <c r="D303" s="27" t="s">
        <v>341</v>
      </c>
      <c r="E303" s="27" t="s">
        <v>688</v>
      </c>
      <c r="F303" s="26"/>
      <c r="G303" s="26" t="s">
        <v>4</v>
      </c>
      <c r="H303" s="29" t="s">
        <v>15</v>
      </c>
      <c r="I303" s="26" t="s">
        <v>18</v>
      </c>
      <c r="J303" s="26" t="s">
        <v>16</v>
      </c>
      <c r="K303" s="28">
        <v>45026</v>
      </c>
      <c r="L303" s="28">
        <f>VLOOKUP(E303,[1]Export!$F:$L,7,0)</f>
        <v>45300.291666666664</v>
      </c>
      <c r="M303" s="31">
        <v>72761</v>
      </c>
      <c r="N303" s="29">
        <f t="shared" si="9"/>
        <v>72761</v>
      </c>
      <c r="O303" s="26" t="s">
        <v>808</v>
      </c>
      <c r="P303" s="26" t="s">
        <v>791</v>
      </c>
      <c r="Q303" s="26" t="s">
        <v>808</v>
      </c>
      <c r="R303" s="26"/>
      <c r="S303" s="26"/>
      <c r="T303" s="29">
        <v>72761</v>
      </c>
      <c r="U303" s="29">
        <v>0</v>
      </c>
      <c r="V303" s="29"/>
      <c r="W303" s="29"/>
      <c r="X303" s="29">
        <v>72761</v>
      </c>
      <c r="Y303" s="29">
        <v>0</v>
      </c>
      <c r="Z303" s="29">
        <v>0</v>
      </c>
      <c r="AA303" s="29">
        <v>72761</v>
      </c>
      <c r="AB303" s="29">
        <f>VLOOKUP(E303,'[3]ESTADO DE CADA FACTURA'!$F:$AD,25,0)</f>
        <v>72761</v>
      </c>
      <c r="AC303" s="26">
        <f>VLOOKUP(E303,'[3]ESTADO DE CADA FACTURA'!$F:$AE,26,0)</f>
        <v>2201506745</v>
      </c>
      <c r="AD303" s="29">
        <v>3856943</v>
      </c>
      <c r="AE303" s="26" t="str">
        <f>VLOOKUP(E303,'[3]ESTADO DE CADA FACTURA'!$F:$AF,27,0)</f>
        <v>29.04.2024</v>
      </c>
      <c r="AF303" s="28">
        <v>45504</v>
      </c>
    </row>
    <row r="304" spans="1:32" x14ac:dyDescent="0.35">
      <c r="A304" s="26">
        <v>891301121</v>
      </c>
      <c r="B304" s="26" t="s">
        <v>17</v>
      </c>
      <c r="C304" s="27">
        <v>344802</v>
      </c>
      <c r="D304" s="27" t="s">
        <v>342</v>
      </c>
      <c r="E304" s="27" t="s">
        <v>689</v>
      </c>
      <c r="F304" s="26"/>
      <c r="G304" s="26" t="s">
        <v>4</v>
      </c>
      <c r="H304" s="29" t="s">
        <v>15</v>
      </c>
      <c r="I304" s="26" t="s">
        <v>18</v>
      </c>
      <c r="J304" s="26" t="s">
        <v>16</v>
      </c>
      <c r="K304" s="28">
        <v>45026</v>
      </c>
      <c r="L304" s="28">
        <f>VLOOKUP(E304,[1]Export!$F:$L,7,0)</f>
        <v>45300.291666666664</v>
      </c>
      <c r="M304" s="31">
        <v>71422</v>
      </c>
      <c r="N304" s="29">
        <f t="shared" si="9"/>
        <v>71422</v>
      </c>
      <c r="O304" s="26" t="s">
        <v>808</v>
      </c>
      <c r="P304" s="26" t="s">
        <v>791</v>
      </c>
      <c r="Q304" s="26" t="s">
        <v>808</v>
      </c>
      <c r="R304" s="26"/>
      <c r="S304" s="26"/>
      <c r="T304" s="29">
        <v>71422</v>
      </c>
      <c r="U304" s="29">
        <v>0</v>
      </c>
      <c r="V304" s="29"/>
      <c r="W304" s="29"/>
      <c r="X304" s="29">
        <v>71422</v>
      </c>
      <c r="Y304" s="29">
        <v>0</v>
      </c>
      <c r="Z304" s="29">
        <v>0</v>
      </c>
      <c r="AA304" s="29">
        <v>71422</v>
      </c>
      <c r="AB304" s="29">
        <f>VLOOKUP(E304,'[3]ESTADO DE CADA FACTURA'!$F:$AD,25,0)</f>
        <v>71422</v>
      </c>
      <c r="AC304" s="26">
        <f>VLOOKUP(E304,'[3]ESTADO DE CADA FACTURA'!$F:$AE,26,0)</f>
        <v>2201506745</v>
      </c>
      <c r="AD304" s="29">
        <v>3856943</v>
      </c>
      <c r="AE304" s="26" t="str">
        <f>VLOOKUP(E304,'[3]ESTADO DE CADA FACTURA'!$F:$AF,27,0)</f>
        <v>29.04.2024</v>
      </c>
      <c r="AF304" s="28">
        <v>45504</v>
      </c>
    </row>
    <row r="305" spans="1:32" x14ac:dyDescent="0.35">
      <c r="A305" s="26">
        <v>891301121</v>
      </c>
      <c r="B305" s="26" t="s">
        <v>17</v>
      </c>
      <c r="C305" s="27">
        <v>344810</v>
      </c>
      <c r="D305" s="27" t="s">
        <v>343</v>
      </c>
      <c r="E305" s="27" t="s">
        <v>690</v>
      </c>
      <c r="F305" s="26"/>
      <c r="G305" s="26" t="s">
        <v>4</v>
      </c>
      <c r="H305" s="29" t="s">
        <v>15</v>
      </c>
      <c r="I305" s="26" t="s">
        <v>18</v>
      </c>
      <c r="J305" s="26" t="s">
        <v>16</v>
      </c>
      <c r="K305" s="28">
        <v>45026</v>
      </c>
      <c r="L305" s="28">
        <f>VLOOKUP(E305,[1]Export!$F:$L,7,0)</f>
        <v>45300.291666666664</v>
      </c>
      <c r="M305" s="31">
        <v>78875</v>
      </c>
      <c r="N305" s="29">
        <f t="shared" si="9"/>
        <v>78875</v>
      </c>
      <c r="O305" s="26" t="s">
        <v>808</v>
      </c>
      <c r="P305" s="26" t="s">
        <v>791</v>
      </c>
      <c r="Q305" s="26" t="s">
        <v>808</v>
      </c>
      <c r="R305" s="26"/>
      <c r="S305" s="26"/>
      <c r="T305" s="29">
        <v>78875</v>
      </c>
      <c r="U305" s="29">
        <v>0</v>
      </c>
      <c r="V305" s="29"/>
      <c r="W305" s="29"/>
      <c r="X305" s="29">
        <v>78875</v>
      </c>
      <c r="Y305" s="29">
        <v>0</v>
      </c>
      <c r="Z305" s="29">
        <v>0</v>
      </c>
      <c r="AA305" s="29">
        <v>78875</v>
      </c>
      <c r="AB305" s="29">
        <f>VLOOKUP(E305,'[3]ESTADO DE CADA FACTURA'!$F:$AD,25,0)</f>
        <v>78875</v>
      </c>
      <c r="AC305" s="26">
        <f>VLOOKUP(E305,'[3]ESTADO DE CADA FACTURA'!$F:$AE,26,0)</f>
        <v>2201506745</v>
      </c>
      <c r="AD305" s="29">
        <v>3856943</v>
      </c>
      <c r="AE305" s="26" t="str">
        <f>VLOOKUP(E305,'[3]ESTADO DE CADA FACTURA'!$F:$AF,27,0)</f>
        <v>29.04.2024</v>
      </c>
      <c r="AF305" s="28">
        <v>45504</v>
      </c>
    </row>
    <row r="306" spans="1:32" x14ac:dyDescent="0.35">
      <c r="A306" s="26">
        <v>891301121</v>
      </c>
      <c r="B306" s="26" t="s">
        <v>17</v>
      </c>
      <c r="C306" s="27">
        <v>345040</v>
      </c>
      <c r="D306" s="27" t="s">
        <v>344</v>
      </c>
      <c r="E306" s="27" t="s">
        <v>691</v>
      </c>
      <c r="F306" s="26"/>
      <c r="G306" s="26" t="s">
        <v>4</v>
      </c>
      <c r="H306" s="29" t="s">
        <v>15</v>
      </c>
      <c r="I306" s="26" t="s">
        <v>18</v>
      </c>
      <c r="J306" s="26" t="s">
        <v>16</v>
      </c>
      <c r="K306" s="28">
        <v>45026</v>
      </c>
      <c r="L306" s="28">
        <f>VLOOKUP(E306,[1]Export!$F:$L,7,0)</f>
        <v>45300.291666666664</v>
      </c>
      <c r="M306" s="31">
        <v>161802</v>
      </c>
      <c r="N306" s="29">
        <f t="shared" si="9"/>
        <v>161802</v>
      </c>
      <c r="O306" s="26" t="s">
        <v>808</v>
      </c>
      <c r="P306" s="26" t="s">
        <v>791</v>
      </c>
      <c r="Q306" s="26" t="s">
        <v>808</v>
      </c>
      <c r="R306" s="26"/>
      <c r="S306" s="26"/>
      <c r="T306" s="29">
        <v>161802</v>
      </c>
      <c r="U306" s="29">
        <v>0</v>
      </c>
      <c r="V306" s="29"/>
      <c r="W306" s="29"/>
      <c r="X306" s="29">
        <v>161802</v>
      </c>
      <c r="Y306" s="29">
        <v>0</v>
      </c>
      <c r="Z306" s="29">
        <v>0</v>
      </c>
      <c r="AA306" s="29">
        <v>161802</v>
      </c>
      <c r="AB306" s="29">
        <f>VLOOKUP(E306,'[3]ESTADO DE CADA FACTURA'!$F:$AD,25,0)</f>
        <v>161802</v>
      </c>
      <c r="AC306" s="26">
        <f>VLOOKUP(E306,'[3]ESTADO DE CADA FACTURA'!$F:$AE,26,0)</f>
        <v>2201506745</v>
      </c>
      <c r="AD306" s="29">
        <v>3856943</v>
      </c>
      <c r="AE306" s="26" t="str">
        <f>VLOOKUP(E306,'[3]ESTADO DE CADA FACTURA'!$F:$AF,27,0)</f>
        <v>29.04.2024</v>
      </c>
      <c r="AF306" s="28">
        <v>45504</v>
      </c>
    </row>
    <row r="307" spans="1:32" x14ac:dyDescent="0.35">
      <c r="A307" s="26">
        <v>891301121</v>
      </c>
      <c r="B307" s="26" t="s">
        <v>17</v>
      </c>
      <c r="C307" s="27">
        <v>345542</v>
      </c>
      <c r="D307" s="27" t="s">
        <v>345</v>
      </c>
      <c r="E307" s="27" t="s">
        <v>692</v>
      </c>
      <c r="F307" s="26"/>
      <c r="G307" s="26" t="s">
        <v>4</v>
      </c>
      <c r="H307" s="29" t="s">
        <v>15</v>
      </c>
      <c r="I307" s="26" t="s">
        <v>18</v>
      </c>
      <c r="J307" s="26" t="s">
        <v>16</v>
      </c>
      <c r="K307" s="28">
        <v>45026</v>
      </c>
      <c r="L307" s="28">
        <f>VLOOKUP(E307,[1]Export!$F:$L,7,0)</f>
        <v>45296.39305327546</v>
      </c>
      <c r="M307" s="31">
        <v>128406</v>
      </c>
      <c r="N307" s="29">
        <f t="shared" si="9"/>
        <v>128406</v>
      </c>
      <c r="O307" s="26" t="s">
        <v>808</v>
      </c>
      <c r="P307" s="26" t="s">
        <v>791</v>
      </c>
      <c r="Q307" s="26" t="s">
        <v>808</v>
      </c>
      <c r="R307" s="26"/>
      <c r="S307" s="26"/>
      <c r="T307" s="29">
        <v>128406</v>
      </c>
      <c r="U307" s="29">
        <v>0</v>
      </c>
      <c r="V307" s="29"/>
      <c r="W307" s="29"/>
      <c r="X307" s="29">
        <v>128406</v>
      </c>
      <c r="Y307" s="29">
        <v>0</v>
      </c>
      <c r="Z307" s="29">
        <v>0</v>
      </c>
      <c r="AA307" s="29">
        <v>128406</v>
      </c>
      <c r="AB307" s="29">
        <f>VLOOKUP(E307,'[3]ESTADO DE CADA FACTURA'!$F:$AD,25,0)</f>
        <v>128406</v>
      </c>
      <c r="AC307" s="26">
        <f>VLOOKUP(E307,'[3]ESTADO DE CADA FACTURA'!$F:$AE,26,0)</f>
        <v>2201506745</v>
      </c>
      <c r="AD307" s="29">
        <v>3856943</v>
      </c>
      <c r="AE307" s="26" t="str">
        <f>VLOOKUP(E307,'[3]ESTADO DE CADA FACTURA'!$F:$AF,27,0)</f>
        <v>29.04.2024</v>
      </c>
      <c r="AF307" s="28">
        <v>45504</v>
      </c>
    </row>
    <row r="308" spans="1:32" x14ac:dyDescent="0.35">
      <c r="A308" s="26">
        <v>891301121</v>
      </c>
      <c r="B308" s="26" t="s">
        <v>17</v>
      </c>
      <c r="C308" s="27">
        <v>345814</v>
      </c>
      <c r="D308" s="27" t="s">
        <v>346</v>
      </c>
      <c r="E308" s="27" t="s">
        <v>693</v>
      </c>
      <c r="F308" s="26"/>
      <c r="G308" s="26" t="s">
        <v>4</v>
      </c>
      <c r="H308" s="29" t="s">
        <v>15</v>
      </c>
      <c r="I308" s="26" t="s">
        <v>18</v>
      </c>
      <c r="J308" s="26" t="s">
        <v>16</v>
      </c>
      <c r="K308" s="28">
        <v>45026</v>
      </c>
      <c r="L308" s="28">
        <f>VLOOKUP(E308,[1]Export!$F:$L,7,0)</f>
        <v>45296.39305327546</v>
      </c>
      <c r="M308" s="31">
        <v>9600</v>
      </c>
      <c r="N308" s="29">
        <f t="shared" si="9"/>
        <v>9600</v>
      </c>
      <c r="O308" s="26" t="s">
        <v>808</v>
      </c>
      <c r="P308" s="26" t="s">
        <v>791</v>
      </c>
      <c r="Q308" s="26" t="s">
        <v>808</v>
      </c>
      <c r="R308" s="26"/>
      <c r="S308" s="26"/>
      <c r="T308" s="29">
        <v>9600</v>
      </c>
      <c r="U308" s="29">
        <v>0</v>
      </c>
      <c r="V308" s="29"/>
      <c r="W308" s="29"/>
      <c r="X308" s="29">
        <v>9600</v>
      </c>
      <c r="Y308" s="29">
        <v>0</v>
      </c>
      <c r="Z308" s="29">
        <v>0</v>
      </c>
      <c r="AA308" s="29">
        <v>9600</v>
      </c>
      <c r="AB308" s="29">
        <f>VLOOKUP(E308,'[3]ESTADO DE CADA FACTURA'!$F:$AD,25,0)</f>
        <v>9600</v>
      </c>
      <c r="AC308" s="26">
        <f>VLOOKUP(E308,'[3]ESTADO DE CADA FACTURA'!$F:$AE,26,0)</f>
        <v>2201506745</v>
      </c>
      <c r="AD308" s="29">
        <v>3856943</v>
      </c>
      <c r="AE308" s="26" t="str">
        <f>VLOOKUP(E308,'[3]ESTADO DE CADA FACTURA'!$F:$AF,27,0)</f>
        <v>29.04.2024</v>
      </c>
      <c r="AF308" s="28">
        <v>45504</v>
      </c>
    </row>
    <row r="309" spans="1:32" x14ac:dyDescent="0.35">
      <c r="A309" s="26">
        <v>891301121</v>
      </c>
      <c r="B309" s="26" t="s">
        <v>17</v>
      </c>
      <c r="C309" s="27">
        <v>345846</v>
      </c>
      <c r="D309" s="27" t="s">
        <v>347</v>
      </c>
      <c r="E309" s="27" t="s">
        <v>694</v>
      </c>
      <c r="F309" s="26"/>
      <c r="G309" s="26" t="s">
        <v>4</v>
      </c>
      <c r="H309" s="29" t="s">
        <v>15</v>
      </c>
      <c r="I309" s="26" t="s">
        <v>18</v>
      </c>
      <c r="J309" s="26" t="s">
        <v>16</v>
      </c>
      <c r="K309" s="28">
        <v>45026</v>
      </c>
      <c r="L309" s="28">
        <f>VLOOKUP(E309,[1]Export!$F:$L,7,0)</f>
        <v>45296.39305327546</v>
      </c>
      <c r="M309" s="31">
        <v>93477</v>
      </c>
      <c r="N309" s="29">
        <f t="shared" si="9"/>
        <v>93477</v>
      </c>
      <c r="O309" s="26" t="s">
        <v>808</v>
      </c>
      <c r="P309" s="26" t="s">
        <v>791</v>
      </c>
      <c r="Q309" s="26" t="s">
        <v>808</v>
      </c>
      <c r="R309" s="26"/>
      <c r="S309" s="26"/>
      <c r="T309" s="29">
        <v>93477</v>
      </c>
      <c r="U309" s="29">
        <v>0</v>
      </c>
      <c r="V309" s="29"/>
      <c r="W309" s="29"/>
      <c r="X309" s="29">
        <v>93477</v>
      </c>
      <c r="Y309" s="29">
        <v>0</v>
      </c>
      <c r="Z309" s="29">
        <v>0</v>
      </c>
      <c r="AA309" s="29">
        <v>93477</v>
      </c>
      <c r="AB309" s="29">
        <f>VLOOKUP(E309,'[3]ESTADO DE CADA FACTURA'!$F:$AD,25,0)</f>
        <v>93477</v>
      </c>
      <c r="AC309" s="26">
        <f>VLOOKUP(E309,'[3]ESTADO DE CADA FACTURA'!$F:$AE,26,0)</f>
        <v>2201481853</v>
      </c>
      <c r="AD309" s="29">
        <v>2263080</v>
      </c>
      <c r="AE309" s="26" t="str">
        <f>VLOOKUP(E309,'[3]ESTADO DE CADA FACTURA'!$F:$AF,27,0)</f>
        <v>19.02.2024</v>
      </c>
      <c r="AF309" s="28">
        <v>45504</v>
      </c>
    </row>
    <row r="310" spans="1:32" x14ac:dyDescent="0.35">
      <c r="A310" s="26">
        <v>891301121</v>
      </c>
      <c r="B310" s="26" t="s">
        <v>17</v>
      </c>
      <c r="C310" s="27">
        <v>345859</v>
      </c>
      <c r="D310" s="27" t="s">
        <v>348</v>
      </c>
      <c r="E310" s="27" t="s">
        <v>695</v>
      </c>
      <c r="F310" s="26"/>
      <c r="G310" s="26" t="s">
        <v>4</v>
      </c>
      <c r="H310" s="29" t="s">
        <v>15</v>
      </c>
      <c r="I310" s="26" t="s">
        <v>18</v>
      </c>
      <c r="J310" s="26" t="s">
        <v>16</v>
      </c>
      <c r="K310" s="28">
        <v>45026</v>
      </c>
      <c r="L310" s="28">
        <f>VLOOKUP(E310,[1]Export!$F:$L,7,0)</f>
        <v>45296.39305327546</v>
      </c>
      <c r="M310" s="31">
        <v>88921</v>
      </c>
      <c r="N310" s="29">
        <f t="shared" si="9"/>
        <v>88921</v>
      </c>
      <c r="O310" s="26" t="s">
        <v>808</v>
      </c>
      <c r="P310" s="26" t="s">
        <v>791</v>
      </c>
      <c r="Q310" s="26" t="s">
        <v>808</v>
      </c>
      <c r="R310" s="26"/>
      <c r="S310" s="26"/>
      <c r="T310" s="29">
        <v>88921</v>
      </c>
      <c r="U310" s="29">
        <v>0</v>
      </c>
      <c r="V310" s="29"/>
      <c r="W310" s="29"/>
      <c r="X310" s="29">
        <v>88921</v>
      </c>
      <c r="Y310" s="29">
        <v>0</v>
      </c>
      <c r="Z310" s="29">
        <v>0</v>
      </c>
      <c r="AA310" s="29">
        <v>88921</v>
      </c>
      <c r="AB310" s="29">
        <f>VLOOKUP(E310,'[3]ESTADO DE CADA FACTURA'!$F:$AD,25,0)</f>
        <v>88921</v>
      </c>
      <c r="AC310" s="26">
        <f>VLOOKUP(E310,'[3]ESTADO DE CADA FACTURA'!$F:$AE,26,0)</f>
        <v>2201506745</v>
      </c>
      <c r="AD310" s="29">
        <v>3856943</v>
      </c>
      <c r="AE310" s="26" t="str">
        <f>VLOOKUP(E310,'[3]ESTADO DE CADA FACTURA'!$F:$AF,27,0)</f>
        <v>29.04.2024</v>
      </c>
      <c r="AF310" s="28">
        <v>45504</v>
      </c>
    </row>
    <row r="311" spans="1:32" x14ac:dyDescent="0.35">
      <c r="A311" s="26">
        <v>891301121</v>
      </c>
      <c r="B311" s="26" t="s">
        <v>17</v>
      </c>
      <c r="C311" s="27">
        <v>345860</v>
      </c>
      <c r="D311" s="27" t="s">
        <v>349</v>
      </c>
      <c r="E311" s="27" t="s">
        <v>696</v>
      </c>
      <c r="F311" s="26"/>
      <c r="G311" s="26" t="s">
        <v>4</v>
      </c>
      <c r="H311" s="29" t="s">
        <v>15</v>
      </c>
      <c r="I311" s="26" t="s">
        <v>18</v>
      </c>
      <c r="J311" s="26" t="s">
        <v>16</v>
      </c>
      <c r="K311" s="28">
        <v>45026</v>
      </c>
      <c r="L311" s="28">
        <f>VLOOKUP(E311,[1]Export!$F:$L,7,0)</f>
        <v>45296.39305327546</v>
      </c>
      <c r="M311" s="31">
        <v>265180</v>
      </c>
      <c r="N311" s="29">
        <f t="shared" si="9"/>
        <v>265180</v>
      </c>
      <c r="O311" s="26" t="s">
        <v>808</v>
      </c>
      <c r="P311" s="26" t="s">
        <v>791</v>
      </c>
      <c r="Q311" s="26" t="s">
        <v>808</v>
      </c>
      <c r="R311" s="26"/>
      <c r="S311" s="26"/>
      <c r="T311" s="29">
        <v>265180</v>
      </c>
      <c r="U311" s="29">
        <v>0</v>
      </c>
      <c r="V311" s="29"/>
      <c r="W311" s="29"/>
      <c r="X311" s="29">
        <v>265180</v>
      </c>
      <c r="Y311" s="29">
        <v>0</v>
      </c>
      <c r="Z311" s="29">
        <v>0</v>
      </c>
      <c r="AA311" s="29">
        <v>265180</v>
      </c>
      <c r="AB311" s="29">
        <f>VLOOKUP(E311,'[3]ESTADO DE CADA FACTURA'!$F:$AD,25,0)</f>
        <v>265180</v>
      </c>
      <c r="AC311" s="26">
        <f>VLOOKUP(E311,'[3]ESTADO DE CADA FACTURA'!$F:$AE,26,0)</f>
        <v>2201506745</v>
      </c>
      <c r="AD311" s="29">
        <v>3856943</v>
      </c>
      <c r="AE311" s="26" t="str">
        <f>VLOOKUP(E311,'[3]ESTADO DE CADA FACTURA'!$F:$AF,27,0)</f>
        <v>29.04.2024</v>
      </c>
      <c r="AF311" s="28">
        <v>45504</v>
      </c>
    </row>
    <row r="312" spans="1:32" x14ac:dyDescent="0.35">
      <c r="A312" s="26">
        <v>891301121</v>
      </c>
      <c r="B312" s="26" t="s">
        <v>17</v>
      </c>
      <c r="C312" s="27">
        <v>346102</v>
      </c>
      <c r="D312" s="27" t="s">
        <v>350</v>
      </c>
      <c r="E312" s="27" t="s">
        <v>697</v>
      </c>
      <c r="F312" s="26"/>
      <c r="G312" s="26" t="s">
        <v>4</v>
      </c>
      <c r="H312" s="29" t="s">
        <v>15</v>
      </c>
      <c r="I312" s="26" t="s">
        <v>18</v>
      </c>
      <c r="J312" s="26" t="s">
        <v>16</v>
      </c>
      <c r="K312" s="28">
        <v>45026</v>
      </c>
      <c r="L312" s="28">
        <f>VLOOKUP(E312,[1]Export!$F:$L,7,0)</f>
        <v>45296.39305327546</v>
      </c>
      <c r="M312" s="31">
        <v>103486</v>
      </c>
      <c r="N312" s="29">
        <f t="shared" ref="N312:N375" si="10">+M312</f>
        <v>103486</v>
      </c>
      <c r="O312" s="26" t="s">
        <v>807</v>
      </c>
      <c r="P312" s="26" t="s">
        <v>806</v>
      </c>
      <c r="Q312" s="26" t="s">
        <v>843</v>
      </c>
      <c r="R312" s="26"/>
      <c r="S312" s="26"/>
      <c r="T312" s="29">
        <v>0</v>
      </c>
      <c r="U312" s="29">
        <v>0</v>
      </c>
      <c r="V312" s="29"/>
      <c r="W312" s="29"/>
      <c r="X312" s="29">
        <v>0</v>
      </c>
      <c r="Y312" s="29">
        <v>103486</v>
      </c>
      <c r="Z312" s="29">
        <v>0</v>
      </c>
      <c r="AA312" s="29">
        <v>0</v>
      </c>
      <c r="AB312" s="29">
        <v>0</v>
      </c>
      <c r="AC312" s="26"/>
      <c r="AD312" s="26"/>
      <c r="AE312" s="26"/>
      <c r="AF312" s="28">
        <v>45504</v>
      </c>
    </row>
    <row r="313" spans="1:32" x14ac:dyDescent="0.35">
      <c r="A313" s="26">
        <v>891301121</v>
      </c>
      <c r="B313" s="26" t="s">
        <v>17</v>
      </c>
      <c r="C313" s="27">
        <v>346184</v>
      </c>
      <c r="D313" s="27" t="s">
        <v>351</v>
      </c>
      <c r="E313" s="27" t="s">
        <v>698</v>
      </c>
      <c r="F313" s="26"/>
      <c r="G313" s="26" t="s">
        <v>4</v>
      </c>
      <c r="H313" s="29" t="s">
        <v>15</v>
      </c>
      <c r="I313" s="26" t="s">
        <v>18</v>
      </c>
      <c r="J313" s="26" t="s">
        <v>16</v>
      </c>
      <c r="K313" s="28">
        <v>45026</v>
      </c>
      <c r="L313" s="28">
        <f>VLOOKUP(E313,[1]Export!$F:$L,7,0)</f>
        <v>45296.39305327546</v>
      </c>
      <c r="M313" s="31">
        <v>122220</v>
      </c>
      <c r="N313" s="29">
        <f t="shared" si="10"/>
        <v>122220</v>
      </c>
      <c r="O313" s="26" t="s">
        <v>808</v>
      </c>
      <c r="P313" s="26" t="s">
        <v>791</v>
      </c>
      <c r="Q313" s="26" t="s">
        <v>808</v>
      </c>
      <c r="R313" s="26"/>
      <c r="S313" s="26"/>
      <c r="T313" s="29">
        <v>122220</v>
      </c>
      <c r="U313" s="29">
        <v>0</v>
      </c>
      <c r="V313" s="29"/>
      <c r="W313" s="29"/>
      <c r="X313" s="29">
        <v>122220</v>
      </c>
      <c r="Y313" s="29">
        <v>0</v>
      </c>
      <c r="Z313" s="29">
        <v>0</v>
      </c>
      <c r="AA313" s="29">
        <v>122220</v>
      </c>
      <c r="AB313" s="29">
        <f>VLOOKUP(E313,'[3]ESTADO DE CADA FACTURA'!$F:$AD,25,0)</f>
        <v>122220</v>
      </c>
      <c r="AC313" s="26">
        <f>VLOOKUP(E313,'[3]ESTADO DE CADA FACTURA'!$F:$AE,26,0)</f>
        <v>2201506745</v>
      </c>
      <c r="AD313" s="29">
        <v>3856943</v>
      </c>
      <c r="AE313" s="26" t="str">
        <f>VLOOKUP(E313,'[3]ESTADO DE CADA FACTURA'!$F:$AF,27,0)</f>
        <v>29.04.2024</v>
      </c>
      <c r="AF313" s="28">
        <v>45504</v>
      </c>
    </row>
    <row r="314" spans="1:32" x14ac:dyDescent="0.35">
      <c r="A314" s="26">
        <v>891301121</v>
      </c>
      <c r="B314" s="26" t="s">
        <v>17</v>
      </c>
      <c r="C314" s="27">
        <v>346331</v>
      </c>
      <c r="D314" s="27" t="s">
        <v>352</v>
      </c>
      <c r="E314" s="27" t="s">
        <v>699</v>
      </c>
      <c r="F314" s="26"/>
      <c r="G314" s="26" t="s">
        <v>4</v>
      </c>
      <c r="H314" s="29" t="s">
        <v>15</v>
      </c>
      <c r="I314" s="26" t="s">
        <v>18</v>
      </c>
      <c r="J314" s="26" t="s">
        <v>16</v>
      </c>
      <c r="K314" s="28">
        <v>45026</v>
      </c>
      <c r="L314" s="28">
        <f>VLOOKUP(E314,[1]Export!$F:$L,7,0)</f>
        <v>45296.39305327546</v>
      </c>
      <c r="M314" s="31">
        <v>176391</v>
      </c>
      <c r="N314" s="29">
        <f t="shared" si="10"/>
        <v>176391</v>
      </c>
      <c r="O314" s="26" t="s">
        <v>808</v>
      </c>
      <c r="P314" s="26" t="s">
        <v>791</v>
      </c>
      <c r="Q314" s="26" t="s">
        <v>808</v>
      </c>
      <c r="R314" s="26"/>
      <c r="S314" s="26"/>
      <c r="T314" s="29">
        <v>176391</v>
      </c>
      <c r="U314" s="29">
        <v>0</v>
      </c>
      <c r="V314" s="29"/>
      <c r="W314" s="29"/>
      <c r="X314" s="29">
        <v>176391</v>
      </c>
      <c r="Y314" s="29">
        <v>0</v>
      </c>
      <c r="Z314" s="29">
        <v>0</v>
      </c>
      <c r="AA314" s="29">
        <v>176391</v>
      </c>
      <c r="AB314" s="29">
        <f>VLOOKUP(E314,'[3]ESTADO DE CADA FACTURA'!$F:$AD,25,0)</f>
        <v>176391</v>
      </c>
      <c r="AC314" s="26">
        <f>VLOOKUP(E314,'[3]ESTADO DE CADA FACTURA'!$F:$AE,26,0)</f>
        <v>2201506745</v>
      </c>
      <c r="AD314" s="29">
        <v>3856943</v>
      </c>
      <c r="AE314" s="26" t="str">
        <f>VLOOKUP(E314,'[3]ESTADO DE CADA FACTURA'!$F:$AF,27,0)</f>
        <v>29.04.2024</v>
      </c>
      <c r="AF314" s="28">
        <v>45504</v>
      </c>
    </row>
    <row r="315" spans="1:32" x14ac:dyDescent="0.35">
      <c r="A315" s="26">
        <v>891301121</v>
      </c>
      <c r="B315" s="26" t="s">
        <v>17</v>
      </c>
      <c r="C315" s="27">
        <v>346433</v>
      </c>
      <c r="D315" s="27" t="s">
        <v>353</v>
      </c>
      <c r="E315" s="27" t="s">
        <v>700</v>
      </c>
      <c r="F315" s="26"/>
      <c r="G315" s="26" t="s">
        <v>4</v>
      </c>
      <c r="H315" s="29" t="s">
        <v>15</v>
      </c>
      <c r="I315" s="26" t="s">
        <v>18</v>
      </c>
      <c r="J315" s="26" t="s">
        <v>16</v>
      </c>
      <c r="K315" s="28">
        <v>45026</v>
      </c>
      <c r="L315" s="28">
        <f>VLOOKUP(E315,[1]Export!$F:$L,7,0)</f>
        <v>45296.39305327546</v>
      </c>
      <c r="M315" s="31">
        <v>76868</v>
      </c>
      <c r="N315" s="29">
        <f t="shared" si="10"/>
        <v>76868</v>
      </c>
      <c r="O315" s="26" t="s">
        <v>808</v>
      </c>
      <c r="P315" s="26" t="s">
        <v>791</v>
      </c>
      <c r="Q315" s="26" t="s">
        <v>808</v>
      </c>
      <c r="R315" s="26"/>
      <c r="S315" s="26"/>
      <c r="T315" s="29">
        <v>76868</v>
      </c>
      <c r="U315" s="29">
        <v>0</v>
      </c>
      <c r="V315" s="29"/>
      <c r="W315" s="29"/>
      <c r="X315" s="29">
        <v>76868</v>
      </c>
      <c r="Y315" s="29">
        <v>0</v>
      </c>
      <c r="Z315" s="29">
        <v>0</v>
      </c>
      <c r="AA315" s="29">
        <v>76868</v>
      </c>
      <c r="AB315" s="29">
        <f>VLOOKUP(E315,'[3]ESTADO DE CADA FACTURA'!$F:$AD,25,0)</f>
        <v>76868</v>
      </c>
      <c r="AC315" s="26">
        <f>VLOOKUP(E315,'[3]ESTADO DE CADA FACTURA'!$F:$AE,26,0)</f>
        <v>2201506745</v>
      </c>
      <c r="AD315" s="29">
        <v>3856943</v>
      </c>
      <c r="AE315" s="26" t="str">
        <f>VLOOKUP(E315,'[3]ESTADO DE CADA FACTURA'!$F:$AF,27,0)</f>
        <v>29.04.2024</v>
      </c>
      <c r="AF315" s="28">
        <v>45504</v>
      </c>
    </row>
    <row r="316" spans="1:32" x14ac:dyDescent="0.35">
      <c r="A316" s="26">
        <v>891301121</v>
      </c>
      <c r="B316" s="26" t="s">
        <v>17</v>
      </c>
      <c r="C316" s="27">
        <v>346752</v>
      </c>
      <c r="D316" s="27" t="s">
        <v>354</v>
      </c>
      <c r="E316" s="27" t="s">
        <v>701</v>
      </c>
      <c r="F316" s="26"/>
      <c r="G316" s="26" t="s">
        <v>4</v>
      </c>
      <c r="H316" s="29" t="s">
        <v>15</v>
      </c>
      <c r="I316" s="26" t="s">
        <v>18</v>
      </c>
      <c r="J316" s="26" t="s">
        <v>16</v>
      </c>
      <c r="K316" s="28">
        <v>45026</v>
      </c>
      <c r="L316" s="28">
        <f>VLOOKUP(E316,[1]Export!$F:$L,7,0)</f>
        <v>45296.39305327546</v>
      </c>
      <c r="M316" s="31">
        <v>88860</v>
      </c>
      <c r="N316" s="29">
        <f t="shared" si="10"/>
        <v>88860</v>
      </c>
      <c r="O316" s="26" t="s">
        <v>808</v>
      </c>
      <c r="P316" s="26" t="s">
        <v>791</v>
      </c>
      <c r="Q316" s="26" t="s">
        <v>808</v>
      </c>
      <c r="R316" s="26"/>
      <c r="S316" s="26"/>
      <c r="T316" s="29">
        <v>88860</v>
      </c>
      <c r="U316" s="29">
        <v>0</v>
      </c>
      <c r="V316" s="29"/>
      <c r="W316" s="29"/>
      <c r="X316" s="29">
        <v>88860</v>
      </c>
      <c r="Y316" s="29">
        <v>0</v>
      </c>
      <c r="Z316" s="29">
        <v>0</v>
      </c>
      <c r="AA316" s="29">
        <v>88860</v>
      </c>
      <c r="AB316" s="29">
        <f>VLOOKUP(E316,'[3]ESTADO DE CADA FACTURA'!$F:$AD,25,0)</f>
        <v>88860</v>
      </c>
      <c r="AC316" s="26">
        <f>VLOOKUP(E316,'[3]ESTADO DE CADA FACTURA'!$F:$AE,26,0)</f>
        <v>2201481853</v>
      </c>
      <c r="AD316" s="29">
        <v>2263080</v>
      </c>
      <c r="AE316" s="26" t="str">
        <f>VLOOKUP(E316,'[3]ESTADO DE CADA FACTURA'!$F:$AF,27,0)</f>
        <v>19.02.2024</v>
      </c>
      <c r="AF316" s="28">
        <v>45504</v>
      </c>
    </row>
    <row r="317" spans="1:32" x14ac:dyDescent="0.35">
      <c r="A317" s="26">
        <v>891301121</v>
      </c>
      <c r="B317" s="26" t="s">
        <v>17</v>
      </c>
      <c r="C317" s="27">
        <v>346753</v>
      </c>
      <c r="D317" s="27" t="s">
        <v>355</v>
      </c>
      <c r="E317" s="27" t="s">
        <v>702</v>
      </c>
      <c r="F317" s="26"/>
      <c r="G317" s="26" t="s">
        <v>4</v>
      </c>
      <c r="H317" s="29" t="s">
        <v>15</v>
      </c>
      <c r="I317" s="26" t="s">
        <v>18</v>
      </c>
      <c r="J317" s="26" t="s">
        <v>16</v>
      </c>
      <c r="K317" s="28">
        <v>45026</v>
      </c>
      <c r="L317" s="28">
        <f>VLOOKUP(E317,[1]Export!$F:$L,7,0)</f>
        <v>45296.39305327546</v>
      </c>
      <c r="M317" s="31">
        <v>111770</v>
      </c>
      <c r="N317" s="29">
        <f t="shared" si="10"/>
        <v>111770</v>
      </c>
      <c r="O317" s="26" t="s">
        <v>808</v>
      </c>
      <c r="P317" s="26" t="s">
        <v>791</v>
      </c>
      <c r="Q317" s="26" t="s">
        <v>808</v>
      </c>
      <c r="R317" s="26"/>
      <c r="S317" s="26"/>
      <c r="T317" s="29">
        <v>111770</v>
      </c>
      <c r="U317" s="29">
        <v>0</v>
      </c>
      <c r="V317" s="29"/>
      <c r="W317" s="29"/>
      <c r="X317" s="29">
        <v>111770</v>
      </c>
      <c r="Y317" s="29">
        <v>0</v>
      </c>
      <c r="Z317" s="29">
        <v>0</v>
      </c>
      <c r="AA317" s="29">
        <v>111770</v>
      </c>
      <c r="AB317" s="29">
        <f>VLOOKUP(E317,'[3]ESTADO DE CADA FACTURA'!$F:$AD,25,0)</f>
        <v>111770</v>
      </c>
      <c r="AC317" s="26">
        <f>VLOOKUP(E317,'[3]ESTADO DE CADA FACTURA'!$F:$AE,26,0)</f>
        <v>2201481853</v>
      </c>
      <c r="AD317" s="29">
        <v>2263080</v>
      </c>
      <c r="AE317" s="26" t="str">
        <f>VLOOKUP(E317,'[3]ESTADO DE CADA FACTURA'!$F:$AF,27,0)</f>
        <v>19.02.2024</v>
      </c>
      <c r="AF317" s="28">
        <v>45504</v>
      </c>
    </row>
    <row r="318" spans="1:32" x14ac:dyDescent="0.35">
      <c r="A318" s="26">
        <v>891301121</v>
      </c>
      <c r="B318" s="26" t="s">
        <v>17</v>
      </c>
      <c r="C318" s="27">
        <v>347080</v>
      </c>
      <c r="D318" s="27" t="s">
        <v>356</v>
      </c>
      <c r="E318" s="27" t="s">
        <v>703</v>
      </c>
      <c r="F318" s="26"/>
      <c r="G318" s="26" t="s">
        <v>4</v>
      </c>
      <c r="H318" s="29" t="s">
        <v>15</v>
      </c>
      <c r="I318" s="26" t="s">
        <v>18</v>
      </c>
      <c r="J318" s="26" t="s">
        <v>16</v>
      </c>
      <c r="K318" s="28">
        <v>45026</v>
      </c>
      <c r="L318" s="28">
        <f>VLOOKUP(E318,[1]Export!$F:$L,7,0)</f>
        <v>45296.39305327546</v>
      </c>
      <c r="M318" s="31">
        <v>37900</v>
      </c>
      <c r="N318" s="29">
        <f t="shared" si="10"/>
        <v>37900</v>
      </c>
      <c r="O318" s="26" t="s">
        <v>808</v>
      </c>
      <c r="P318" s="26" t="s">
        <v>791</v>
      </c>
      <c r="Q318" s="26" t="s">
        <v>808</v>
      </c>
      <c r="R318" s="26"/>
      <c r="S318" s="26"/>
      <c r="T318" s="29">
        <v>37900</v>
      </c>
      <c r="U318" s="29">
        <v>0</v>
      </c>
      <c r="V318" s="29"/>
      <c r="W318" s="29"/>
      <c r="X318" s="29">
        <v>37900</v>
      </c>
      <c r="Y318" s="29">
        <v>0</v>
      </c>
      <c r="Z318" s="29">
        <v>0</v>
      </c>
      <c r="AA318" s="29">
        <v>37900</v>
      </c>
      <c r="AB318" s="29">
        <f>VLOOKUP(E318,'[3]ESTADO DE CADA FACTURA'!$F:$AD,25,0)</f>
        <v>37900</v>
      </c>
      <c r="AC318" s="26">
        <f>VLOOKUP(E318,'[3]ESTADO DE CADA FACTURA'!$F:$AE,26,0)</f>
        <v>2201506745</v>
      </c>
      <c r="AD318" s="29">
        <v>3856943</v>
      </c>
      <c r="AE318" s="26" t="str">
        <f>VLOOKUP(E318,'[3]ESTADO DE CADA FACTURA'!$F:$AF,27,0)</f>
        <v>29.04.2024</v>
      </c>
      <c r="AF318" s="28">
        <v>45504</v>
      </c>
    </row>
    <row r="319" spans="1:32" x14ac:dyDescent="0.35">
      <c r="A319" s="26">
        <v>891301121</v>
      </c>
      <c r="B319" s="26" t="s">
        <v>17</v>
      </c>
      <c r="C319" s="27">
        <v>347343</v>
      </c>
      <c r="D319" s="27" t="s">
        <v>357</v>
      </c>
      <c r="E319" s="27" t="s">
        <v>704</v>
      </c>
      <c r="F319" s="26"/>
      <c r="G319" s="26" t="s">
        <v>4</v>
      </c>
      <c r="H319" s="29" t="s">
        <v>15</v>
      </c>
      <c r="I319" s="26" t="s">
        <v>18</v>
      </c>
      <c r="J319" s="26" t="s">
        <v>16</v>
      </c>
      <c r="K319" s="28">
        <v>45026</v>
      </c>
      <c r="L319" s="28">
        <f>VLOOKUP(E319,[1]Export!$F:$L,7,0)</f>
        <v>45296.39305327546</v>
      </c>
      <c r="M319" s="31">
        <v>113468</v>
      </c>
      <c r="N319" s="29">
        <f t="shared" si="10"/>
        <v>113468</v>
      </c>
      <c r="O319" s="26" t="s">
        <v>808</v>
      </c>
      <c r="P319" s="26" t="s">
        <v>791</v>
      </c>
      <c r="Q319" s="26" t="s">
        <v>808</v>
      </c>
      <c r="R319" s="26"/>
      <c r="S319" s="26"/>
      <c r="T319" s="29">
        <v>113468</v>
      </c>
      <c r="U319" s="29">
        <v>0</v>
      </c>
      <c r="V319" s="29"/>
      <c r="W319" s="29"/>
      <c r="X319" s="29">
        <v>113468</v>
      </c>
      <c r="Y319" s="29">
        <v>0</v>
      </c>
      <c r="Z319" s="29">
        <v>0</v>
      </c>
      <c r="AA319" s="29">
        <v>113468</v>
      </c>
      <c r="AB319" s="29">
        <f>VLOOKUP(E319,'[3]ESTADO DE CADA FACTURA'!$F:$AD,25,0)</f>
        <v>113468</v>
      </c>
      <c r="AC319" s="26">
        <f>VLOOKUP(E319,'[3]ESTADO DE CADA FACTURA'!$F:$AE,26,0)</f>
        <v>2201481853</v>
      </c>
      <c r="AD319" s="29">
        <v>2263080</v>
      </c>
      <c r="AE319" s="26" t="str">
        <f>VLOOKUP(E319,'[3]ESTADO DE CADA FACTURA'!$F:$AF,27,0)</f>
        <v>19.02.2024</v>
      </c>
      <c r="AF319" s="28">
        <v>45504</v>
      </c>
    </row>
    <row r="320" spans="1:32" x14ac:dyDescent="0.35">
      <c r="A320" s="26">
        <v>891301121</v>
      </c>
      <c r="B320" s="26" t="s">
        <v>17</v>
      </c>
      <c r="C320" s="27">
        <v>347466</v>
      </c>
      <c r="D320" s="27" t="s">
        <v>358</v>
      </c>
      <c r="E320" s="27" t="s">
        <v>705</v>
      </c>
      <c r="F320" s="26"/>
      <c r="G320" s="26" t="s">
        <v>4</v>
      </c>
      <c r="H320" s="29" t="s">
        <v>15</v>
      </c>
      <c r="I320" s="26" t="s">
        <v>18</v>
      </c>
      <c r="J320" s="26" t="s">
        <v>16</v>
      </c>
      <c r="K320" s="28">
        <v>45026</v>
      </c>
      <c r="L320" s="28">
        <f>VLOOKUP(E320,[1]Export!$F:$L,7,0)</f>
        <v>45296.39305327546</v>
      </c>
      <c r="M320" s="31">
        <v>110924</v>
      </c>
      <c r="N320" s="29">
        <f t="shared" si="10"/>
        <v>110924</v>
      </c>
      <c r="O320" s="26" t="s">
        <v>808</v>
      </c>
      <c r="P320" s="26" t="s">
        <v>791</v>
      </c>
      <c r="Q320" s="26" t="s">
        <v>808</v>
      </c>
      <c r="R320" s="26"/>
      <c r="S320" s="26"/>
      <c r="T320" s="29">
        <v>110924</v>
      </c>
      <c r="U320" s="29">
        <v>0</v>
      </c>
      <c r="V320" s="29"/>
      <c r="W320" s="29"/>
      <c r="X320" s="29">
        <v>110924</v>
      </c>
      <c r="Y320" s="29">
        <v>0</v>
      </c>
      <c r="Z320" s="29">
        <v>0</v>
      </c>
      <c r="AA320" s="29">
        <v>110924</v>
      </c>
      <c r="AB320" s="29">
        <f>VLOOKUP(E320,'[3]ESTADO DE CADA FACTURA'!$F:$AD,25,0)</f>
        <v>110924</v>
      </c>
      <c r="AC320" s="26">
        <f>VLOOKUP(E320,'[3]ESTADO DE CADA FACTURA'!$F:$AE,26,0)</f>
        <v>2201481853</v>
      </c>
      <c r="AD320" s="29">
        <v>2263080</v>
      </c>
      <c r="AE320" s="26" t="str">
        <f>VLOOKUP(E320,'[3]ESTADO DE CADA FACTURA'!$F:$AF,27,0)</f>
        <v>19.02.2024</v>
      </c>
      <c r="AF320" s="28">
        <v>45504</v>
      </c>
    </row>
    <row r="321" spans="1:32" x14ac:dyDescent="0.35">
      <c r="A321" s="26">
        <v>891301121</v>
      </c>
      <c r="B321" s="26" t="s">
        <v>17</v>
      </c>
      <c r="C321" s="27">
        <v>347624</v>
      </c>
      <c r="D321" s="27" t="s">
        <v>359</v>
      </c>
      <c r="E321" s="27" t="s">
        <v>706</v>
      </c>
      <c r="F321" s="26"/>
      <c r="G321" s="26" t="s">
        <v>4</v>
      </c>
      <c r="H321" s="29" t="s">
        <v>15</v>
      </c>
      <c r="I321" s="26" t="s">
        <v>18</v>
      </c>
      <c r="J321" s="26" t="s">
        <v>16</v>
      </c>
      <c r="K321" s="28">
        <v>45026</v>
      </c>
      <c r="L321" s="28">
        <f>VLOOKUP(E321,[1]Export!$F:$L,7,0)</f>
        <v>45296.39305327546</v>
      </c>
      <c r="M321" s="31">
        <v>146704</v>
      </c>
      <c r="N321" s="29">
        <f t="shared" si="10"/>
        <v>146704</v>
      </c>
      <c r="O321" s="26" t="s">
        <v>808</v>
      </c>
      <c r="P321" s="26" t="s">
        <v>791</v>
      </c>
      <c r="Q321" s="26" t="s">
        <v>808</v>
      </c>
      <c r="R321" s="26"/>
      <c r="S321" s="26"/>
      <c r="T321" s="29">
        <v>146704</v>
      </c>
      <c r="U321" s="29">
        <v>0</v>
      </c>
      <c r="V321" s="29"/>
      <c r="W321" s="29"/>
      <c r="X321" s="29">
        <v>146704</v>
      </c>
      <c r="Y321" s="29">
        <v>0</v>
      </c>
      <c r="Z321" s="29">
        <v>0</v>
      </c>
      <c r="AA321" s="29">
        <v>146704</v>
      </c>
      <c r="AB321" s="29">
        <f>VLOOKUP(E321,'[3]ESTADO DE CADA FACTURA'!$F:$AD,25,0)</f>
        <v>146704</v>
      </c>
      <c r="AC321" s="26">
        <f>VLOOKUP(E321,'[3]ESTADO DE CADA FACTURA'!$F:$AE,26,0)</f>
        <v>2201481853</v>
      </c>
      <c r="AD321" s="29">
        <v>2263080</v>
      </c>
      <c r="AE321" s="26" t="str">
        <f>VLOOKUP(E321,'[3]ESTADO DE CADA FACTURA'!$F:$AF,27,0)</f>
        <v>19.02.2024</v>
      </c>
      <c r="AF321" s="28">
        <v>45504</v>
      </c>
    </row>
    <row r="322" spans="1:32" x14ac:dyDescent="0.35">
      <c r="A322" s="26">
        <v>891301121</v>
      </c>
      <c r="B322" s="26" t="s">
        <v>17</v>
      </c>
      <c r="C322" s="27">
        <v>347939</v>
      </c>
      <c r="D322" s="27" t="s">
        <v>360</v>
      </c>
      <c r="E322" s="27" t="s">
        <v>707</v>
      </c>
      <c r="F322" s="26"/>
      <c r="G322" s="26" t="s">
        <v>4</v>
      </c>
      <c r="H322" s="29" t="s">
        <v>15</v>
      </c>
      <c r="I322" s="26" t="s">
        <v>18</v>
      </c>
      <c r="J322" s="26" t="s">
        <v>16</v>
      </c>
      <c r="K322" s="28">
        <v>45026</v>
      </c>
      <c r="L322" s="28">
        <f>VLOOKUP(E322,[1]Export!$F:$L,7,0)</f>
        <v>45296.39305327546</v>
      </c>
      <c r="M322" s="31">
        <v>276531</v>
      </c>
      <c r="N322" s="29">
        <f t="shared" si="10"/>
        <v>276531</v>
      </c>
      <c r="O322" s="26" t="s">
        <v>808</v>
      </c>
      <c r="P322" s="26" t="s">
        <v>791</v>
      </c>
      <c r="Q322" s="26" t="s">
        <v>808</v>
      </c>
      <c r="R322" s="26"/>
      <c r="S322" s="26"/>
      <c r="T322" s="29">
        <v>276531</v>
      </c>
      <c r="U322" s="29">
        <v>0</v>
      </c>
      <c r="V322" s="29"/>
      <c r="W322" s="29"/>
      <c r="X322" s="29">
        <v>276531</v>
      </c>
      <c r="Y322" s="29">
        <v>0</v>
      </c>
      <c r="Z322" s="29">
        <v>0</v>
      </c>
      <c r="AA322" s="29">
        <v>276531</v>
      </c>
      <c r="AB322" s="29">
        <f>VLOOKUP(E322,'[3]ESTADO DE CADA FACTURA'!$F:$AD,25,0)</f>
        <v>276531</v>
      </c>
      <c r="AC322" s="26">
        <f>VLOOKUP(E322,'[3]ESTADO DE CADA FACTURA'!$F:$AE,26,0)</f>
        <v>2201481853</v>
      </c>
      <c r="AD322" s="29">
        <v>2263080</v>
      </c>
      <c r="AE322" s="26" t="str">
        <f>VLOOKUP(E322,'[3]ESTADO DE CADA FACTURA'!$F:$AF,27,0)</f>
        <v>19.02.2024</v>
      </c>
      <c r="AF322" s="28">
        <v>45504</v>
      </c>
    </row>
    <row r="323" spans="1:32" x14ac:dyDescent="0.35">
      <c r="A323" s="26">
        <v>891301121</v>
      </c>
      <c r="B323" s="26" t="s">
        <v>17</v>
      </c>
      <c r="C323" s="27">
        <v>348646</v>
      </c>
      <c r="D323" s="27" t="s">
        <v>361</v>
      </c>
      <c r="E323" s="27" t="s">
        <v>708</v>
      </c>
      <c r="F323" s="26"/>
      <c r="G323" s="26" t="s">
        <v>4</v>
      </c>
      <c r="H323" s="29" t="s">
        <v>15</v>
      </c>
      <c r="I323" s="26" t="s">
        <v>18</v>
      </c>
      <c r="J323" s="26" t="s">
        <v>16</v>
      </c>
      <c r="K323" s="28">
        <v>45026</v>
      </c>
      <c r="L323" s="28">
        <f>VLOOKUP(E323,[1]Export!$F:$L,7,0)</f>
        <v>45296.39305327546</v>
      </c>
      <c r="M323" s="31">
        <v>48000</v>
      </c>
      <c r="N323" s="29">
        <f t="shared" si="10"/>
        <v>48000</v>
      </c>
      <c r="O323" s="26" t="s">
        <v>808</v>
      </c>
      <c r="P323" s="26" t="s">
        <v>791</v>
      </c>
      <c r="Q323" s="26" t="s">
        <v>808</v>
      </c>
      <c r="R323" s="26"/>
      <c r="S323" s="26"/>
      <c r="T323" s="29">
        <v>48000</v>
      </c>
      <c r="U323" s="29">
        <v>0</v>
      </c>
      <c r="V323" s="29"/>
      <c r="W323" s="29"/>
      <c r="X323" s="29">
        <v>48000</v>
      </c>
      <c r="Y323" s="29">
        <v>0</v>
      </c>
      <c r="Z323" s="29">
        <v>0</v>
      </c>
      <c r="AA323" s="29">
        <v>48000</v>
      </c>
      <c r="AB323" s="29">
        <f>VLOOKUP(E323,'[3]ESTADO DE CADA FACTURA'!$F:$AD,25,0)</f>
        <v>48000</v>
      </c>
      <c r="AC323" s="26">
        <f>VLOOKUP(E323,'[3]ESTADO DE CADA FACTURA'!$F:$AE,26,0)</f>
        <v>2201506745</v>
      </c>
      <c r="AD323" s="29">
        <v>3856943</v>
      </c>
      <c r="AE323" s="26" t="str">
        <f>VLOOKUP(E323,'[3]ESTADO DE CADA FACTURA'!$F:$AF,27,0)</f>
        <v>29.04.2024</v>
      </c>
      <c r="AF323" s="28">
        <v>45504</v>
      </c>
    </row>
    <row r="324" spans="1:32" x14ac:dyDescent="0.35">
      <c r="A324" s="26">
        <v>891301121</v>
      </c>
      <c r="B324" s="26" t="s">
        <v>17</v>
      </c>
      <c r="C324" s="27">
        <v>348651</v>
      </c>
      <c r="D324" s="27" t="s">
        <v>362</v>
      </c>
      <c r="E324" s="27" t="s">
        <v>709</v>
      </c>
      <c r="F324" s="26"/>
      <c r="G324" s="26" t="s">
        <v>4</v>
      </c>
      <c r="H324" s="29" t="s">
        <v>15</v>
      </c>
      <c r="I324" s="26" t="s">
        <v>18</v>
      </c>
      <c r="J324" s="26" t="s">
        <v>16</v>
      </c>
      <c r="K324" s="28">
        <v>45026</v>
      </c>
      <c r="L324" s="28">
        <f>VLOOKUP(E324,[1]Export!$F:$L,7,0)</f>
        <v>45296.39305327546</v>
      </c>
      <c r="M324" s="31">
        <v>9600</v>
      </c>
      <c r="N324" s="29">
        <f t="shared" si="10"/>
        <v>9600</v>
      </c>
      <c r="O324" s="26" t="s">
        <v>808</v>
      </c>
      <c r="P324" s="26" t="s">
        <v>791</v>
      </c>
      <c r="Q324" s="26" t="s">
        <v>808</v>
      </c>
      <c r="R324" s="26"/>
      <c r="S324" s="26"/>
      <c r="T324" s="29">
        <v>9600</v>
      </c>
      <c r="U324" s="29">
        <v>0</v>
      </c>
      <c r="V324" s="29"/>
      <c r="W324" s="29"/>
      <c r="X324" s="29">
        <v>9600</v>
      </c>
      <c r="Y324" s="29">
        <v>0</v>
      </c>
      <c r="Z324" s="29">
        <v>0</v>
      </c>
      <c r="AA324" s="29">
        <v>9600</v>
      </c>
      <c r="AB324" s="29">
        <f>VLOOKUP(E324,'[3]ESTADO DE CADA FACTURA'!$F:$AD,25,0)</f>
        <v>9600</v>
      </c>
      <c r="AC324" s="26">
        <f>VLOOKUP(E324,'[3]ESTADO DE CADA FACTURA'!$F:$AE,26,0)</f>
        <v>2201506745</v>
      </c>
      <c r="AD324" s="29">
        <v>3856943</v>
      </c>
      <c r="AE324" s="26" t="str">
        <f>VLOOKUP(E324,'[3]ESTADO DE CADA FACTURA'!$F:$AF,27,0)</f>
        <v>29.04.2024</v>
      </c>
      <c r="AF324" s="28">
        <v>45504</v>
      </c>
    </row>
    <row r="325" spans="1:32" x14ac:dyDescent="0.35">
      <c r="A325" s="26">
        <v>891301121</v>
      </c>
      <c r="B325" s="26" t="s">
        <v>17</v>
      </c>
      <c r="C325" s="27">
        <v>349186</v>
      </c>
      <c r="D325" s="27" t="s">
        <v>363</v>
      </c>
      <c r="E325" s="27" t="s">
        <v>710</v>
      </c>
      <c r="F325" s="26"/>
      <c r="G325" s="26" t="s">
        <v>4</v>
      </c>
      <c r="H325" s="29" t="s">
        <v>15</v>
      </c>
      <c r="I325" s="26" t="s">
        <v>18</v>
      </c>
      <c r="J325" s="26" t="s">
        <v>16</v>
      </c>
      <c r="K325" s="28">
        <v>45026</v>
      </c>
      <c r="L325" s="28">
        <f>VLOOKUP(E325,[1]Export!$F:$L,7,0)</f>
        <v>45261.291666666664</v>
      </c>
      <c r="M325" s="31">
        <v>83522</v>
      </c>
      <c r="N325" s="29">
        <f t="shared" si="10"/>
        <v>83522</v>
      </c>
      <c r="O325" s="26" t="s">
        <v>808</v>
      </c>
      <c r="P325" s="26" t="s">
        <v>791</v>
      </c>
      <c r="Q325" s="26" t="s">
        <v>808</v>
      </c>
      <c r="R325" s="26"/>
      <c r="S325" s="26"/>
      <c r="T325" s="29">
        <v>83522</v>
      </c>
      <c r="U325" s="29">
        <v>0</v>
      </c>
      <c r="V325" s="29"/>
      <c r="W325" s="29"/>
      <c r="X325" s="29">
        <v>83522</v>
      </c>
      <c r="Y325" s="29">
        <v>0</v>
      </c>
      <c r="Z325" s="29">
        <v>0</v>
      </c>
      <c r="AA325" s="29">
        <v>83522</v>
      </c>
      <c r="AB325" s="29">
        <f>VLOOKUP(E325,'[3]ESTADO DE CADA FACTURA'!$F:$AD,25,0)</f>
        <v>83522</v>
      </c>
      <c r="AC325" s="26">
        <f>VLOOKUP(E325,'[3]ESTADO DE CADA FACTURA'!$F:$AE,26,0)</f>
        <v>2201506745</v>
      </c>
      <c r="AD325" s="29">
        <v>3856943</v>
      </c>
      <c r="AE325" s="26" t="str">
        <f>VLOOKUP(E325,'[3]ESTADO DE CADA FACTURA'!$F:$AF,27,0)</f>
        <v>29.04.2024</v>
      </c>
      <c r="AF325" s="28">
        <v>45504</v>
      </c>
    </row>
    <row r="326" spans="1:32" x14ac:dyDescent="0.35">
      <c r="A326" s="26">
        <v>891301121</v>
      </c>
      <c r="B326" s="26" t="s">
        <v>17</v>
      </c>
      <c r="C326" s="27">
        <v>349428</v>
      </c>
      <c r="D326" s="27" t="s">
        <v>364</v>
      </c>
      <c r="E326" s="27" t="s">
        <v>711</v>
      </c>
      <c r="F326" s="26"/>
      <c r="G326" s="26" t="s">
        <v>4</v>
      </c>
      <c r="H326" s="29" t="s">
        <v>15</v>
      </c>
      <c r="I326" s="26" t="s">
        <v>18</v>
      </c>
      <c r="J326" s="26" t="s">
        <v>16</v>
      </c>
      <c r="K326" s="28">
        <v>45026</v>
      </c>
      <c r="L326" s="28">
        <f>VLOOKUP(E326,[1]Export!$F:$L,7,0)</f>
        <v>45261.291666666664</v>
      </c>
      <c r="M326" s="31">
        <v>285122</v>
      </c>
      <c r="N326" s="29">
        <f t="shared" si="10"/>
        <v>285122</v>
      </c>
      <c r="O326" s="26" t="s">
        <v>808</v>
      </c>
      <c r="P326" s="26" t="s">
        <v>791</v>
      </c>
      <c r="Q326" s="26" t="s">
        <v>808</v>
      </c>
      <c r="R326" s="26"/>
      <c r="S326" s="26"/>
      <c r="T326" s="29">
        <v>285122</v>
      </c>
      <c r="U326" s="29">
        <v>0</v>
      </c>
      <c r="V326" s="29"/>
      <c r="W326" s="29"/>
      <c r="X326" s="29">
        <v>285122</v>
      </c>
      <c r="Y326" s="29">
        <v>0</v>
      </c>
      <c r="Z326" s="29">
        <v>0</v>
      </c>
      <c r="AA326" s="29">
        <v>285122</v>
      </c>
      <c r="AB326" s="29">
        <f>VLOOKUP(E326,'[3]ESTADO DE CADA FACTURA'!$F:$AD,25,0)</f>
        <v>285122</v>
      </c>
      <c r="AC326" s="26">
        <f>VLOOKUP(E326,'[3]ESTADO DE CADA FACTURA'!$F:$AE,26,0)</f>
        <v>2201506745</v>
      </c>
      <c r="AD326" s="29">
        <v>3856943</v>
      </c>
      <c r="AE326" s="26" t="str">
        <f>VLOOKUP(E326,'[3]ESTADO DE CADA FACTURA'!$F:$AF,27,0)</f>
        <v>29.04.2024</v>
      </c>
      <c r="AF326" s="28">
        <v>45504</v>
      </c>
    </row>
    <row r="327" spans="1:32" x14ac:dyDescent="0.35">
      <c r="A327" s="26">
        <v>891301121</v>
      </c>
      <c r="B327" s="26" t="s">
        <v>17</v>
      </c>
      <c r="C327" s="27">
        <v>349525</v>
      </c>
      <c r="D327" s="27" t="s">
        <v>365</v>
      </c>
      <c r="E327" s="27" t="s">
        <v>712</v>
      </c>
      <c r="F327" s="26"/>
      <c r="G327" s="26" t="s">
        <v>4</v>
      </c>
      <c r="H327" s="29" t="s">
        <v>15</v>
      </c>
      <c r="I327" s="26" t="s">
        <v>18</v>
      </c>
      <c r="J327" s="26" t="s">
        <v>16</v>
      </c>
      <c r="K327" s="28">
        <v>45026</v>
      </c>
      <c r="L327" s="28">
        <f>VLOOKUP(E327,[1]Export!$F:$L,7,0)</f>
        <v>45261.291666666664</v>
      </c>
      <c r="M327" s="31">
        <v>188183</v>
      </c>
      <c r="N327" s="29">
        <f t="shared" si="10"/>
        <v>188183</v>
      </c>
      <c r="O327" s="26" t="s">
        <v>808</v>
      </c>
      <c r="P327" s="26" t="s">
        <v>791</v>
      </c>
      <c r="Q327" s="26" t="s">
        <v>808</v>
      </c>
      <c r="R327" s="26"/>
      <c r="S327" s="26"/>
      <c r="T327" s="29">
        <v>188183</v>
      </c>
      <c r="U327" s="29">
        <v>0</v>
      </c>
      <c r="V327" s="29"/>
      <c r="W327" s="29"/>
      <c r="X327" s="29">
        <v>188183</v>
      </c>
      <c r="Y327" s="29">
        <v>0</v>
      </c>
      <c r="Z327" s="29">
        <v>0</v>
      </c>
      <c r="AA327" s="29">
        <v>188183</v>
      </c>
      <c r="AB327" s="29">
        <f>VLOOKUP(E327,'[3]ESTADO DE CADA FACTURA'!$F:$AD,25,0)</f>
        <v>188183</v>
      </c>
      <c r="AC327" s="26">
        <f>VLOOKUP(E327,'[3]ESTADO DE CADA FACTURA'!$F:$AE,26,0)</f>
        <v>2201481853</v>
      </c>
      <c r="AD327" s="29">
        <v>2263080</v>
      </c>
      <c r="AE327" s="26" t="str">
        <f>VLOOKUP(E327,'[3]ESTADO DE CADA FACTURA'!$F:$AF,27,0)</f>
        <v>19.02.2024</v>
      </c>
      <c r="AF327" s="28">
        <v>45504</v>
      </c>
    </row>
    <row r="328" spans="1:32" x14ac:dyDescent="0.35">
      <c r="A328" s="26">
        <v>891301121</v>
      </c>
      <c r="B328" s="26" t="s">
        <v>17</v>
      </c>
      <c r="C328" s="27">
        <v>349990</v>
      </c>
      <c r="D328" s="27" t="s">
        <v>366</v>
      </c>
      <c r="E328" s="27" t="s">
        <v>713</v>
      </c>
      <c r="F328" s="26"/>
      <c r="G328" s="26" t="s">
        <v>4</v>
      </c>
      <c r="H328" s="29" t="s">
        <v>15</v>
      </c>
      <c r="I328" s="26" t="s">
        <v>18</v>
      </c>
      <c r="J328" s="26" t="s">
        <v>16</v>
      </c>
      <c r="K328" s="28">
        <v>45026</v>
      </c>
      <c r="L328" s="28">
        <f>VLOOKUP(E328,[1]Export!$F:$L,7,0)</f>
        <v>45261.291666666664</v>
      </c>
      <c r="M328" s="31">
        <v>83175</v>
      </c>
      <c r="N328" s="29">
        <f t="shared" si="10"/>
        <v>83175</v>
      </c>
      <c r="O328" s="26" t="s">
        <v>808</v>
      </c>
      <c r="P328" s="26" t="s">
        <v>791</v>
      </c>
      <c r="Q328" s="26" t="s">
        <v>808</v>
      </c>
      <c r="R328" s="26"/>
      <c r="S328" s="26"/>
      <c r="T328" s="29">
        <v>83175</v>
      </c>
      <c r="U328" s="29">
        <v>0</v>
      </c>
      <c r="V328" s="29"/>
      <c r="W328" s="29"/>
      <c r="X328" s="29">
        <v>83175</v>
      </c>
      <c r="Y328" s="29">
        <v>0</v>
      </c>
      <c r="Z328" s="29">
        <v>0</v>
      </c>
      <c r="AA328" s="29">
        <v>83175</v>
      </c>
      <c r="AB328" s="29">
        <f>VLOOKUP(E328,'[3]ESTADO DE CADA FACTURA'!$F:$AD,25,0)</f>
        <v>83175</v>
      </c>
      <c r="AC328" s="26">
        <f>VLOOKUP(E328,'[3]ESTADO DE CADA FACTURA'!$F:$AE,26,0)</f>
        <v>2201506745</v>
      </c>
      <c r="AD328" s="29">
        <v>3856943</v>
      </c>
      <c r="AE328" s="26" t="str">
        <f>VLOOKUP(E328,'[3]ESTADO DE CADA FACTURA'!$F:$AF,27,0)</f>
        <v>29.04.2024</v>
      </c>
      <c r="AF328" s="28">
        <v>45504</v>
      </c>
    </row>
    <row r="329" spans="1:32" x14ac:dyDescent="0.35">
      <c r="A329" s="26">
        <v>891301121</v>
      </c>
      <c r="B329" s="26" t="s">
        <v>17</v>
      </c>
      <c r="C329" s="27">
        <v>350242</v>
      </c>
      <c r="D329" s="27" t="s">
        <v>367</v>
      </c>
      <c r="E329" s="27" t="s">
        <v>714</v>
      </c>
      <c r="F329" s="26"/>
      <c r="G329" s="26" t="s">
        <v>4</v>
      </c>
      <c r="H329" s="29" t="s">
        <v>15</v>
      </c>
      <c r="I329" s="26" t="s">
        <v>18</v>
      </c>
      <c r="J329" s="26" t="s">
        <v>16</v>
      </c>
      <c r="K329" s="28">
        <v>45026</v>
      </c>
      <c r="L329" s="28">
        <f>VLOOKUP(E329,[1]Export!$F:$L,7,0)</f>
        <v>45261.291666666664</v>
      </c>
      <c r="M329" s="31">
        <v>68433</v>
      </c>
      <c r="N329" s="29">
        <f t="shared" si="10"/>
        <v>68433</v>
      </c>
      <c r="O329" s="26" t="s">
        <v>808</v>
      </c>
      <c r="P329" s="26" t="s">
        <v>791</v>
      </c>
      <c r="Q329" s="26" t="s">
        <v>808</v>
      </c>
      <c r="R329" s="26"/>
      <c r="S329" s="26"/>
      <c r="T329" s="29">
        <v>68433</v>
      </c>
      <c r="U329" s="29">
        <v>0</v>
      </c>
      <c r="V329" s="29"/>
      <c r="W329" s="29"/>
      <c r="X329" s="29">
        <v>68433</v>
      </c>
      <c r="Y329" s="29">
        <v>0</v>
      </c>
      <c r="Z329" s="29">
        <v>0</v>
      </c>
      <c r="AA329" s="29">
        <v>68433</v>
      </c>
      <c r="AB329" s="29">
        <f>VLOOKUP(E329,'[3]ESTADO DE CADA FACTURA'!$F:$AD,25,0)</f>
        <v>68433</v>
      </c>
      <c r="AC329" s="26">
        <f>VLOOKUP(E329,'[3]ESTADO DE CADA FACTURA'!$F:$AE,26,0)</f>
        <v>2201506745</v>
      </c>
      <c r="AD329" s="29">
        <v>3856943</v>
      </c>
      <c r="AE329" s="26" t="str">
        <f>VLOOKUP(E329,'[3]ESTADO DE CADA FACTURA'!$F:$AF,27,0)</f>
        <v>29.04.2024</v>
      </c>
      <c r="AF329" s="28">
        <v>45504</v>
      </c>
    </row>
    <row r="330" spans="1:32" x14ac:dyDescent="0.35">
      <c r="A330" s="26">
        <v>891301121</v>
      </c>
      <c r="B330" s="26" t="s">
        <v>17</v>
      </c>
      <c r="C330" s="27">
        <v>350337</v>
      </c>
      <c r="D330" s="27" t="s">
        <v>368</v>
      </c>
      <c r="E330" s="27" t="s">
        <v>715</v>
      </c>
      <c r="F330" s="26"/>
      <c r="G330" s="26" t="s">
        <v>4</v>
      </c>
      <c r="H330" s="29" t="s">
        <v>15</v>
      </c>
      <c r="I330" s="26" t="s">
        <v>18</v>
      </c>
      <c r="J330" s="26" t="s">
        <v>16</v>
      </c>
      <c r="K330" s="28">
        <v>45026</v>
      </c>
      <c r="L330" s="28">
        <f>VLOOKUP(E330,[1]Export!$F:$L,7,0)</f>
        <v>45261.291666666664</v>
      </c>
      <c r="M330" s="31">
        <v>113222</v>
      </c>
      <c r="N330" s="29">
        <f t="shared" si="10"/>
        <v>113222</v>
      </c>
      <c r="O330" s="26" t="s">
        <v>808</v>
      </c>
      <c r="P330" s="26" t="s">
        <v>791</v>
      </c>
      <c r="Q330" s="26" t="s">
        <v>808</v>
      </c>
      <c r="R330" s="26"/>
      <c r="S330" s="26"/>
      <c r="T330" s="29">
        <v>113222</v>
      </c>
      <c r="U330" s="29">
        <v>0</v>
      </c>
      <c r="V330" s="29"/>
      <c r="W330" s="29"/>
      <c r="X330" s="29">
        <v>113222</v>
      </c>
      <c r="Y330" s="29">
        <v>0</v>
      </c>
      <c r="Z330" s="29">
        <v>0</v>
      </c>
      <c r="AA330" s="29">
        <v>113222</v>
      </c>
      <c r="AB330" s="29">
        <f>VLOOKUP(E330,'[3]ESTADO DE CADA FACTURA'!$F:$AD,25,0)</f>
        <v>113222</v>
      </c>
      <c r="AC330" s="26">
        <f>VLOOKUP(E330,'[3]ESTADO DE CADA FACTURA'!$F:$AE,26,0)</f>
        <v>2201506745</v>
      </c>
      <c r="AD330" s="29">
        <v>3856943</v>
      </c>
      <c r="AE330" s="26" t="str">
        <f>VLOOKUP(E330,'[3]ESTADO DE CADA FACTURA'!$F:$AF,27,0)</f>
        <v>29.04.2024</v>
      </c>
      <c r="AF330" s="28">
        <v>45504</v>
      </c>
    </row>
    <row r="331" spans="1:32" x14ac:dyDescent="0.35">
      <c r="A331" s="26">
        <v>891301121</v>
      </c>
      <c r="B331" s="26" t="s">
        <v>17</v>
      </c>
      <c r="C331" s="27">
        <v>350875</v>
      </c>
      <c r="D331" s="27" t="s">
        <v>369</v>
      </c>
      <c r="E331" s="27" t="s">
        <v>716</v>
      </c>
      <c r="F331" s="26"/>
      <c r="G331" s="26" t="s">
        <v>4</v>
      </c>
      <c r="H331" s="29" t="s">
        <v>15</v>
      </c>
      <c r="I331" s="26" t="s">
        <v>18</v>
      </c>
      <c r="J331" s="26" t="s">
        <v>16</v>
      </c>
      <c r="K331" s="28">
        <v>45026</v>
      </c>
      <c r="L331" s="28">
        <f>VLOOKUP(E331,[1]Export!$F:$L,7,0)</f>
        <v>45261.291666666664</v>
      </c>
      <c r="M331" s="31">
        <v>85681</v>
      </c>
      <c r="N331" s="29">
        <f t="shared" si="10"/>
        <v>85681</v>
      </c>
      <c r="O331" s="26" t="s">
        <v>808</v>
      </c>
      <c r="P331" s="26" t="s">
        <v>791</v>
      </c>
      <c r="Q331" s="26" t="s">
        <v>808</v>
      </c>
      <c r="R331" s="26"/>
      <c r="S331" s="26"/>
      <c r="T331" s="29">
        <v>85681</v>
      </c>
      <c r="U331" s="29">
        <v>0</v>
      </c>
      <c r="V331" s="29"/>
      <c r="W331" s="29"/>
      <c r="X331" s="29">
        <v>85681</v>
      </c>
      <c r="Y331" s="29">
        <v>0</v>
      </c>
      <c r="Z331" s="29">
        <v>0</v>
      </c>
      <c r="AA331" s="29">
        <v>85681</v>
      </c>
      <c r="AB331" s="29">
        <f>VLOOKUP(E331,'[3]ESTADO DE CADA FACTURA'!$F:$AD,25,0)</f>
        <v>85681</v>
      </c>
      <c r="AC331" s="26">
        <f>VLOOKUP(E331,'[3]ESTADO DE CADA FACTURA'!$F:$AE,26,0)</f>
        <v>2201481853</v>
      </c>
      <c r="AD331" s="29">
        <v>2263080</v>
      </c>
      <c r="AE331" s="26" t="str">
        <f>VLOOKUP(E331,'[3]ESTADO DE CADA FACTURA'!$F:$AF,27,0)</f>
        <v>19.02.2024</v>
      </c>
      <c r="AF331" s="28">
        <v>45504</v>
      </c>
    </row>
    <row r="332" spans="1:32" x14ac:dyDescent="0.35">
      <c r="A332" s="26">
        <v>891301121</v>
      </c>
      <c r="B332" s="26" t="s">
        <v>17</v>
      </c>
      <c r="C332" s="27">
        <v>351453</v>
      </c>
      <c r="D332" s="27" t="s">
        <v>370</v>
      </c>
      <c r="E332" s="27" t="s">
        <v>717</v>
      </c>
      <c r="F332" s="26"/>
      <c r="G332" s="26" t="s">
        <v>4</v>
      </c>
      <c r="H332" s="29" t="s">
        <v>15</v>
      </c>
      <c r="I332" s="26" t="s">
        <v>18</v>
      </c>
      <c r="J332" s="26" t="s">
        <v>16</v>
      </c>
      <c r="K332" s="28">
        <v>45026</v>
      </c>
      <c r="L332" s="28">
        <f>VLOOKUP(E332,[1]Export!$F:$L,7,0)</f>
        <v>45261.291666666664</v>
      </c>
      <c r="M332" s="31">
        <v>80936</v>
      </c>
      <c r="N332" s="29">
        <f t="shared" si="10"/>
        <v>80936</v>
      </c>
      <c r="O332" s="26" t="s">
        <v>808</v>
      </c>
      <c r="P332" s="26" t="s">
        <v>791</v>
      </c>
      <c r="Q332" s="26" t="s">
        <v>808</v>
      </c>
      <c r="R332" s="26"/>
      <c r="S332" s="26"/>
      <c r="T332" s="29">
        <v>80936</v>
      </c>
      <c r="U332" s="29">
        <v>0</v>
      </c>
      <c r="V332" s="29"/>
      <c r="W332" s="29"/>
      <c r="X332" s="29">
        <v>80936</v>
      </c>
      <c r="Y332" s="29">
        <v>0</v>
      </c>
      <c r="Z332" s="29">
        <v>0</v>
      </c>
      <c r="AA332" s="29">
        <v>80936</v>
      </c>
      <c r="AB332" s="29">
        <f>VLOOKUP(E332,'[3]ESTADO DE CADA FACTURA'!$F:$AD,25,0)</f>
        <v>80936</v>
      </c>
      <c r="AC332" s="26">
        <f>VLOOKUP(E332,'[3]ESTADO DE CADA FACTURA'!$F:$AE,26,0)</f>
        <v>2201481853</v>
      </c>
      <c r="AD332" s="29">
        <v>2263080</v>
      </c>
      <c r="AE332" s="26" t="str">
        <f>VLOOKUP(E332,'[3]ESTADO DE CADA FACTURA'!$F:$AF,27,0)</f>
        <v>19.02.2024</v>
      </c>
      <c r="AF332" s="28">
        <v>45504</v>
      </c>
    </row>
    <row r="333" spans="1:32" x14ac:dyDescent="0.35">
      <c r="A333" s="26">
        <v>891301121</v>
      </c>
      <c r="B333" s="26" t="s">
        <v>17</v>
      </c>
      <c r="C333" s="27">
        <v>352151</v>
      </c>
      <c r="D333" s="27" t="s">
        <v>371</v>
      </c>
      <c r="E333" s="27" t="s">
        <v>718</v>
      </c>
      <c r="F333" s="26"/>
      <c r="G333" s="26" t="s">
        <v>4</v>
      </c>
      <c r="H333" s="29" t="s">
        <v>15</v>
      </c>
      <c r="I333" s="26" t="s">
        <v>18</v>
      </c>
      <c r="J333" s="26" t="s">
        <v>16</v>
      </c>
      <c r="K333" s="28">
        <v>45026</v>
      </c>
      <c r="L333" s="28">
        <f>VLOOKUP(E333,[1]Export!$F:$L,7,0)</f>
        <v>45300.291666666664</v>
      </c>
      <c r="M333" s="31">
        <v>129775</v>
      </c>
      <c r="N333" s="29">
        <f t="shared" si="10"/>
        <v>129775</v>
      </c>
      <c r="O333" s="26" t="s">
        <v>808</v>
      </c>
      <c r="P333" s="26" t="s">
        <v>791</v>
      </c>
      <c r="Q333" s="26" t="s">
        <v>808</v>
      </c>
      <c r="R333" s="26"/>
      <c r="S333" s="26"/>
      <c r="T333" s="29">
        <v>129775</v>
      </c>
      <c r="U333" s="29">
        <v>0</v>
      </c>
      <c r="V333" s="29"/>
      <c r="W333" s="29"/>
      <c r="X333" s="29">
        <v>129775</v>
      </c>
      <c r="Y333" s="29">
        <v>0</v>
      </c>
      <c r="Z333" s="29">
        <v>0</v>
      </c>
      <c r="AA333" s="29">
        <v>129775</v>
      </c>
      <c r="AB333" s="29">
        <f>VLOOKUP(E333,'[3]ESTADO DE CADA FACTURA'!$F:$AD,25,0)</f>
        <v>129775</v>
      </c>
      <c r="AC333" s="26">
        <f>VLOOKUP(E333,'[3]ESTADO DE CADA FACTURA'!$F:$AE,26,0)</f>
        <v>2201506745</v>
      </c>
      <c r="AD333" s="29">
        <v>3856943</v>
      </c>
      <c r="AE333" s="26" t="str">
        <f>VLOOKUP(E333,'[3]ESTADO DE CADA FACTURA'!$F:$AF,27,0)</f>
        <v>29.04.2024</v>
      </c>
      <c r="AF333" s="28">
        <v>45504</v>
      </c>
    </row>
    <row r="334" spans="1:32" x14ac:dyDescent="0.35">
      <c r="A334" s="26">
        <v>891301121</v>
      </c>
      <c r="B334" s="26" t="s">
        <v>17</v>
      </c>
      <c r="C334" s="27">
        <v>352152</v>
      </c>
      <c r="D334" s="27" t="s">
        <v>372</v>
      </c>
      <c r="E334" s="27" t="s">
        <v>719</v>
      </c>
      <c r="F334" s="26"/>
      <c r="G334" s="26" t="s">
        <v>4</v>
      </c>
      <c r="H334" s="29" t="s">
        <v>15</v>
      </c>
      <c r="I334" s="26" t="s">
        <v>18</v>
      </c>
      <c r="J334" s="26" t="s">
        <v>16</v>
      </c>
      <c r="K334" s="28">
        <v>45026</v>
      </c>
      <c r="L334" s="28">
        <f>VLOOKUP(E334,[1]Export!$F:$L,7,0)</f>
        <v>45300.291666666664</v>
      </c>
      <c r="M334" s="31">
        <v>201297</v>
      </c>
      <c r="N334" s="29">
        <f t="shared" si="10"/>
        <v>201297</v>
      </c>
      <c r="O334" s="26" t="s">
        <v>808</v>
      </c>
      <c r="P334" s="26" t="s">
        <v>791</v>
      </c>
      <c r="Q334" s="26" t="s">
        <v>808</v>
      </c>
      <c r="R334" s="26"/>
      <c r="S334" s="26"/>
      <c r="T334" s="29">
        <v>201297</v>
      </c>
      <c r="U334" s="29">
        <v>0</v>
      </c>
      <c r="V334" s="29"/>
      <c r="W334" s="29"/>
      <c r="X334" s="29">
        <v>201297</v>
      </c>
      <c r="Y334" s="29">
        <v>0</v>
      </c>
      <c r="Z334" s="29">
        <v>0</v>
      </c>
      <c r="AA334" s="29">
        <v>201297</v>
      </c>
      <c r="AB334" s="29">
        <f>VLOOKUP(E334,'[3]ESTADO DE CADA FACTURA'!$F:$AD,25,0)</f>
        <v>201297</v>
      </c>
      <c r="AC334" s="26">
        <f>VLOOKUP(E334,'[3]ESTADO DE CADA FACTURA'!$F:$AE,26,0)</f>
        <v>2201506745</v>
      </c>
      <c r="AD334" s="29">
        <v>3856943</v>
      </c>
      <c r="AE334" s="26" t="str">
        <f>VLOOKUP(E334,'[3]ESTADO DE CADA FACTURA'!$F:$AF,27,0)</f>
        <v>29.04.2024</v>
      </c>
      <c r="AF334" s="28">
        <v>45504</v>
      </c>
    </row>
    <row r="335" spans="1:32" x14ac:dyDescent="0.35">
      <c r="A335" s="26">
        <v>891301121</v>
      </c>
      <c r="B335" s="26" t="s">
        <v>17</v>
      </c>
      <c r="C335" s="27">
        <v>352189</v>
      </c>
      <c r="D335" s="27" t="s">
        <v>373</v>
      </c>
      <c r="E335" s="27" t="s">
        <v>720</v>
      </c>
      <c r="F335" s="26"/>
      <c r="G335" s="26" t="s">
        <v>4</v>
      </c>
      <c r="H335" s="29" t="s">
        <v>15</v>
      </c>
      <c r="I335" s="26" t="s">
        <v>18</v>
      </c>
      <c r="J335" s="26" t="s">
        <v>16</v>
      </c>
      <c r="K335" s="28">
        <v>45026</v>
      </c>
      <c r="L335" s="28">
        <f>VLOOKUP(E335,[1]Export!$F:$L,7,0)</f>
        <v>45300.291666666664</v>
      </c>
      <c r="M335" s="31">
        <v>118306</v>
      </c>
      <c r="N335" s="29">
        <f t="shared" si="10"/>
        <v>118306</v>
      </c>
      <c r="O335" s="26" t="s">
        <v>808</v>
      </c>
      <c r="P335" s="26" t="s">
        <v>791</v>
      </c>
      <c r="Q335" s="26" t="s">
        <v>808</v>
      </c>
      <c r="R335" s="26"/>
      <c r="S335" s="26"/>
      <c r="T335" s="29">
        <v>118306</v>
      </c>
      <c r="U335" s="29">
        <v>0</v>
      </c>
      <c r="V335" s="29"/>
      <c r="W335" s="29"/>
      <c r="X335" s="29">
        <v>118306</v>
      </c>
      <c r="Y335" s="29">
        <v>0</v>
      </c>
      <c r="Z335" s="29">
        <v>0</v>
      </c>
      <c r="AA335" s="29">
        <v>118306</v>
      </c>
      <c r="AB335" s="29">
        <f>VLOOKUP(E335,'[3]ESTADO DE CADA FACTURA'!$F:$AD,25,0)</f>
        <v>118306</v>
      </c>
      <c r="AC335" s="26">
        <f>VLOOKUP(E335,'[3]ESTADO DE CADA FACTURA'!$F:$AE,26,0)</f>
        <v>2201481853</v>
      </c>
      <c r="AD335" s="29">
        <v>2263080</v>
      </c>
      <c r="AE335" s="26" t="str">
        <f>VLOOKUP(E335,'[3]ESTADO DE CADA FACTURA'!$F:$AF,27,0)</f>
        <v>19.02.2024</v>
      </c>
      <c r="AF335" s="28">
        <v>45504</v>
      </c>
    </row>
    <row r="336" spans="1:32" x14ac:dyDescent="0.35">
      <c r="A336" s="26">
        <v>891301121</v>
      </c>
      <c r="B336" s="26" t="s">
        <v>17</v>
      </c>
      <c r="C336" s="27">
        <v>352266</v>
      </c>
      <c r="D336" s="27" t="s">
        <v>374</v>
      </c>
      <c r="E336" s="27" t="s">
        <v>721</v>
      </c>
      <c r="F336" s="26"/>
      <c r="G336" s="26" t="s">
        <v>4</v>
      </c>
      <c r="H336" s="29" t="s">
        <v>15</v>
      </c>
      <c r="I336" s="26" t="s">
        <v>18</v>
      </c>
      <c r="J336" s="26" t="s">
        <v>16</v>
      </c>
      <c r="K336" s="28">
        <v>45026</v>
      </c>
      <c r="L336" s="28">
        <f>VLOOKUP(E336,[1]Export!$F:$L,7,0)</f>
        <v>45300.291666666664</v>
      </c>
      <c r="M336" s="31">
        <v>99381</v>
      </c>
      <c r="N336" s="29">
        <f t="shared" si="10"/>
        <v>99381</v>
      </c>
      <c r="O336" s="26" t="s">
        <v>808</v>
      </c>
      <c r="P336" s="26" t="s">
        <v>791</v>
      </c>
      <c r="Q336" s="26" t="s">
        <v>808</v>
      </c>
      <c r="R336" s="26"/>
      <c r="S336" s="26"/>
      <c r="T336" s="29">
        <v>99381</v>
      </c>
      <c r="U336" s="29">
        <v>0</v>
      </c>
      <c r="V336" s="29"/>
      <c r="W336" s="29"/>
      <c r="X336" s="29">
        <v>99381</v>
      </c>
      <c r="Y336" s="29">
        <v>0</v>
      </c>
      <c r="Z336" s="29">
        <v>0</v>
      </c>
      <c r="AA336" s="29">
        <v>99381</v>
      </c>
      <c r="AB336" s="29">
        <f>VLOOKUP(E336,'[3]ESTADO DE CADA FACTURA'!$F:$AD,25,0)</f>
        <v>99381</v>
      </c>
      <c r="AC336" s="26">
        <f>VLOOKUP(E336,'[3]ESTADO DE CADA FACTURA'!$F:$AE,26,0)</f>
        <v>2201481853</v>
      </c>
      <c r="AD336" s="29">
        <v>2263080</v>
      </c>
      <c r="AE336" s="26" t="str">
        <f>VLOOKUP(E336,'[3]ESTADO DE CADA FACTURA'!$F:$AF,27,0)</f>
        <v>19.02.2024</v>
      </c>
      <c r="AF336" s="28">
        <v>45504</v>
      </c>
    </row>
    <row r="337" spans="1:32" x14ac:dyDescent="0.35">
      <c r="A337" s="26">
        <v>891301121</v>
      </c>
      <c r="B337" s="26" t="s">
        <v>17</v>
      </c>
      <c r="C337" s="27">
        <v>352345</v>
      </c>
      <c r="D337" s="27" t="s">
        <v>375</v>
      </c>
      <c r="E337" s="27" t="s">
        <v>722</v>
      </c>
      <c r="F337" s="26"/>
      <c r="G337" s="26" t="s">
        <v>4</v>
      </c>
      <c r="H337" s="29" t="s">
        <v>15</v>
      </c>
      <c r="I337" s="26" t="s">
        <v>18</v>
      </c>
      <c r="J337" s="26" t="s">
        <v>16</v>
      </c>
      <c r="K337" s="28">
        <v>45026</v>
      </c>
      <c r="L337" s="28">
        <f>VLOOKUP(E337,[1]Export!$F:$L,7,0)</f>
        <v>45300.291666666664</v>
      </c>
      <c r="M337" s="31">
        <v>136100</v>
      </c>
      <c r="N337" s="29">
        <f t="shared" si="10"/>
        <v>136100</v>
      </c>
      <c r="O337" s="26" t="s">
        <v>808</v>
      </c>
      <c r="P337" s="26" t="s">
        <v>791</v>
      </c>
      <c r="Q337" s="26" t="s">
        <v>808</v>
      </c>
      <c r="R337" s="26"/>
      <c r="S337" s="26"/>
      <c r="T337" s="29">
        <v>136100</v>
      </c>
      <c r="U337" s="29">
        <v>0</v>
      </c>
      <c r="V337" s="29"/>
      <c r="W337" s="29"/>
      <c r="X337" s="29">
        <v>136100</v>
      </c>
      <c r="Y337" s="29">
        <v>0</v>
      </c>
      <c r="Z337" s="29">
        <v>0</v>
      </c>
      <c r="AA337" s="29">
        <v>136100</v>
      </c>
      <c r="AB337" s="29">
        <f>VLOOKUP(E337,'[3]ESTADO DE CADA FACTURA'!$F:$AD,25,0)</f>
        <v>136100</v>
      </c>
      <c r="AC337" s="26">
        <f>VLOOKUP(E337,'[3]ESTADO DE CADA FACTURA'!$F:$AE,26,0)</f>
        <v>2201481853</v>
      </c>
      <c r="AD337" s="29">
        <v>2263080</v>
      </c>
      <c r="AE337" s="26" t="str">
        <f>VLOOKUP(E337,'[3]ESTADO DE CADA FACTURA'!$F:$AF,27,0)</f>
        <v>19.02.2024</v>
      </c>
      <c r="AF337" s="28">
        <v>45504</v>
      </c>
    </row>
    <row r="338" spans="1:32" x14ac:dyDescent="0.35">
      <c r="A338" s="26">
        <v>891301121</v>
      </c>
      <c r="B338" s="26" t="s">
        <v>17</v>
      </c>
      <c r="C338" s="27">
        <v>353062</v>
      </c>
      <c r="D338" s="27" t="s">
        <v>376</v>
      </c>
      <c r="E338" s="27" t="s">
        <v>723</v>
      </c>
      <c r="F338" s="26"/>
      <c r="G338" s="26" t="s">
        <v>4</v>
      </c>
      <c r="H338" s="29" t="s">
        <v>15</v>
      </c>
      <c r="I338" s="26" t="s">
        <v>18</v>
      </c>
      <c r="J338" s="26" t="s">
        <v>16</v>
      </c>
      <c r="K338" s="28">
        <v>45026</v>
      </c>
      <c r="L338" s="28">
        <f>VLOOKUP(E338,[1]Export!$F:$L,7,0)</f>
        <v>45300.291666666664</v>
      </c>
      <c r="M338" s="31">
        <v>82711</v>
      </c>
      <c r="N338" s="29">
        <f t="shared" si="10"/>
        <v>82711</v>
      </c>
      <c r="O338" s="26" t="s">
        <v>808</v>
      </c>
      <c r="P338" s="26" t="s">
        <v>791</v>
      </c>
      <c r="Q338" s="26" t="s">
        <v>808</v>
      </c>
      <c r="R338" s="26"/>
      <c r="S338" s="26"/>
      <c r="T338" s="29">
        <v>82711</v>
      </c>
      <c r="U338" s="29">
        <v>0</v>
      </c>
      <c r="V338" s="29"/>
      <c r="W338" s="29"/>
      <c r="X338" s="29">
        <v>82711</v>
      </c>
      <c r="Y338" s="29">
        <v>0</v>
      </c>
      <c r="Z338" s="29">
        <v>0</v>
      </c>
      <c r="AA338" s="29">
        <v>82711</v>
      </c>
      <c r="AB338" s="29">
        <f>VLOOKUP(E338,'[3]ESTADO DE CADA FACTURA'!$F:$AD,25,0)</f>
        <v>82711</v>
      </c>
      <c r="AC338" s="26">
        <f>VLOOKUP(E338,'[3]ESTADO DE CADA FACTURA'!$F:$AE,26,0)</f>
        <v>2201506745</v>
      </c>
      <c r="AD338" s="29">
        <v>3856943</v>
      </c>
      <c r="AE338" s="26" t="str">
        <f>VLOOKUP(E338,'[3]ESTADO DE CADA FACTURA'!$F:$AF,27,0)</f>
        <v>29.04.2024</v>
      </c>
      <c r="AF338" s="28">
        <v>45504</v>
      </c>
    </row>
    <row r="339" spans="1:32" x14ac:dyDescent="0.35">
      <c r="A339" s="26">
        <v>891301121</v>
      </c>
      <c r="B339" s="26" t="s">
        <v>17</v>
      </c>
      <c r="C339" s="27">
        <v>353305</v>
      </c>
      <c r="D339" s="27" t="s">
        <v>377</v>
      </c>
      <c r="E339" s="27" t="s">
        <v>724</v>
      </c>
      <c r="F339" s="26"/>
      <c r="G339" s="26" t="s">
        <v>4</v>
      </c>
      <c r="H339" s="29" t="s">
        <v>15</v>
      </c>
      <c r="I339" s="26" t="s">
        <v>18</v>
      </c>
      <c r="J339" s="26" t="s">
        <v>16</v>
      </c>
      <c r="K339" s="28">
        <v>45026</v>
      </c>
      <c r="L339" s="28">
        <f>VLOOKUP(E339,[1]Export!$F:$L,7,0)</f>
        <v>45300.291666666664</v>
      </c>
      <c r="M339" s="31">
        <v>160622</v>
      </c>
      <c r="N339" s="29">
        <f t="shared" si="10"/>
        <v>160622</v>
      </c>
      <c r="O339" s="26" t="s">
        <v>808</v>
      </c>
      <c r="P339" s="26" t="s">
        <v>791</v>
      </c>
      <c r="Q339" s="26" t="s">
        <v>808</v>
      </c>
      <c r="R339" s="26"/>
      <c r="S339" s="26"/>
      <c r="T339" s="29">
        <v>160622</v>
      </c>
      <c r="U339" s="29">
        <v>0</v>
      </c>
      <c r="V339" s="29"/>
      <c r="W339" s="29"/>
      <c r="X339" s="29">
        <v>160622</v>
      </c>
      <c r="Y339" s="29">
        <v>0</v>
      </c>
      <c r="Z339" s="29">
        <v>0</v>
      </c>
      <c r="AA339" s="29">
        <v>160622</v>
      </c>
      <c r="AB339" s="29">
        <f>VLOOKUP(E339,'[3]ESTADO DE CADA FACTURA'!$F:$AD,25,0)</f>
        <v>160622</v>
      </c>
      <c r="AC339" s="26">
        <f>VLOOKUP(E339,'[3]ESTADO DE CADA FACTURA'!$F:$AE,26,0)</f>
        <v>2201506745</v>
      </c>
      <c r="AD339" s="29">
        <v>3856943</v>
      </c>
      <c r="AE339" s="26" t="str">
        <f>VLOOKUP(E339,'[3]ESTADO DE CADA FACTURA'!$F:$AF,27,0)</f>
        <v>29.04.2024</v>
      </c>
      <c r="AF339" s="28">
        <v>45504</v>
      </c>
    </row>
    <row r="340" spans="1:32" x14ac:dyDescent="0.35">
      <c r="A340" s="26">
        <v>891301121</v>
      </c>
      <c r="B340" s="26" t="s">
        <v>17</v>
      </c>
      <c r="C340" s="27">
        <v>353458</v>
      </c>
      <c r="D340" s="27" t="s">
        <v>378</v>
      </c>
      <c r="E340" s="27" t="s">
        <v>725</v>
      </c>
      <c r="F340" s="26"/>
      <c r="G340" s="26" t="s">
        <v>4</v>
      </c>
      <c r="H340" s="29" t="s">
        <v>15</v>
      </c>
      <c r="I340" s="26" t="s">
        <v>18</v>
      </c>
      <c r="J340" s="26" t="s">
        <v>16</v>
      </c>
      <c r="K340" s="28">
        <v>45026</v>
      </c>
      <c r="L340" s="28">
        <f>VLOOKUP(E340,[1]Export!$F:$L,7,0)</f>
        <v>45300.291666666664</v>
      </c>
      <c r="M340" s="31">
        <v>101495</v>
      </c>
      <c r="N340" s="29">
        <f t="shared" si="10"/>
        <v>101495</v>
      </c>
      <c r="O340" s="26" t="s">
        <v>808</v>
      </c>
      <c r="P340" s="26" t="s">
        <v>791</v>
      </c>
      <c r="Q340" s="26" t="s">
        <v>808</v>
      </c>
      <c r="R340" s="26"/>
      <c r="S340" s="26"/>
      <c r="T340" s="29">
        <v>101495</v>
      </c>
      <c r="U340" s="29">
        <v>0</v>
      </c>
      <c r="V340" s="29"/>
      <c r="W340" s="29"/>
      <c r="X340" s="29">
        <v>101495</v>
      </c>
      <c r="Y340" s="29">
        <v>0</v>
      </c>
      <c r="Z340" s="29">
        <v>0</v>
      </c>
      <c r="AA340" s="29">
        <v>101495</v>
      </c>
      <c r="AB340" s="29">
        <f>VLOOKUP(E340,'[3]ESTADO DE CADA FACTURA'!$F:$AD,25,0)</f>
        <v>101495</v>
      </c>
      <c r="AC340" s="26">
        <f>VLOOKUP(E340,'[3]ESTADO DE CADA FACTURA'!$F:$AE,26,0)</f>
        <v>2201481853</v>
      </c>
      <c r="AD340" s="29">
        <v>2263080</v>
      </c>
      <c r="AE340" s="26" t="str">
        <f>VLOOKUP(E340,'[3]ESTADO DE CADA FACTURA'!$F:$AF,27,0)</f>
        <v>19.02.2024</v>
      </c>
      <c r="AF340" s="28">
        <v>45504</v>
      </c>
    </row>
    <row r="341" spans="1:32" x14ac:dyDescent="0.35">
      <c r="A341" s="26">
        <v>891301121</v>
      </c>
      <c r="B341" s="26" t="s">
        <v>17</v>
      </c>
      <c r="C341" s="27">
        <v>353608</v>
      </c>
      <c r="D341" s="27" t="s">
        <v>379</v>
      </c>
      <c r="E341" s="27" t="s">
        <v>726</v>
      </c>
      <c r="F341" s="26"/>
      <c r="G341" s="26" t="s">
        <v>4</v>
      </c>
      <c r="H341" s="29" t="s">
        <v>15</v>
      </c>
      <c r="I341" s="26" t="s">
        <v>18</v>
      </c>
      <c r="J341" s="26" t="s">
        <v>16</v>
      </c>
      <c r="K341" s="28">
        <v>45026</v>
      </c>
      <c r="L341" s="28">
        <f>VLOOKUP(E341,[1]Export!$F:$L,7,0)</f>
        <v>45300.291666666664</v>
      </c>
      <c r="M341" s="31">
        <v>158480</v>
      </c>
      <c r="N341" s="29">
        <f t="shared" si="10"/>
        <v>158480</v>
      </c>
      <c r="O341" s="26" t="s">
        <v>808</v>
      </c>
      <c r="P341" s="26" t="s">
        <v>791</v>
      </c>
      <c r="Q341" s="26" t="s">
        <v>808</v>
      </c>
      <c r="R341" s="26"/>
      <c r="S341" s="26"/>
      <c r="T341" s="29">
        <v>158480</v>
      </c>
      <c r="U341" s="29">
        <v>0</v>
      </c>
      <c r="V341" s="29"/>
      <c r="W341" s="29"/>
      <c r="X341" s="29">
        <v>158480</v>
      </c>
      <c r="Y341" s="29">
        <v>0</v>
      </c>
      <c r="Z341" s="29">
        <v>0</v>
      </c>
      <c r="AA341" s="29">
        <v>158480</v>
      </c>
      <c r="AB341" s="29">
        <f>VLOOKUP(E341,'[3]ESTADO DE CADA FACTURA'!$F:$AD,25,0)</f>
        <v>158480</v>
      </c>
      <c r="AC341" s="26">
        <f>VLOOKUP(E341,'[3]ESTADO DE CADA FACTURA'!$F:$AE,26,0)</f>
        <v>2201506745</v>
      </c>
      <c r="AD341" s="29">
        <v>3856943</v>
      </c>
      <c r="AE341" s="26" t="str">
        <f>VLOOKUP(E341,'[3]ESTADO DE CADA FACTURA'!$F:$AF,27,0)</f>
        <v>29.04.2024</v>
      </c>
      <c r="AF341" s="28">
        <v>45504</v>
      </c>
    </row>
    <row r="342" spans="1:32" x14ac:dyDescent="0.35">
      <c r="A342" s="26">
        <v>891301121</v>
      </c>
      <c r="B342" s="26" t="s">
        <v>17</v>
      </c>
      <c r="C342" s="27">
        <v>353678</v>
      </c>
      <c r="D342" s="27" t="s">
        <v>380</v>
      </c>
      <c r="E342" s="27" t="s">
        <v>727</v>
      </c>
      <c r="F342" s="26"/>
      <c r="G342" s="26" t="s">
        <v>4</v>
      </c>
      <c r="H342" s="29" t="s">
        <v>15</v>
      </c>
      <c r="I342" s="26" t="s">
        <v>18</v>
      </c>
      <c r="J342" s="26" t="s">
        <v>16</v>
      </c>
      <c r="K342" s="28">
        <v>45026</v>
      </c>
      <c r="L342" s="28">
        <f>VLOOKUP(E342,[1]Export!$F:$L,7,0)</f>
        <v>45300.291666666664</v>
      </c>
      <c r="M342" s="31">
        <v>9600</v>
      </c>
      <c r="N342" s="29">
        <f t="shared" si="10"/>
        <v>9600</v>
      </c>
      <c r="O342" s="26" t="s">
        <v>808</v>
      </c>
      <c r="P342" s="26" t="s">
        <v>791</v>
      </c>
      <c r="Q342" s="26" t="s">
        <v>808</v>
      </c>
      <c r="R342" s="26"/>
      <c r="S342" s="26"/>
      <c r="T342" s="29">
        <v>9600</v>
      </c>
      <c r="U342" s="29">
        <v>0</v>
      </c>
      <c r="V342" s="29"/>
      <c r="W342" s="29"/>
      <c r="X342" s="29">
        <v>9600</v>
      </c>
      <c r="Y342" s="29">
        <v>0</v>
      </c>
      <c r="Z342" s="29">
        <v>0</v>
      </c>
      <c r="AA342" s="29">
        <v>9600</v>
      </c>
      <c r="AB342" s="29">
        <f>VLOOKUP(E342,'[3]ESTADO DE CADA FACTURA'!$F:$AD,25,0)</f>
        <v>9600</v>
      </c>
      <c r="AC342" s="26">
        <f>VLOOKUP(E342,'[3]ESTADO DE CADA FACTURA'!$F:$AE,26,0)</f>
        <v>2201506745</v>
      </c>
      <c r="AD342" s="29">
        <v>3856943</v>
      </c>
      <c r="AE342" s="26" t="str">
        <f>VLOOKUP(E342,'[3]ESTADO DE CADA FACTURA'!$F:$AF,27,0)</f>
        <v>29.04.2024</v>
      </c>
      <c r="AF342" s="28">
        <v>45504</v>
      </c>
    </row>
    <row r="343" spans="1:32" x14ac:dyDescent="0.35">
      <c r="A343" s="26">
        <v>891301121</v>
      </c>
      <c r="B343" s="26" t="s">
        <v>17</v>
      </c>
      <c r="C343" s="27">
        <v>353803</v>
      </c>
      <c r="D343" s="27" t="s">
        <v>381</v>
      </c>
      <c r="E343" s="27" t="s">
        <v>728</v>
      </c>
      <c r="F343" s="26"/>
      <c r="G343" s="26" t="s">
        <v>4</v>
      </c>
      <c r="H343" s="29" t="s">
        <v>15</v>
      </c>
      <c r="I343" s="26" t="s">
        <v>18</v>
      </c>
      <c r="J343" s="26" t="s">
        <v>16</v>
      </c>
      <c r="K343" s="28">
        <v>45026</v>
      </c>
      <c r="L343" s="28">
        <f>VLOOKUP(E343,[1]Export!$F:$L,7,0)</f>
        <v>45300.291666666664</v>
      </c>
      <c r="M343" s="31">
        <v>323521</v>
      </c>
      <c r="N343" s="29">
        <f t="shared" si="10"/>
        <v>323521</v>
      </c>
      <c r="O343" s="26" t="s">
        <v>808</v>
      </c>
      <c r="P343" s="26" t="s">
        <v>791</v>
      </c>
      <c r="Q343" s="26" t="s">
        <v>808</v>
      </c>
      <c r="R343" s="26"/>
      <c r="S343" s="26"/>
      <c r="T343" s="29">
        <v>323521</v>
      </c>
      <c r="U343" s="29">
        <v>0</v>
      </c>
      <c r="V343" s="29"/>
      <c r="W343" s="29"/>
      <c r="X343" s="29">
        <v>323521</v>
      </c>
      <c r="Y343" s="29">
        <v>0</v>
      </c>
      <c r="Z343" s="29">
        <v>0</v>
      </c>
      <c r="AA343" s="29">
        <v>323521</v>
      </c>
      <c r="AB343" s="29">
        <f>VLOOKUP(E343,'[3]ESTADO DE CADA FACTURA'!$F:$AD,25,0)</f>
        <v>323521</v>
      </c>
      <c r="AC343" s="26">
        <f>VLOOKUP(E343,'[3]ESTADO DE CADA FACTURA'!$F:$AE,26,0)</f>
        <v>2201481853</v>
      </c>
      <c r="AD343" s="29">
        <v>2263080</v>
      </c>
      <c r="AE343" s="26" t="str">
        <f>VLOOKUP(E343,'[3]ESTADO DE CADA FACTURA'!$F:$AF,27,0)</f>
        <v>19.02.2024</v>
      </c>
      <c r="AF343" s="28">
        <v>45504</v>
      </c>
    </row>
    <row r="344" spans="1:32" x14ac:dyDescent="0.35">
      <c r="A344" s="26">
        <v>891301121</v>
      </c>
      <c r="B344" s="26" t="s">
        <v>17</v>
      </c>
      <c r="C344" s="27">
        <v>354176</v>
      </c>
      <c r="D344" s="27" t="s">
        <v>382</v>
      </c>
      <c r="E344" s="27" t="s">
        <v>729</v>
      </c>
      <c r="F344" s="26"/>
      <c r="G344" s="26" t="s">
        <v>4</v>
      </c>
      <c r="H344" s="29" t="s">
        <v>15</v>
      </c>
      <c r="I344" s="26" t="s">
        <v>18</v>
      </c>
      <c r="J344" s="26" t="s">
        <v>16</v>
      </c>
      <c r="K344" s="28">
        <v>45026</v>
      </c>
      <c r="L344" s="28">
        <f>VLOOKUP(E344,[1]Export!$F:$L,7,0)</f>
        <v>45300.291666666664</v>
      </c>
      <c r="M344" s="31">
        <v>85790</v>
      </c>
      <c r="N344" s="29">
        <f t="shared" si="10"/>
        <v>85790</v>
      </c>
      <c r="O344" s="26" t="s">
        <v>808</v>
      </c>
      <c r="P344" s="26" t="s">
        <v>791</v>
      </c>
      <c r="Q344" s="26" t="s">
        <v>808</v>
      </c>
      <c r="R344" s="26"/>
      <c r="S344" s="26"/>
      <c r="T344" s="29">
        <v>85790</v>
      </c>
      <c r="U344" s="29">
        <v>0</v>
      </c>
      <c r="V344" s="29"/>
      <c r="W344" s="29"/>
      <c r="X344" s="29">
        <v>85790</v>
      </c>
      <c r="Y344" s="29">
        <v>0</v>
      </c>
      <c r="Z344" s="29">
        <v>0</v>
      </c>
      <c r="AA344" s="29">
        <v>85790</v>
      </c>
      <c r="AB344" s="29">
        <f>VLOOKUP(E344,'[3]ESTADO DE CADA FACTURA'!$F:$AD,25,0)</f>
        <v>85790</v>
      </c>
      <c r="AC344" s="26">
        <f>VLOOKUP(E344,'[3]ESTADO DE CADA FACTURA'!$F:$AE,26,0)</f>
        <v>2201506745</v>
      </c>
      <c r="AD344" s="29">
        <v>3856943</v>
      </c>
      <c r="AE344" s="26" t="str">
        <f>VLOOKUP(E344,'[3]ESTADO DE CADA FACTURA'!$F:$AF,27,0)</f>
        <v>29.04.2024</v>
      </c>
      <c r="AF344" s="28">
        <v>45504</v>
      </c>
    </row>
    <row r="345" spans="1:32" x14ac:dyDescent="0.35">
      <c r="A345" s="26">
        <v>891301121</v>
      </c>
      <c r="B345" s="26" t="s">
        <v>17</v>
      </c>
      <c r="C345" s="27">
        <v>354302</v>
      </c>
      <c r="D345" s="27" t="s">
        <v>383</v>
      </c>
      <c r="E345" s="27" t="s">
        <v>730</v>
      </c>
      <c r="F345" s="26"/>
      <c r="G345" s="26" t="s">
        <v>4</v>
      </c>
      <c r="H345" s="29" t="s">
        <v>15</v>
      </c>
      <c r="I345" s="26" t="s">
        <v>18</v>
      </c>
      <c r="J345" s="26" t="s">
        <v>16</v>
      </c>
      <c r="K345" s="28">
        <v>45026</v>
      </c>
      <c r="L345" s="28">
        <f>VLOOKUP(E345,[1]Export!$F:$L,7,0)</f>
        <v>45300.291666666664</v>
      </c>
      <c r="M345" s="31">
        <v>71795</v>
      </c>
      <c r="N345" s="29">
        <f t="shared" si="10"/>
        <v>71795</v>
      </c>
      <c r="O345" s="26" t="s">
        <v>808</v>
      </c>
      <c r="P345" s="26" t="s">
        <v>791</v>
      </c>
      <c r="Q345" s="26" t="s">
        <v>808</v>
      </c>
      <c r="R345" s="26"/>
      <c r="S345" s="26"/>
      <c r="T345" s="29">
        <v>71795</v>
      </c>
      <c r="U345" s="29">
        <v>0</v>
      </c>
      <c r="V345" s="29"/>
      <c r="W345" s="29"/>
      <c r="X345" s="29">
        <v>71795</v>
      </c>
      <c r="Y345" s="29">
        <v>0</v>
      </c>
      <c r="Z345" s="29">
        <v>0</v>
      </c>
      <c r="AA345" s="29">
        <v>71795</v>
      </c>
      <c r="AB345" s="29">
        <f>VLOOKUP(E345,'[3]ESTADO DE CADA FACTURA'!$F:$AD,25,0)</f>
        <v>71795</v>
      </c>
      <c r="AC345" s="26">
        <f>VLOOKUP(E345,'[3]ESTADO DE CADA FACTURA'!$F:$AE,26,0)</f>
        <v>2201506745</v>
      </c>
      <c r="AD345" s="29">
        <v>3856943</v>
      </c>
      <c r="AE345" s="26" t="str">
        <f>VLOOKUP(E345,'[3]ESTADO DE CADA FACTURA'!$F:$AF,27,0)</f>
        <v>29.04.2024</v>
      </c>
      <c r="AF345" s="28">
        <v>45504</v>
      </c>
    </row>
    <row r="346" spans="1:32" x14ac:dyDescent="0.35">
      <c r="A346" s="26">
        <v>891301121</v>
      </c>
      <c r="B346" s="26" t="s">
        <v>17</v>
      </c>
      <c r="C346" s="27">
        <v>355109</v>
      </c>
      <c r="D346" s="27" t="s">
        <v>384</v>
      </c>
      <c r="E346" s="27" t="s">
        <v>731</v>
      </c>
      <c r="F346" s="26"/>
      <c r="G346" s="26" t="s">
        <v>4</v>
      </c>
      <c r="H346" s="29" t="s">
        <v>15</v>
      </c>
      <c r="I346" s="26" t="s">
        <v>18</v>
      </c>
      <c r="J346" s="26" t="s">
        <v>16</v>
      </c>
      <c r="K346" s="28">
        <v>45026</v>
      </c>
      <c r="L346" s="28"/>
      <c r="M346" s="31">
        <v>72416</v>
      </c>
      <c r="N346" s="29">
        <f t="shared" si="10"/>
        <v>72416</v>
      </c>
      <c r="O346" s="26" t="s">
        <v>803</v>
      </c>
      <c r="P346" s="26" t="e">
        <v>#N/A</v>
      </c>
      <c r="Q346" s="26" t="s">
        <v>803</v>
      </c>
      <c r="R346" s="26"/>
      <c r="S346" s="26"/>
      <c r="T346" s="29">
        <v>0</v>
      </c>
      <c r="U346" s="29">
        <v>0</v>
      </c>
      <c r="V346" s="29"/>
      <c r="W346" s="29"/>
      <c r="X346" s="29">
        <v>0</v>
      </c>
      <c r="Y346" s="29">
        <v>0</v>
      </c>
      <c r="Z346" s="29">
        <v>0</v>
      </c>
      <c r="AA346" s="29">
        <v>0</v>
      </c>
      <c r="AB346" s="29">
        <v>0</v>
      </c>
      <c r="AC346" s="26"/>
      <c r="AD346" s="26"/>
      <c r="AE346" s="26"/>
      <c r="AF346" s="28">
        <v>45504</v>
      </c>
    </row>
    <row r="347" spans="1:32" x14ac:dyDescent="0.35">
      <c r="A347" s="26">
        <v>891301121</v>
      </c>
      <c r="B347" s="26" t="s">
        <v>17</v>
      </c>
      <c r="C347" s="27">
        <v>355520</v>
      </c>
      <c r="D347" s="27" t="s">
        <v>385</v>
      </c>
      <c r="E347" s="27" t="s">
        <v>732</v>
      </c>
      <c r="F347" s="26"/>
      <c r="G347" s="26" t="s">
        <v>4</v>
      </c>
      <c r="H347" s="29" t="s">
        <v>15</v>
      </c>
      <c r="I347" s="26" t="s">
        <v>18</v>
      </c>
      <c r="J347" s="26" t="s">
        <v>16</v>
      </c>
      <c r="K347" s="28">
        <v>45026</v>
      </c>
      <c r="L347" s="28"/>
      <c r="M347" s="31">
        <v>135456</v>
      </c>
      <c r="N347" s="29">
        <f t="shared" si="10"/>
        <v>135456</v>
      </c>
      <c r="O347" s="26" t="s">
        <v>803</v>
      </c>
      <c r="P347" s="26" t="e">
        <v>#N/A</v>
      </c>
      <c r="Q347" s="26" t="s">
        <v>803</v>
      </c>
      <c r="R347" s="26"/>
      <c r="S347" s="26"/>
      <c r="T347" s="29">
        <v>0</v>
      </c>
      <c r="U347" s="29">
        <v>0</v>
      </c>
      <c r="V347" s="29"/>
      <c r="W347" s="29"/>
      <c r="X347" s="29">
        <v>0</v>
      </c>
      <c r="Y347" s="29">
        <v>0</v>
      </c>
      <c r="Z347" s="29">
        <v>0</v>
      </c>
      <c r="AA347" s="29">
        <v>0</v>
      </c>
      <c r="AB347" s="29">
        <v>0</v>
      </c>
      <c r="AC347" s="26"/>
      <c r="AD347" s="26"/>
      <c r="AE347" s="26"/>
      <c r="AF347" s="28">
        <v>45504</v>
      </c>
    </row>
    <row r="348" spans="1:32" x14ac:dyDescent="0.35">
      <c r="A348" s="26">
        <v>891301121</v>
      </c>
      <c r="B348" s="26" t="s">
        <v>17</v>
      </c>
      <c r="C348" s="27">
        <v>355547</v>
      </c>
      <c r="D348" s="27" t="s">
        <v>386</v>
      </c>
      <c r="E348" s="27" t="s">
        <v>733</v>
      </c>
      <c r="F348" s="26"/>
      <c r="G348" s="26" t="s">
        <v>4</v>
      </c>
      <c r="H348" s="29" t="s">
        <v>15</v>
      </c>
      <c r="I348" s="26" t="s">
        <v>18</v>
      </c>
      <c r="J348" s="26" t="s">
        <v>16</v>
      </c>
      <c r="K348" s="28">
        <v>45026</v>
      </c>
      <c r="L348" s="28"/>
      <c r="M348" s="31">
        <v>164841</v>
      </c>
      <c r="N348" s="29">
        <f t="shared" si="10"/>
        <v>164841</v>
      </c>
      <c r="O348" s="26" t="s">
        <v>803</v>
      </c>
      <c r="P348" s="26" t="e">
        <v>#N/A</v>
      </c>
      <c r="Q348" s="26" t="s">
        <v>803</v>
      </c>
      <c r="R348" s="26"/>
      <c r="S348" s="26"/>
      <c r="T348" s="29">
        <v>0</v>
      </c>
      <c r="U348" s="29">
        <v>0</v>
      </c>
      <c r="V348" s="29"/>
      <c r="W348" s="29"/>
      <c r="X348" s="29">
        <v>0</v>
      </c>
      <c r="Y348" s="29">
        <v>0</v>
      </c>
      <c r="Z348" s="29">
        <v>0</v>
      </c>
      <c r="AA348" s="29">
        <v>0</v>
      </c>
      <c r="AB348" s="29">
        <v>0</v>
      </c>
      <c r="AC348" s="26"/>
      <c r="AD348" s="26"/>
      <c r="AE348" s="26"/>
      <c r="AF348" s="28">
        <v>45504</v>
      </c>
    </row>
    <row r="349" spans="1:32" x14ac:dyDescent="0.35">
      <c r="A349" s="26">
        <v>891301121</v>
      </c>
      <c r="B349" s="26" t="s">
        <v>17</v>
      </c>
      <c r="C349" s="27">
        <v>355602</v>
      </c>
      <c r="D349" s="27" t="s">
        <v>387</v>
      </c>
      <c r="E349" s="27" t="s">
        <v>734</v>
      </c>
      <c r="F349" s="26"/>
      <c r="G349" s="26" t="s">
        <v>4</v>
      </c>
      <c r="H349" s="29" t="s">
        <v>15</v>
      </c>
      <c r="I349" s="26" t="s">
        <v>18</v>
      </c>
      <c r="J349" s="26" t="s">
        <v>16</v>
      </c>
      <c r="K349" s="28">
        <v>45026</v>
      </c>
      <c r="L349" s="28"/>
      <c r="M349" s="31">
        <v>85266</v>
      </c>
      <c r="N349" s="29">
        <f t="shared" si="10"/>
        <v>85266</v>
      </c>
      <c r="O349" s="26" t="s">
        <v>803</v>
      </c>
      <c r="P349" s="26" t="e">
        <v>#N/A</v>
      </c>
      <c r="Q349" s="26" t="s">
        <v>803</v>
      </c>
      <c r="R349" s="26"/>
      <c r="S349" s="26"/>
      <c r="T349" s="29">
        <v>0</v>
      </c>
      <c r="U349" s="29">
        <v>0</v>
      </c>
      <c r="V349" s="29"/>
      <c r="W349" s="29"/>
      <c r="X349" s="29">
        <v>0</v>
      </c>
      <c r="Y349" s="29">
        <v>0</v>
      </c>
      <c r="Z349" s="29">
        <v>0</v>
      </c>
      <c r="AA349" s="29">
        <v>0</v>
      </c>
      <c r="AB349" s="29">
        <v>0</v>
      </c>
      <c r="AC349" s="26"/>
      <c r="AD349" s="26"/>
      <c r="AE349" s="26"/>
      <c r="AF349" s="28">
        <v>45504</v>
      </c>
    </row>
    <row r="350" spans="1:32" x14ac:dyDescent="0.35">
      <c r="A350" s="26">
        <v>891301121</v>
      </c>
      <c r="B350" s="26" t="s">
        <v>17</v>
      </c>
      <c r="C350" s="27">
        <v>355662</v>
      </c>
      <c r="D350" s="27" t="s">
        <v>388</v>
      </c>
      <c r="E350" s="27" t="s">
        <v>735</v>
      </c>
      <c r="F350" s="26"/>
      <c r="G350" s="26" t="s">
        <v>4</v>
      </c>
      <c r="H350" s="29" t="s">
        <v>15</v>
      </c>
      <c r="I350" s="26" t="s">
        <v>18</v>
      </c>
      <c r="J350" s="26" t="s">
        <v>16</v>
      </c>
      <c r="K350" s="28">
        <v>45026</v>
      </c>
      <c r="L350" s="28"/>
      <c r="M350" s="31">
        <v>582852</v>
      </c>
      <c r="N350" s="29">
        <f t="shared" si="10"/>
        <v>582852</v>
      </c>
      <c r="O350" s="26" t="s">
        <v>803</v>
      </c>
      <c r="P350" s="26" t="e">
        <v>#N/A</v>
      </c>
      <c r="Q350" s="26" t="s">
        <v>803</v>
      </c>
      <c r="R350" s="26"/>
      <c r="S350" s="26"/>
      <c r="T350" s="29">
        <v>0</v>
      </c>
      <c r="U350" s="29">
        <v>0</v>
      </c>
      <c r="V350" s="29"/>
      <c r="W350" s="29"/>
      <c r="X350" s="29">
        <v>0</v>
      </c>
      <c r="Y350" s="29">
        <v>0</v>
      </c>
      <c r="Z350" s="29">
        <v>0</v>
      </c>
      <c r="AA350" s="29">
        <v>0</v>
      </c>
      <c r="AB350" s="29">
        <v>0</v>
      </c>
      <c r="AC350" s="26"/>
      <c r="AD350" s="26"/>
      <c r="AE350" s="26"/>
      <c r="AF350" s="28">
        <v>45504</v>
      </c>
    </row>
    <row r="351" spans="1:32" x14ac:dyDescent="0.35">
      <c r="A351" s="26">
        <v>891301121</v>
      </c>
      <c r="B351" s="26" t="s">
        <v>17</v>
      </c>
      <c r="C351" s="27">
        <v>355663</v>
      </c>
      <c r="D351" s="27" t="s">
        <v>389</v>
      </c>
      <c r="E351" s="27" t="s">
        <v>736</v>
      </c>
      <c r="F351" s="26"/>
      <c r="G351" s="26" t="s">
        <v>4</v>
      </c>
      <c r="H351" s="29" t="s">
        <v>15</v>
      </c>
      <c r="I351" s="26" t="s">
        <v>18</v>
      </c>
      <c r="J351" s="26" t="s">
        <v>16</v>
      </c>
      <c r="K351" s="28">
        <v>45026</v>
      </c>
      <c r="L351" s="28"/>
      <c r="M351" s="31">
        <v>790393</v>
      </c>
      <c r="N351" s="29">
        <f t="shared" si="10"/>
        <v>790393</v>
      </c>
      <c r="O351" s="26" t="s">
        <v>803</v>
      </c>
      <c r="P351" s="26" t="e">
        <v>#N/A</v>
      </c>
      <c r="Q351" s="26" t="s">
        <v>803</v>
      </c>
      <c r="R351" s="26"/>
      <c r="S351" s="26"/>
      <c r="T351" s="29">
        <v>0</v>
      </c>
      <c r="U351" s="29">
        <v>0</v>
      </c>
      <c r="V351" s="29"/>
      <c r="W351" s="29"/>
      <c r="X351" s="29">
        <v>0</v>
      </c>
      <c r="Y351" s="29">
        <v>0</v>
      </c>
      <c r="Z351" s="29">
        <v>0</v>
      </c>
      <c r="AA351" s="29">
        <v>0</v>
      </c>
      <c r="AB351" s="29">
        <v>0</v>
      </c>
      <c r="AC351" s="26"/>
      <c r="AD351" s="26"/>
      <c r="AE351" s="26"/>
      <c r="AF351" s="28">
        <v>45504</v>
      </c>
    </row>
    <row r="352" spans="1:32" x14ac:dyDescent="0.35">
      <c r="A352" s="26">
        <v>891301121</v>
      </c>
      <c r="B352" s="26" t="s">
        <v>17</v>
      </c>
      <c r="C352" s="27">
        <v>355763</v>
      </c>
      <c r="D352" s="27" t="s">
        <v>390</v>
      </c>
      <c r="E352" s="27" t="s">
        <v>737</v>
      </c>
      <c r="F352" s="26"/>
      <c r="G352" s="26" t="s">
        <v>4</v>
      </c>
      <c r="H352" s="29" t="s">
        <v>15</v>
      </c>
      <c r="I352" s="26" t="s">
        <v>18</v>
      </c>
      <c r="J352" s="26" t="s">
        <v>16</v>
      </c>
      <c r="K352" s="28">
        <v>45026</v>
      </c>
      <c r="L352" s="28"/>
      <c r="M352" s="31">
        <v>136800</v>
      </c>
      <c r="N352" s="29">
        <f t="shared" si="10"/>
        <v>136800</v>
      </c>
      <c r="O352" s="26" t="s">
        <v>803</v>
      </c>
      <c r="P352" s="26" t="e">
        <v>#N/A</v>
      </c>
      <c r="Q352" s="26" t="s">
        <v>803</v>
      </c>
      <c r="R352" s="26"/>
      <c r="S352" s="26"/>
      <c r="T352" s="29">
        <v>0</v>
      </c>
      <c r="U352" s="29">
        <v>0</v>
      </c>
      <c r="V352" s="29"/>
      <c r="W352" s="29"/>
      <c r="X352" s="29">
        <v>0</v>
      </c>
      <c r="Y352" s="29">
        <v>0</v>
      </c>
      <c r="Z352" s="29">
        <v>0</v>
      </c>
      <c r="AA352" s="29">
        <v>0</v>
      </c>
      <c r="AB352" s="29">
        <v>0</v>
      </c>
      <c r="AC352" s="26"/>
      <c r="AD352" s="26"/>
      <c r="AE352" s="26"/>
      <c r="AF352" s="28">
        <v>45504</v>
      </c>
    </row>
    <row r="353" spans="1:32" x14ac:dyDescent="0.35">
      <c r="A353" s="26">
        <v>891301121</v>
      </c>
      <c r="B353" s="26" t="s">
        <v>17</v>
      </c>
      <c r="C353" s="27">
        <v>356664</v>
      </c>
      <c r="D353" s="27" t="s">
        <v>391</v>
      </c>
      <c r="E353" s="27" t="s">
        <v>738</v>
      </c>
      <c r="F353" s="26"/>
      <c r="G353" s="26" t="s">
        <v>4</v>
      </c>
      <c r="H353" s="29" t="s">
        <v>15</v>
      </c>
      <c r="I353" s="26" t="s">
        <v>18</v>
      </c>
      <c r="J353" s="26" t="s">
        <v>16</v>
      </c>
      <c r="K353" s="28">
        <v>45026</v>
      </c>
      <c r="L353" s="28"/>
      <c r="M353" s="31">
        <v>98166</v>
      </c>
      <c r="N353" s="29">
        <f t="shared" si="10"/>
        <v>98166</v>
      </c>
      <c r="O353" s="26" t="s">
        <v>803</v>
      </c>
      <c r="P353" s="26" t="e">
        <v>#N/A</v>
      </c>
      <c r="Q353" s="26" t="s">
        <v>803</v>
      </c>
      <c r="R353" s="26"/>
      <c r="S353" s="26"/>
      <c r="T353" s="29">
        <v>0</v>
      </c>
      <c r="U353" s="29">
        <v>0</v>
      </c>
      <c r="V353" s="29"/>
      <c r="W353" s="29"/>
      <c r="X353" s="29">
        <v>0</v>
      </c>
      <c r="Y353" s="29">
        <v>0</v>
      </c>
      <c r="Z353" s="29">
        <v>0</v>
      </c>
      <c r="AA353" s="29">
        <v>0</v>
      </c>
      <c r="AB353" s="29">
        <v>0</v>
      </c>
      <c r="AC353" s="26"/>
      <c r="AD353" s="26"/>
      <c r="AE353" s="26"/>
      <c r="AF353" s="28">
        <v>45504</v>
      </c>
    </row>
    <row r="354" spans="1:32" x14ac:dyDescent="0.35">
      <c r="A354" s="26">
        <v>891301121</v>
      </c>
      <c r="B354" s="26" t="s">
        <v>17</v>
      </c>
      <c r="C354" s="27">
        <v>356722</v>
      </c>
      <c r="D354" s="27" t="s">
        <v>392</v>
      </c>
      <c r="E354" s="27" t="s">
        <v>739</v>
      </c>
      <c r="F354" s="26"/>
      <c r="G354" s="26" t="s">
        <v>4</v>
      </c>
      <c r="H354" s="29" t="s">
        <v>15</v>
      </c>
      <c r="I354" s="26" t="s">
        <v>18</v>
      </c>
      <c r="J354" s="26" t="s">
        <v>16</v>
      </c>
      <c r="K354" s="28">
        <v>45026</v>
      </c>
      <c r="L354" s="28"/>
      <c r="M354" s="31">
        <v>612575</v>
      </c>
      <c r="N354" s="29">
        <f t="shared" si="10"/>
        <v>612575</v>
      </c>
      <c r="O354" s="26" t="s">
        <v>803</v>
      </c>
      <c r="P354" s="26" t="e">
        <v>#N/A</v>
      </c>
      <c r="Q354" s="26" t="s">
        <v>803</v>
      </c>
      <c r="R354" s="26"/>
      <c r="S354" s="26"/>
      <c r="T354" s="29">
        <v>0</v>
      </c>
      <c r="U354" s="29">
        <v>0</v>
      </c>
      <c r="V354" s="29"/>
      <c r="W354" s="29"/>
      <c r="X354" s="29">
        <v>0</v>
      </c>
      <c r="Y354" s="29">
        <v>0</v>
      </c>
      <c r="Z354" s="29">
        <v>0</v>
      </c>
      <c r="AA354" s="29">
        <v>0</v>
      </c>
      <c r="AB354" s="29">
        <v>0</v>
      </c>
      <c r="AC354" s="26"/>
      <c r="AD354" s="26"/>
      <c r="AE354" s="26"/>
      <c r="AF354" s="28">
        <v>45504</v>
      </c>
    </row>
    <row r="355" spans="1:32" x14ac:dyDescent="0.35">
      <c r="A355" s="26">
        <v>891301121</v>
      </c>
      <c r="B355" s="26" t="s">
        <v>17</v>
      </c>
      <c r="C355" s="27">
        <v>357063</v>
      </c>
      <c r="D355" s="27" t="s">
        <v>393</v>
      </c>
      <c r="E355" s="27" t="s">
        <v>740</v>
      </c>
      <c r="F355" s="26"/>
      <c r="G355" s="26" t="s">
        <v>4</v>
      </c>
      <c r="H355" s="29" t="s">
        <v>15</v>
      </c>
      <c r="I355" s="26" t="s">
        <v>18</v>
      </c>
      <c r="J355" s="26" t="s">
        <v>16</v>
      </c>
      <c r="K355" s="28">
        <v>45026</v>
      </c>
      <c r="L355" s="28"/>
      <c r="M355" s="31">
        <v>69449</v>
      </c>
      <c r="N355" s="29">
        <f t="shared" si="10"/>
        <v>69449</v>
      </c>
      <c r="O355" s="26" t="s">
        <v>803</v>
      </c>
      <c r="P355" s="26" t="e">
        <v>#N/A</v>
      </c>
      <c r="Q355" s="26" t="s">
        <v>803</v>
      </c>
      <c r="R355" s="26"/>
      <c r="S355" s="26"/>
      <c r="T355" s="29">
        <v>0</v>
      </c>
      <c r="U355" s="29">
        <v>0</v>
      </c>
      <c r="V355" s="29"/>
      <c r="W355" s="29"/>
      <c r="X355" s="29">
        <v>0</v>
      </c>
      <c r="Y355" s="29">
        <v>0</v>
      </c>
      <c r="Z355" s="29">
        <v>0</v>
      </c>
      <c r="AA355" s="29">
        <v>0</v>
      </c>
      <c r="AB355" s="29">
        <v>0</v>
      </c>
      <c r="AC355" s="26"/>
      <c r="AD355" s="26"/>
      <c r="AE355" s="26"/>
      <c r="AF355" s="28">
        <v>45504</v>
      </c>
    </row>
    <row r="356" spans="1:32" x14ac:dyDescent="0.35">
      <c r="A356" s="26">
        <v>891301121</v>
      </c>
      <c r="B356" s="26" t="s">
        <v>17</v>
      </c>
      <c r="C356" s="27">
        <v>357161</v>
      </c>
      <c r="D356" s="27" t="s">
        <v>394</v>
      </c>
      <c r="E356" s="27" t="s">
        <v>741</v>
      </c>
      <c r="F356" s="26"/>
      <c r="G356" s="26" t="s">
        <v>4</v>
      </c>
      <c r="H356" s="29" t="s">
        <v>15</v>
      </c>
      <c r="I356" s="26" t="s">
        <v>18</v>
      </c>
      <c r="J356" s="26" t="s">
        <v>16</v>
      </c>
      <c r="K356" s="28">
        <v>45026</v>
      </c>
      <c r="L356" s="28"/>
      <c r="M356" s="31">
        <v>80471</v>
      </c>
      <c r="N356" s="29">
        <f t="shared" si="10"/>
        <v>80471</v>
      </c>
      <c r="O356" s="26" t="s">
        <v>803</v>
      </c>
      <c r="P356" s="26" t="e">
        <v>#N/A</v>
      </c>
      <c r="Q356" s="26" t="s">
        <v>803</v>
      </c>
      <c r="R356" s="26"/>
      <c r="S356" s="26"/>
      <c r="T356" s="29">
        <v>0</v>
      </c>
      <c r="U356" s="29">
        <v>0</v>
      </c>
      <c r="V356" s="29"/>
      <c r="W356" s="29"/>
      <c r="X356" s="29">
        <v>0</v>
      </c>
      <c r="Y356" s="29">
        <v>0</v>
      </c>
      <c r="Z356" s="29">
        <v>0</v>
      </c>
      <c r="AA356" s="29">
        <v>0</v>
      </c>
      <c r="AB356" s="29">
        <v>0</v>
      </c>
      <c r="AC356" s="26"/>
      <c r="AD356" s="26"/>
      <c r="AE356" s="26"/>
      <c r="AF356" s="28">
        <v>45504</v>
      </c>
    </row>
    <row r="357" spans="1:32" x14ac:dyDescent="0.35">
      <c r="A357" s="26">
        <v>891301121</v>
      </c>
      <c r="B357" s="26" t="s">
        <v>17</v>
      </c>
      <c r="C357" s="27">
        <v>357196</v>
      </c>
      <c r="D357" s="27" t="s">
        <v>395</v>
      </c>
      <c r="E357" s="27" t="s">
        <v>742</v>
      </c>
      <c r="F357" s="26"/>
      <c r="G357" s="26" t="s">
        <v>4</v>
      </c>
      <c r="H357" s="29" t="s">
        <v>15</v>
      </c>
      <c r="I357" s="26" t="s">
        <v>18</v>
      </c>
      <c r="J357" s="26" t="s">
        <v>16</v>
      </c>
      <c r="K357" s="28">
        <v>45026</v>
      </c>
      <c r="L357" s="28"/>
      <c r="M357" s="31">
        <v>148800</v>
      </c>
      <c r="N357" s="29">
        <f t="shared" si="10"/>
        <v>148800</v>
      </c>
      <c r="O357" s="26" t="s">
        <v>803</v>
      </c>
      <c r="P357" s="26" t="e">
        <v>#N/A</v>
      </c>
      <c r="Q357" s="26" t="s">
        <v>803</v>
      </c>
      <c r="R357" s="26"/>
      <c r="S357" s="26"/>
      <c r="T357" s="29">
        <v>0</v>
      </c>
      <c r="U357" s="29">
        <v>0</v>
      </c>
      <c r="V357" s="29"/>
      <c r="W357" s="29"/>
      <c r="X357" s="29">
        <v>0</v>
      </c>
      <c r="Y357" s="29">
        <v>0</v>
      </c>
      <c r="Z357" s="29">
        <v>0</v>
      </c>
      <c r="AA357" s="29">
        <v>0</v>
      </c>
      <c r="AB357" s="29">
        <v>0</v>
      </c>
      <c r="AC357" s="26"/>
      <c r="AD357" s="26"/>
      <c r="AE357" s="26"/>
      <c r="AF357" s="28">
        <v>45504</v>
      </c>
    </row>
    <row r="358" spans="1:32" x14ac:dyDescent="0.35">
      <c r="A358" s="26">
        <v>891301121</v>
      </c>
      <c r="B358" s="26" t="s">
        <v>17</v>
      </c>
      <c r="C358" s="27">
        <v>357702</v>
      </c>
      <c r="D358" s="27" t="s">
        <v>396</v>
      </c>
      <c r="E358" s="27" t="s">
        <v>743</v>
      </c>
      <c r="F358" s="26"/>
      <c r="G358" s="26" t="s">
        <v>4</v>
      </c>
      <c r="H358" s="29" t="s">
        <v>15</v>
      </c>
      <c r="I358" s="26" t="s">
        <v>18</v>
      </c>
      <c r="J358" s="26" t="s">
        <v>16</v>
      </c>
      <c r="K358" s="28">
        <v>45026</v>
      </c>
      <c r="L358" s="28"/>
      <c r="M358" s="31">
        <v>86237</v>
      </c>
      <c r="N358" s="29">
        <f t="shared" si="10"/>
        <v>86237</v>
      </c>
      <c r="O358" s="26" t="s">
        <v>803</v>
      </c>
      <c r="P358" s="26" t="e">
        <v>#N/A</v>
      </c>
      <c r="Q358" s="26" t="s">
        <v>803</v>
      </c>
      <c r="R358" s="26"/>
      <c r="S358" s="26"/>
      <c r="T358" s="29">
        <v>0</v>
      </c>
      <c r="U358" s="29">
        <v>0</v>
      </c>
      <c r="V358" s="29"/>
      <c r="W358" s="29"/>
      <c r="X358" s="29">
        <v>0</v>
      </c>
      <c r="Y358" s="29">
        <v>0</v>
      </c>
      <c r="Z358" s="29">
        <v>0</v>
      </c>
      <c r="AA358" s="29">
        <v>0</v>
      </c>
      <c r="AB358" s="29">
        <v>0</v>
      </c>
      <c r="AC358" s="26"/>
      <c r="AD358" s="26"/>
      <c r="AE358" s="26"/>
      <c r="AF358" s="28">
        <v>45504</v>
      </c>
    </row>
    <row r="359" spans="1:32" x14ac:dyDescent="0.35">
      <c r="A359" s="26">
        <v>891301121</v>
      </c>
      <c r="B359" s="26" t="s">
        <v>17</v>
      </c>
      <c r="C359" s="27">
        <v>357996</v>
      </c>
      <c r="D359" s="27" t="s">
        <v>31</v>
      </c>
      <c r="E359" s="27" t="s">
        <v>744</v>
      </c>
      <c r="F359" s="26"/>
      <c r="G359" s="26" t="s">
        <v>4</v>
      </c>
      <c r="H359" s="29" t="s">
        <v>15</v>
      </c>
      <c r="I359" s="26" t="s">
        <v>18</v>
      </c>
      <c r="J359" s="26" t="s">
        <v>16</v>
      </c>
      <c r="K359" s="28">
        <v>45026</v>
      </c>
      <c r="L359" s="28"/>
      <c r="M359" s="31">
        <v>139175</v>
      </c>
      <c r="N359" s="29">
        <f t="shared" si="10"/>
        <v>139175</v>
      </c>
      <c r="O359" s="26" t="s">
        <v>803</v>
      </c>
      <c r="P359" s="26" t="e">
        <v>#N/A</v>
      </c>
      <c r="Q359" s="26" t="s">
        <v>803</v>
      </c>
      <c r="R359" s="26"/>
      <c r="S359" s="26"/>
      <c r="T359" s="29">
        <v>0</v>
      </c>
      <c r="U359" s="29">
        <v>0</v>
      </c>
      <c r="V359" s="29"/>
      <c r="W359" s="29"/>
      <c r="X359" s="29">
        <v>0</v>
      </c>
      <c r="Y359" s="29">
        <v>0</v>
      </c>
      <c r="Z359" s="29">
        <v>0</v>
      </c>
      <c r="AA359" s="29">
        <v>0</v>
      </c>
      <c r="AB359" s="29">
        <v>0</v>
      </c>
      <c r="AC359" s="26"/>
      <c r="AD359" s="26"/>
      <c r="AE359" s="26"/>
      <c r="AF359" s="28">
        <v>45504</v>
      </c>
    </row>
    <row r="360" spans="1:32" x14ac:dyDescent="0.35">
      <c r="A360" s="26">
        <v>891301121</v>
      </c>
      <c r="B360" s="26" t="s">
        <v>17</v>
      </c>
      <c r="C360" s="27">
        <v>358127</v>
      </c>
      <c r="D360" s="27" t="s">
        <v>32</v>
      </c>
      <c r="E360" s="27" t="s">
        <v>745</v>
      </c>
      <c r="F360" s="26"/>
      <c r="G360" s="26" t="s">
        <v>4</v>
      </c>
      <c r="H360" s="29" t="s">
        <v>15</v>
      </c>
      <c r="I360" s="26" t="s">
        <v>18</v>
      </c>
      <c r="J360" s="26" t="s">
        <v>16</v>
      </c>
      <c r="K360" s="28">
        <v>45026</v>
      </c>
      <c r="L360" s="28"/>
      <c r="M360" s="31">
        <v>168220</v>
      </c>
      <c r="N360" s="29">
        <f t="shared" si="10"/>
        <v>168220</v>
      </c>
      <c r="O360" s="26" t="s">
        <v>803</v>
      </c>
      <c r="P360" s="26" t="e">
        <v>#N/A</v>
      </c>
      <c r="Q360" s="26" t="s">
        <v>803</v>
      </c>
      <c r="R360" s="26"/>
      <c r="S360" s="26"/>
      <c r="T360" s="29">
        <v>0</v>
      </c>
      <c r="U360" s="29">
        <v>0</v>
      </c>
      <c r="V360" s="29"/>
      <c r="W360" s="29"/>
      <c r="X360" s="29">
        <v>0</v>
      </c>
      <c r="Y360" s="29">
        <v>0</v>
      </c>
      <c r="Z360" s="29">
        <v>0</v>
      </c>
      <c r="AA360" s="29">
        <v>0</v>
      </c>
      <c r="AB360" s="29">
        <v>0</v>
      </c>
      <c r="AC360" s="26"/>
      <c r="AD360" s="26"/>
      <c r="AE360" s="26"/>
      <c r="AF360" s="28">
        <v>45504</v>
      </c>
    </row>
    <row r="361" spans="1:32" x14ac:dyDescent="0.35">
      <c r="A361" s="26">
        <v>891301121</v>
      </c>
      <c r="B361" s="26" t="s">
        <v>17</v>
      </c>
      <c r="C361" s="27">
        <v>358159</v>
      </c>
      <c r="D361" s="27" t="s">
        <v>33</v>
      </c>
      <c r="E361" s="27" t="s">
        <v>746</v>
      </c>
      <c r="F361" s="26"/>
      <c r="G361" s="26" t="s">
        <v>4</v>
      </c>
      <c r="H361" s="29" t="s">
        <v>15</v>
      </c>
      <c r="I361" s="26" t="s">
        <v>18</v>
      </c>
      <c r="J361" s="26" t="s">
        <v>16</v>
      </c>
      <c r="K361" s="28">
        <v>45026</v>
      </c>
      <c r="L361" s="28"/>
      <c r="M361" s="31">
        <v>83902</v>
      </c>
      <c r="N361" s="29">
        <f t="shared" si="10"/>
        <v>83902</v>
      </c>
      <c r="O361" s="26" t="s">
        <v>803</v>
      </c>
      <c r="P361" s="26" t="e">
        <v>#N/A</v>
      </c>
      <c r="Q361" s="26" t="s">
        <v>803</v>
      </c>
      <c r="R361" s="26"/>
      <c r="S361" s="26"/>
      <c r="T361" s="29">
        <v>0</v>
      </c>
      <c r="U361" s="29">
        <v>0</v>
      </c>
      <c r="V361" s="29"/>
      <c r="W361" s="29"/>
      <c r="X361" s="29">
        <v>0</v>
      </c>
      <c r="Y361" s="29">
        <v>0</v>
      </c>
      <c r="Z361" s="29">
        <v>0</v>
      </c>
      <c r="AA361" s="29">
        <v>0</v>
      </c>
      <c r="AB361" s="29">
        <v>0</v>
      </c>
      <c r="AC361" s="26"/>
      <c r="AD361" s="26"/>
      <c r="AE361" s="26"/>
      <c r="AF361" s="28">
        <v>45504</v>
      </c>
    </row>
    <row r="362" spans="1:32" x14ac:dyDescent="0.35">
      <c r="A362" s="26">
        <v>891301121</v>
      </c>
      <c r="B362" s="26" t="s">
        <v>17</v>
      </c>
      <c r="C362" s="27">
        <v>358255</v>
      </c>
      <c r="D362" s="27" t="s">
        <v>397</v>
      </c>
      <c r="E362" s="27" t="s">
        <v>747</v>
      </c>
      <c r="F362" s="26"/>
      <c r="G362" s="26" t="s">
        <v>4</v>
      </c>
      <c r="H362" s="29" t="s">
        <v>15</v>
      </c>
      <c r="I362" s="26" t="s">
        <v>18</v>
      </c>
      <c r="J362" s="26" t="s">
        <v>16</v>
      </c>
      <c r="K362" s="28">
        <v>45026</v>
      </c>
      <c r="L362" s="28"/>
      <c r="M362" s="31">
        <v>40000</v>
      </c>
      <c r="N362" s="29">
        <f t="shared" si="10"/>
        <v>40000</v>
      </c>
      <c r="O362" s="26" t="s">
        <v>803</v>
      </c>
      <c r="P362" s="26" t="e">
        <v>#N/A</v>
      </c>
      <c r="Q362" s="26" t="s">
        <v>803</v>
      </c>
      <c r="R362" s="26"/>
      <c r="S362" s="26"/>
      <c r="T362" s="29">
        <v>0</v>
      </c>
      <c r="U362" s="29">
        <v>0</v>
      </c>
      <c r="V362" s="29"/>
      <c r="W362" s="29"/>
      <c r="X362" s="29">
        <v>0</v>
      </c>
      <c r="Y362" s="29">
        <v>0</v>
      </c>
      <c r="Z362" s="29">
        <v>0</v>
      </c>
      <c r="AA362" s="29">
        <v>0</v>
      </c>
      <c r="AB362" s="29">
        <v>0</v>
      </c>
      <c r="AC362" s="26"/>
      <c r="AD362" s="26"/>
      <c r="AE362" s="26"/>
      <c r="AF362" s="28">
        <v>45504</v>
      </c>
    </row>
    <row r="363" spans="1:32" x14ac:dyDescent="0.35">
      <c r="A363" s="26">
        <v>891301121</v>
      </c>
      <c r="B363" s="26" t="s">
        <v>17</v>
      </c>
      <c r="C363" s="27">
        <v>358542</v>
      </c>
      <c r="D363" s="27" t="s">
        <v>34</v>
      </c>
      <c r="E363" s="27" t="s">
        <v>748</v>
      </c>
      <c r="F363" s="26"/>
      <c r="G363" s="26" t="s">
        <v>4</v>
      </c>
      <c r="H363" s="29" t="s">
        <v>15</v>
      </c>
      <c r="I363" s="26" t="s">
        <v>18</v>
      </c>
      <c r="J363" s="26" t="s">
        <v>16</v>
      </c>
      <c r="K363" s="28">
        <v>45026</v>
      </c>
      <c r="L363" s="28"/>
      <c r="M363" s="31">
        <v>482644</v>
      </c>
      <c r="N363" s="29">
        <f t="shared" si="10"/>
        <v>482644</v>
      </c>
      <c r="O363" s="26" t="s">
        <v>803</v>
      </c>
      <c r="P363" s="26" t="e">
        <v>#N/A</v>
      </c>
      <c r="Q363" s="26" t="s">
        <v>803</v>
      </c>
      <c r="R363" s="26"/>
      <c r="S363" s="26"/>
      <c r="T363" s="29">
        <v>0</v>
      </c>
      <c r="U363" s="29">
        <v>0</v>
      </c>
      <c r="V363" s="29"/>
      <c r="W363" s="29"/>
      <c r="X363" s="29">
        <v>0</v>
      </c>
      <c r="Y363" s="29">
        <v>0</v>
      </c>
      <c r="Z363" s="29">
        <v>0</v>
      </c>
      <c r="AA363" s="29">
        <v>0</v>
      </c>
      <c r="AB363" s="29">
        <v>0</v>
      </c>
      <c r="AC363" s="26"/>
      <c r="AD363" s="26"/>
      <c r="AE363" s="26"/>
      <c r="AF363" s="28">
        <v>45504</v>
      </c>
    </row>
    <row r="364" spans="1:32" x14ac:dyDescent="0.35">
      <c r="A364" s="26">
        <v>891301121</v>
      </c>
      <c r="B364" s="26" t="s">
        <v>17</v>
      </c>
      <c r="C364" s="27">
        <v>358741</v>
      </c>
      <c r="D364" s="27" t="s">
        <v>35</v>
      </c>
      <c r="E364" s="27" t="s">
        <v>749</v>
      </c>
      <c r="F364" s="26"/>
      <c r="G364" s="26" t="s">
        <v>4</v>
      </c>
      <c r="H364" s="29" t="s">
        <v>15</v>
      </c>
      <c r="I364" s="26" t="s">
        <v>18</v>
      </c>
      <c r="J364" s="26" t="s">
        <v>16</v>
      </c>
      <c r="K364" s="28">
        <v>45026</v>
      </c>
      <c r="L364" s="28"/>
      <c r="M364" s="31">
        <v>110232</v>
      </c>
      <c r="N364" s="29">
        <f t="shared" si="10"/>
        <v>110232</v>
      </c>
      <c r="O364" s="26" t="s">
        <v>803</v>
      </c>
      <c r="P364" s="26" t="s">
        <v>792</v>
      </c>
      <c r="Q364" s="26" t="s">
        <v>803</v>
      </c>
      <c r="R364" s="26"/>
      <c r="S364" s="26"/>
      <c r="T364" s="29">
        <v>0</v>
      </c>
      <c r="U364" s="29">
        <v>0</v>
      </c>
      <c r="V364" s="29"/>
      <c r="W364" s="29"/>
      <c r="X364" s="29">
        <v>0</v>
      </c>
      <c r="Y364" s="29">
        <v>0</v>
      </c>
      <c r="Z364" s="29">
        <v>0</v>
      </c>
      <c r="AA364" s="29">
        <v>0</v>
      </c>
      <c r="AB364" s="29">
        <v>0</v>
      </c>
      <c r="AC364" s="26"/>
      <c r="AD364" s="26"/>
      <c r="AE364" s="26"/>
      <c r="AF364" s="28">
        <v>45504</v>
      </c>
    </row>
    <row r="365" spans="1:32" x14ac:dyDescent="0.35">
      <c r="A365" s="26">
        <v>891301121</v>
      </c>
      <c r="B365" s="26" t="s">
        <v>17</v>
      </c>
      <c r="C365" s="27">
        <v>359642</v>
      </c>
      <c r="D365" s="27" t="s">
        <v>30</v>
      </c>
      <c r="E365" s="27" t="s">
        <v>750</v>
      </c>
      <c r="F365" s="26"/>
      <c r="G365" s="26" t="s">
        <v>4</v>
      </c>
      <c r="H365" s="29" t="s">
        <v>15</v>
      </c>
      <c r="I365" s="26" t="s">
        <v>18</v>
      </c>
      <c r="J365" s="26" t="s">
        <v>16</v>
      </c>
      <c r="K365" s="28">
        <v>45026</v>
      </c>
      <c r="L365" s="28"/>
      <c r="M365" s="31">
        <v>19200</v>
      </c>
      <c r="N365" s="29">
        <f t="shared" si="10"/>
        <v>19200</v>
      </c>
      <c r="O365" s="26" t="s">
        <v>803</v>
      </c>
      <c r="P365" s="26" t="e">
        <v>#N/A</v>
      </c>
      <c r="Q365" s="26" t="s">
        <v>803</v>
      </c>
      <c r="R365" s="26"/>
      <c r="S365" s="26"/>
      <c r="T365" s="29">
        <v>0</v>
      </c>
      <c r="U365" s="29">
        <v>0</v>
      </c>
      <c r="V365" s="29"/>
      <c r="W365" s="29"/>
      <c r="X365" s="29">
        <v>0</v>
      </c>
      <c r="Y365" s="29">
        <v>0</v>
      </c>
      <c r="Z365" s="29">
        <v>0</v>
      </c>
      <c r="AA365" s="29">
        <v>0</v>
      </c>
      <c r="AB365" s="29">
        <v>0</v>
      </c>
      <c r="AC365" s="26"/>
      <c r="AD365" s="26"/>
      <c r="AE365" s="26"/>
      <c r="AF365" s="28">
        <v>45504</v>
      </c>
    </row>
    <row r="366" spans="1:32" x14ac:dyDescent="0.35">
      <c r="A366" s="26">
        <v>891301121</v>
      </c>
      <c r="B366" s="26" t="s">
        <v>17</v>
      </c>
      <c r="C366" s="27">
        <v>359710</v>
      </c>
      <c r="D366" s="27" t="s">
        <v>36</v>
      </c>
      <c r="E366" s="27" t="s">
        <v>751</v>
      </c>
      <c r="F366" s="26"/>
      <c r="G366" s="26" t="s">
        <v>4</v>
      </c>
      <c r="H366" s="29" t="s">
        <v>15</v>
      </c>
      <c r="I366" s="26" t="s">
        <v>18</v>
      </c>
      <c r="J366" s="26" t="s">
        <v>16</v>
      </c>
      <c r="K366" s="28">
        <v>45026</v>
      </c>
      <c r="L366" s="28"/>
      <c r="M366" s="31">
        <v>78545</v>
      </c>
      <c r="N366" s="29">
        <f t="shared" si="10"/>
        <v>78545</v>
      </c>
      <c r="O366" s="26" t="s">
        <v>803</v>
      </c>
      <c r="P366" s="26" t="s">
        <v>792</v>
      </c>
      <c r="Q366" s="26" t="s">
        <v>803</v>
      </c>
      <c r="R366" s="26"/>
      <c r="S366" s="26"/>
      <c r="T366" s="29">
        <v>0</v>
      </c>
      <c r="U366" s="29">
        <v>0</v>
      </c>
      <c r="V366" s="29"/>
      <c r="W366" s="29"/>
      <c r="X366" s="29">
        <v>0</v>
      </c>
      <c r="Y366" s="29">
        <v>0</v>
      </c>
      <c r="Z366" s="29">
        <v>0</v>
      </c>
      <c r="AA366" s="29">
        <v>0</v>
      </c>
      <c r="AB366" s="29">
        <v>0</v>
      </c>
      <c r="AC366" s="26"/>
      <c r="AD366" s="26"/>
      <c r="AE366" s="26"/>
      <c r="AF366" s="28">
        <v>45504</v>
      </c>
    </row>
    <row r="367" spans="1:32" x14ac:dyDescent="0.35">
      <c r="A367" s="26">
        <v>891301121</v>
      </c>
      <c r="B367" s="26" t="s">
        <v>17</v>
      </c>
      <c r="C367" s="27">
        <v>359885</v>
      </c>
      <c r="D367" s="27" t="s">
        <v>37</v>
      </c>
      <c r="E367" s="27" t="s">
        <v>752</v>
      </c>
      <c r="F367" s="26"/>
      <c r="G367" s="26" t="s">
        <v>4</v>
      </c>
      <c r="H367" s="29" t="s">
        <v>15</v>
      </c>
      <c r="I367" s="26" t="s">
        <v>18</v>
      </c>
      <c r="J367" s="26" t="s">
        <v>16</v>
      </c>
      <c r="K367" s="28">
        <v>45026</v>
      </c>
      <c r="L367" s="28"/>
      <c r="M367" s="31">
        <v>71422</v>
      </c>
      <c r="N367" s="29">
        <f t="shared" si="10"/>
        <v>71422</v>
      </c>
      <c r="O367" s="26" t="s">
        <v>803</v>
      </c>
      <c r="P367" s="26" t="s">
        <v>792</v>
      </c>
      <c r="Q367" s="26" t="s">
        <v>803</v>
      </c>
      <c r="R367" s="26"/>
      <c r="S367" s="26"/>
      <c r="T367" s="29">
        <v>0</v>
      </c>
      <c r="U367" s="29">
        <v>0</v>
      </c>
      <c r="V367" s="29"/>
      <c r="W367" s="29"/>
      <c r="X367" s="29">
        <v>0</v>
      </c>
      <c r="Y367" s="29">
        <v>0</v>
      </c>
      <c r="Z367" s="29">
        <v>0</v>
      </c>
      <c r="AA367" s="29">
        <v>0</v>
      </c>
      <c r="AB367" s="29">
        <v>0</v>
      </c>
      <c r="AC367" s="26"/>
      <c r="AD367" s="26"/>
      <c r="AE367" s="26"/>
      <c r="AF367" s="28">
        <v>45504</v>
      </c>
    </row>
    <row r="368" spans="1:32" x14ac:dyDescent="0.35">
      <c r="A368" s="26">
        <v>891301121</v>
      </c>
      <c r="B368" s="26" t="s">
        <v>17</v>
      </c>
      <c r="C368" s="27">
        <v>360062</v>
      </c>
      <c r="D368" s="27" t="s">
        <v>38</v>
      </c>
      <c r="E368" s="27" t="s">
        <v>753</v>
      </c>
      <c r="F368" s="26"/>
      <c r="G368" s="26" t="s">
        <v>4</v>
      </c>
      <c r="H368" s="29" t="s">
        <v>15</v>
      </c>
      <c r="I368" s="26" t="s">
        <v>18</v>
      </c>
      <c r="J368" s="26" t="s">
        <v>16</v>
      </c>
      <c r="K368" s="28">
        <v>45026</v>
      </c>
      <c r="L368" s="28"/>
      <c r="M368" s="31">
        <v>158375</v>
      </c>
      <c r="N368" s="29">
        <f t="shared" si="10"/>
        <v>158375</v>
      </c>
      <c r="O368" s="26" t="s">
        <v>803</v>
      </c>
      <c r="P368" s="26" t="s">
        <v>792</v>
      </c>
      <c r="Q368" s="26" t="s">
        <v>803</v>
      </c>
      <c r="R368" s="26"/>
      <c r="S368" s="26"/>
      <c r="T368" s="29">
        <v>0</v>
      </c>
      <c r="U368" s="29">
        <v>0</v>
      </c>
      <c r="V368" s="29"/>
      <c r="W368" s="29"/>
      <c r="X368" s="29">
        <v>0</v>
      </c>
      <c r="Y368" s="29">
        <v>0</v>
      </c>
      <c r="Z368" s="29">
        <v>0</v>
      </c>
      <c r="AA368" s="29">
        <v>0</v>
      </c>
      <c r="AB368" s="29">
        <v>0</v>
      </c>
      <c r="AC368" s="26"/>
      <c r="AD368" s="26"/>
      <c r="AE368" s="26"/>
      <c r="AF368" s="28">
        <v>45504</v>
      </c>
    </row>
    <row r="369" spans="1:32" x14ac:dyDescent="0.35">
      <c r="A369" s="26">
        <v>891301121</v>
      </c>
      <c r="B369" s="26" t="s">
        <v>17</v>
      </c>
      <c r="C369" s="27">
        <v>360337</v>
      </c>
      <c r="D369" s="27" t="s">
        <v>39</v>
      </c>
      <c r="E369" s="27" t="s">
        <v>754</v>
      </c>
      <c r="F369" s="26"/>
      <c r="G369" s="26" t="s">
        <v>4</v>
      </c>
      <c r="H369" s="29" t="s">
        <v>15</v>
      </c>
      <c r="I369" s="26" t="s">
        <v>18</v>
      </c>
      <c r="J369" s="26" t="s">
        <v>16</v>
      </c>
      <c r="K369" s="28">
        <v>45026</v>
      </c>
      <c r="L369" s="28"/>
      <c r="M369" s="31">
        <v>73421</v>
      </c>
      <c r="N369" s="29">
        <f t="shared" si="10"/>
        <v>73421</v>
      </c>
      <c r="O369" s="26" t="s">
        <v>803</v>
      </c>
      <c r="P369" s="26" t="s">
        <v>792</v>
      </c>
      <c r="Q369" s="26" t="s">
        <v>803</v>
      </c>
      <c r="R369" s="26"/>
      <c r="S369" s="26"/>
      <c r="T369" s="29">
        <v>0</v>
      </c>
      <c r="U369" s="29">
        <v>0</v>
      </c>
      <c r="V369" s="29"/>
      <c r="W369" s="29"/>
      <c r="X369" s="29">
        <v>0</v>
      </c>
      <c r="Y369" s="29">
        <v>0</v>
      </c>
      <c r="Z369" s="29">
        <v>0</v>
      </c>
      <c r="AA369" s="29">
        <v>0</v>
      </c>
      <c r="AB369" s="29">
        <v>0</v>
      </c>
      <c r="AC369" s="26"/>
      <c r="AD369" s="26"/>
      <c r="AE369" s="26"/>
      <c r="AF369" s="28">
        <v>45504</v>
      </c>
    </row>
    <row r="370" spans="1:32" x14ac:dyDescent="0.35">
      <c r="A370" s="26">
        <v>891301121</v>
      </c>
      <c r="B370" s="26" t="s">
        <v>17</v>
      </c>
      <c r="C370" s="27">
        <v>360647</v>
      </c>
      <c r="D370" s="27" t="s">
        <v>40</v>
      </c>
      <c r="E370" s="27" t="s">
        <v>755</v>
      </c>
      <c r="F370" s="26"/>
      <c r="G370" s="26" t="s">
        <v>4</v>
      </c>
      <c r="H370" s="29" t="s">
        <v>15</v>
      </c>
      <c r="I370" s="26" t="s">
        <v>18</v>
      </c>
      <c r="J370" s="26" t="s">
        <v>16</v>
      </c>
      <c r="K370" s="28">
        <v>45026</v>
      </c>
      <c r="L370" s="28"/>
      <c r="M370" s="31">
        <v>78543</v>
      </c>
      <c r="N370" s="29">
        <f t="shared" si="10"/>
        <v>78543</v>
      </c>
      <c r="O370" s="26" t="s">
        <v>803</v>
      </c>
      <c r="P370" s="26" t="s">
        <v>792</v>
      </c>
      <c r="Q370" s="26" t="s">
        <v>803</v>
      </c>
      <c r="R370" s="26"/>
      <c r="S370" s="26"/>
      <c r="T370" s="29">
        <v>0</v>
      </c>
      <c r="U370" s="29">
        <v>0</v>
      </c>
      <c r="V370" s="29"/>
      <c r="W370" s="29"/>
      <c r="X370" s="29">
        <v>0</v>
      </c>
      <c r="Y370" s="29">
        <v>0</v>
      </c>
      <c r="Z370" s="29">
        <v>0</v>
      </c>
      <c r="AA370" s="29">
        <v>0</v>
      </c>
      <c r="AB370" s="29">
        <v>0</v>
      </c>
      <c r="AC370" s="26"/>
      <c r="AD370" s="26"/>
      <c r="AE370" s="26"/>
      <c r="AF370" s="28">
        <v>45504</v>
      </c>
    </row>
    <row r="371" spans="1:32" x14ac:dyDescent="0.35">
      <c r="A371" s="26">
        <v>891301121</v>
      </c>
      <c r="B371" s="26" t="s">
        <v>17</v>
      </c>
      <c r="C371" s="27">
        <v>360651</v>
      </c>
      <c r="D371" s="27" t="s">
        <v>41</v>
      </c>
      <c r="E371" s="27" t="s">
        <v>756</v>
      </c>
      <c r="F371" s="26"/>
      <c r="G371" s="26" t="s">
        <v>4</v>
      </c>
      <c r="H371" s="29" t="s">
        <v>15</v>
      </c>
      <c r="I371" s="26" t="s">
        <v>18</v>
      </c>
      <c r="J371" s="26" t="s">
        <v>16</v>
      </c>
      <c r="K371" s="28">
        <v>45026</v>
      </c>
      <c r="L371" s="28"/>
      <c r="M371" s="31">
        <v>122451</v>
      </c>
      <c r="N371" s="29">
        <f t="shared" si="10"/>
        <v>122451</v>
      </c>
      <c r="O371" s="26" t="s">
        <v>803</v>
      </c>
      <c r="P371" s="26" t="s">
        <v>792</v>
      </c>
      <c r="Q371" s="26" t="s">
        <v>803</v>
      </c>
      <c r="R371" s="26"/>
      <c r="S371" s="26"/>
      <c r="T371" s="29">
        <v>0</v>
      </c>
      <c r="U371" s="29">
        <v>0</v>
      </c>
      <c r="V371" s="29"/>
      <c r="W371" s="29"/>
      <c r="X371" s="29">
        <v>0</v>
      </c>
      <c r="Y371" s="29">
        <v>0</v>
      </c>
      <c r="Z371" s="29">
        <v>0</v>
      </c>
      <c r="AA371" s="29">
        <v>0</v>
      </c>
      <c r="AB371" s="29">
        <v>0</v>
      </c>
      <c r="AC371" s="26"/>
      <c r="AD371" s="26"/>
      <c r="AE371" s="26"/>
      <c r="AF371" s="28">
        <v>45504</v>
      </c>
    </row>
    <row r="372" spans="1:32" x14ac:dyDescent="0.35">
      <c r="A372" s="26">
        <v>891301121</v>
      </c>
      <c r="B372" s="26" t="s">
        <v>17</v>
      </c>
      <c r="C372" s="27">
        <v>360909</v>
      </c>
      <c r="D372" s="27" t="s">
        <v>42</v>
      </c>
      <c r="E372" s="27" t="s">
        <v>757</v>
      </c>
      <c r="F372" s="26"/>
      <c r="G372" s="26" t="s">
        <v>4</v>
      </c>
      <c r="H372" s="29" t="s">
        <v>15</v>
      </c>
      <c r="I372" s="26" t="s">
        <v>18</v>
      </c>
      <c r="J372" s="26" t="s">
        <v>16</v>
      </c>
      <c r="K372" s="28">
        <v>45026</v>
      </c>
      <c r="L372" s="28"/>
      <c r="M372" s="31">
        <v>323800</v>
      </c>
      <c r="N372" s="29">
        <f t="shared" si="10"/>
        <v>323800</v>
      </c>
      <c r="O372" s="26" t="s">
        <v>803</v>
      </c>
      <c r="P372" s="26" t="s">
        <v>792</v>
      </c>
      <c r="Q372" s="26" t="s">
        <v>803</v>
      </c>
      <c r="R372" s="26"/>
      <c r="S372" s="26"/>
      <c r="T372" s="29">
        <v>0</v>
      </c>
      <c r="U372" s="29">
        <v>0</v>
      </c>
      <c r="V372" s="29"/>
      <c r="W372" s="29"/>
      <c r="X372" s="29">
        <v>0</v>
      </c>
      <c r="Y372" s="29">
        <v>0</v>
      </c>
      <c r="Z372" s="29">
        <v>0</v>
      </c>
      <c r="AA372" s="29">
        <v>0</v>
      </c>
      <c r="AB372" s="29">
        <v>0</v>
      </c>
      <c r="AC372" s="26"/>
      <c r="AD372" s="26"/>
      <c r="AE372" s="26"/>
      <c r="AF372" s="28">
        <v>45504</v>
      </c>
    </row>
    <row r="373" spans="1:32" x14ac:dyDescent="0.35">
      <c r="A373" s="26">
        <v>891301121</v>
      </c>
      <c r="B373" s="26" t="s">
        <v>17</v>
      </c>
      <c r="C373" s="27">
        <v>361442</v>
      </c>
      <c r="D373" s="27" t="s">
        <v>43</v>
      </c>
      <c r="E373" s="27" t="s">
        <v>758</v>
      </c>
      <c r="F373" s="26"/>
      <c r="G373" s="26" t="s">
        <v>4</v>
      </c>
      <c r="H373" s="29" t="s">
        <v>15</v>
      </c>
      <c r="I373" s="26" t="s">
        <v>18</v>
      </c>
      <c r="J373" s="26" t="s">
        <v>16</v>
      </c>
      <c r="K373" s="28">
        <v>45026</v>
      </c>
      <c r="L373" s="28">
        <f>VLOOKUP(E373,[1]Export!$F:$L,7,0)</f>
        <v>45352.291666666664</v>
      </c>
      <c r="M373" s="31">
        <v>67749</v>
      </c>
      <c r="N373" s="29">
        <f t="shared" si="10"/>
        <v>67749</v>
      </c>
      <c r="O373" s="26" t="s">
        <v>808</v>
      </c>
      <c r="P373" s="26" t="s">
        <v>791</v>
      </c>
      <c r="Q373" s="26" t="s">
        <v>808</v>
      </c>
      <c r="R373" s="26"/>
      <c r="S373" s="26"/>
      <c r="T373" s="29">
        <v>67749</v>
      </c>
      <c r="U373" s="29">
        <v>0</v>
      </c>
      <c r="V373" s="29"/>
      <c r="W373" s="29"/>
      <c r="X373" s="29">
        <v>67749</v>
      </c>
      <c r="Y373" s="29">
        <v>0</v>
      </c>
      <c r="Z373" s="29">
        <v>0</v>
      </c>
      <c r="AA373" s="29">
        <v>67749</v>
      </c>
      <c r="AB373" s="29">
        <f>VLOOKUP(E373,'[3]ESTADO DE CADA FACTURA'!$F:$AD,25,0)</f>
        <v>67749</v>
      </c>
      <c r="AC373" s="26">
        <f>VLOOKUP(E373,'[3]ESTADO DE CADA FACTURA'!$F:$AE,26,0)</f>
        <v>2201506745</v>
      </c>
      <c r="AD373" s="29">
        <v>3856943</v>
      </c>
      <c r="AE373" s="26" t="str">
        <f>VLOOKUP(E373,'[3]ESTADO DE CADA FACTURA'!$F:$AF,27,0)</f>
        <v>29.04.2024</v>
      </c>
      <c r="AF373" s="28">
        <v>45504</v>
      </c>
    </row>
    <row r="374" spans="1:32" x14ac:dyDescent="0.35">
      <c r="A374" s="26">
        <v>891301121</v>
      </c>
      <c r="B374" s="26" t="s">
        <v>17</v>
      </c>
      <c r="C374" s="27">
        <v>361945</v>
      </c>
      <c r="D374" s="27" t="s">
        <v>44</v>
      </c>
      <c r="E374" s="27" t="s">
        <v>759</v>
      </c>
      <c r="F374" s="26"/>
      <c r="G374" s="26" t="s">
        <v>4</v>
      </c>
      <c r="H374" s="29" t="s">
        <v>15</v>
      </c>
      <c r="I374" s="26" t="s">
        <v>18</v>
      </c>
      <c r="J374" s="26" t="s">
        <v>16</v>
      </c>
      <c r="K374" s="28">
        <v>45026</v>
      </c>
      <c r="L374" s="28">
        <f>VLOOKUP(E374,[1]Export!$F:$L,7,0)</f>
        <v>45352.291666666664</v>
      </c>
      <c r="M374" s="31">
        <v>76594</v>
      </c>
      <c r="N374" s="29">
        <f t="shared" si="10"/>
        <v>76594</v>
      </c>
      <c r="O374" s="26" t="s">
        <v>808</v>
      </c>
      <c r="P374" s="26" t="s">
        <v>791</v>
      </c>
      <c r="Q374" s="26" t="s">
        <v>808</v>
      </c>
      <c r="R374" s="26"/>
      <c r="S374" s="26"/>
      <c r="T374" s="29">
        <v>76594</v>
      </c>
      <c r="U374" s="29">
        <v>0</v>
      </c>
      <c r="V374" s="29"/>
      <c r="W374" s="29"/>
      <c r="X374" s="29">
        <v>76594</v>
      </c>
      <c r="Y374" s="29">
        <v>0</v>
      </c>
      <c r="Z374" s="29">
        <v>0</v>
      </c>
      <c r="AA374" s="29">
        <v>76594</v>
      </c>
      <c r="AB374" s="29">
        <f>VLOOKUP(E374,'[3]ESTADO DE CADA FACTURA'!$F:$AD,25,0)</f>
        <v>76594</v>
      </c>
      <c r="AC374" s="26">
        <f>VLOOKUP(E374,'[3]ESTADO DE CADA FACTURA'!$F:$AE,26,0)</f>
        <v>2201506745</v>
      </c>
      <c r="AD374" s="29">
        <v>3856943</v>
      </c>
      <c r="AE374" s="26" t="str">
        <f>VLOOKUP(E374,'[3]ESTADO DE CADA FACTURA'!$F:$AF,27,0)</f>
        <v>29.04.2024</v>
      </c>
      <c r="AF374" s="28">
        <v>45504</v>
      </c>
    </row>
    <row r="375" spans="1:32" x14ac:dyDescent="0.35">
      <c r="A375" s="26">
        <v>891301121</v>
      </c>
      <c r="B375" s="26" t="s">
        <v>17</v>
      </c>
      <c r="C375" s="27">
        <v>361949</v>
      </c>
      <c r="D375" s="27" t="s">
        <v>45</v>
      </c>
      <c r="E375" s="27" t="s">
        <v>760</v>
      </c>
      <c r="F375" s="26"/>
      <c r="G375" s="26" t="s">
        <v>4</v>
      </c>
      <c r="H375" s="29" t="s">
        <v>15</v>
      </c>
      <c r="I375" s="26" t="s">
        <v>18</v>
      </c>
      <c r="J375" s="26" t="s">
        <v>16</v>
      </c>
      <c r="K375" s="28">
        <v>45026</v>
      </c>
      <c r="L375" s="28">
        <f>VLOOKUP(E375,[1]Export!$F:$L,7,0)</f>
        <v>45352.291666666664</v>
      </c>
      <c r="M375" s="31">
        <v>100273</v>
      </c>
      <c r="N375" s="29">
        <f t="shared" si="10"/>
        <v>100273</v>
      </c>
      <c r="O375" s="26" t="s">
        <v>808</v>
      </c>
      <c r="P375" s="26" t="s">
        <v>791</v>
      </c>
      <c r="Q375" s="26" t="s">
        <v>808</v>
      </c>
      <c r="R375" s="26"/>
      <c r="S375" s="26"/>
      <c r="T375" s="29">
        <v>100273</v>
      </c>
      <c r="U375" s="29">
        <v>0</v>
      </c>
      <c r="V375" s="29"/>
      <c r="W375" s="29"/>
      <c r="X375" s="29">
        <v>100273</v>
      </c>
      <c r="Y375" s="29">
        <v>0</v>
      </c>
      <c r="Z375" s="29">
        <v>0</v>
      </c>
      <c r="AA375" s="29">
        <v>100273</v>
      </c>
      <c r="AB375" s="29">
        <f>VLOOKUP(E375,'[3]ESTADO DE CADA FACTURA'!$F:$AD,25,0)</f>
        <v>100273</v>
      </c>
      <c r="AC375" s="26">
        <f>VLOOKUP(E375,'[3]ESTADO DE CADA FACTURA'!$F:$AE,26,0)</f>
        <v>2201506745</v>
      </c>
      <c r="AD375" s="29">
        <v>3856943</v>
      </c>
      <c r="AE375" s="26" t="str">
        <f>VLOOKUP(E375,'[3]ESTADO DE CADA FACTURA'!$F:$AF,27,0)</f>
        <v>29.04.2024</v>
      </c>
      <c r="AF375" s="28">
        <v>45504</v>
      </c>
    </row>
    <row r="376" spans="1:32" x14ac:dyDescent="0.35">
      <c r="A376" s="26">
        <v>891301121</v>
      </c>
      <c r="B376" s="26" t="s">
        <v>17</v>
      </c>
      <c r="C376" s="27">
        <v>362065</v>
      </c>
      <c r="D376" s="27" t="s">
        <v>398</v>
      </c>
      <c r="E376" s="27" t="s">
        <v>761</v>
      </c>
      <c r="F376" s="26"/>
      <c r="G376" s="26" t="s">
        <v>4</v>
      </c>
      <c r="H376" s="29" t="s">
        <v>15</v>
      </c>
      <c r="I376" s="26" t="s">
        <v>18</v>
      </c>
      <c r="J376" s="26" t="s">
        <v>16</v>
      </c>
      <c r="K376" s="28">
        <v>45026</v>
      </c>
      <c r="L376" s="28">
        <f>VLOOKUP(E376,[1]Export!$F:$L,7,0)</f>
        <v>45352.291666666664</v>
      </c>
      <c r="M376" s="31">
        <v>143391</v>
      </c>
      <c r="N376" s="29">
        <f t="shared" ref="N376:N380" si="11">+M376</f>
        <v>143391</v>
      </c>
      <c r="O376" s="26" t="s">
        <v>808</v>
      </c>
      <c r="P376" s="26" t="s">
        <v>791</v>
      </c>
      <c r="Q376" s="26" t="s">
        <v>808</v>
      </c>
      <c r="R376" s="26"/>
      <c r="S376" s="26"/>
      <c r="T376" s="29">
        <v>143391</v>
      </c>
      <c r="U376" s="29">
        <v>0</v>
      </c>
      <c r="V376" s="29"/>
      <c r="W376" s="29"/>
      <c r="X376" s="29">
        <v>143391</v>
      </c>
      <c r="Y376" s="29">
        <v>0</v>
      </c>
      <c r="Z376" s="29">
        <v>0</v>
      </c>
      <c r="AA376" s="29">
        <v>143391</v>
      </c>
      <c r="AB376" s="29">
        <f>VLOOKUP(E376,'[3]ESTADO DE CADA FACTURA'!$F:$AD,25,0)</f>
        <v>143391</v>
      </c>
      <c r="AC376" s="26">
        <f>VLOOKUP(E376,'[3]ESTADO DE CADA FACTURA'!$F:$AE,26,0)</f>
        <v>2201506745</v>
      </c>
      <c r="AD376" s="29">
        <v>3856943</v>
      </c>
      <c r="AE376" s="26" t="str">
        <f>VLOOKUP(E376,'[3]ESTADO DE CADA FACTURA'!$F:$AF,27,0)</f>
        <v>29.04.2024</v>
      </c>
      <c r="AF376" s="28">
        <v>45504</v>
      </c>
    </row>
    <row r="377" spans="1:32" x14ac:dyDescent="0.35">
      <c r="A377" s="26">
        <v>891301121</v>
      </c>
      <c r="B377" s="26" t="s">
        <v>17</v>
      </c>
      <c r="C377" s="27">
        <v>362123</v>
      </c>
      <c r="D377" s="27" t="s">
        <v>46</v>
      </c>
      <c r="E377" s="27" t="s">
        <v>762</v>
      </c>
      <c r="F377" s="26"/>
      <c r="G377" s="26" t="s">
        <v>4</v>
      </c>
      <c r="H377" s="29" t="s">
        <v>15</v>
      </c>
      <c r="I377" s="26" t="s">
        <v>18</v>
      </c>
      <c r="J377" s="26" t="s">
        <v>16</v>
      </c>
      <c r="K377" s="28">
        <v>45026</v>
      </c>
      <c r="L377" s="28">
        <f>VLOOKUP(E377,[1]Export!$F:$L,7,0)</f>
        <v>45352.291666666664</v>
      </c>
      <c r="M377" s="31">
        <v>90800</v>
      </c>
      <c r="N377" s="29">
        <f t="shared" si="11"/>
        <v>90800</v>
      </c>
      <c r="O377" s="26" t="s">
        <v>808</v>
      </c>
      <c r="P377" s="26" t="s">
        <v>791</v>
      </c>
      <c r="Q377" s="26" t="s">
        <v>808</v>
      </c>
      <c r="R377" s="26"/>
      <c r="S377" s="26"/>
      <c r="T377" s="29">
        <v>90800</v>
      </c>
      <c r="U377" s="29">
        <v>0</v>
      </c>
      <c r="V377" s="29"/>
      <c r="W377" s="29"/>
      <c r="X377" s="29">
        <v>90800</v>
      </c>
      <c r="Y377" s="29">
        <v>0</v>
      </c>
      <c r="Z377" s="29">
        <v>0</v>
      </c>
      <c r="AA377" s="29">
        <v>90800</v>
      </c>
      <c r="AB377" s="29">
        <f>VLOOKUP(E377,'[3]ESTADO DE CADA FACTURA'!$F:$AD,25,0)</f>
        <v>90800</v>
      </c>
      <c r="AC377" s="26">
        <f>VLOOKUP(E377,'[3]ESTADO DE CADA FACTURA'!$F:$AE,26,0)</f>
        <v>2201506745</v>
      </c>
      <c r="AD377" s="29">
        <v>3856943</v>
      </c>
      <c r="AE377" s="26" t="str">
        <f>VLOOKUP(E377,'[3]ESTADO DE CADA FACTURA'!$F:$AF,27,0)</f>
        <v>29.04.2024</v>
      </c>
      <c r="AF377" s="28">
        <v>45504</v>
      </c>
    </row>
    <row r="378" spans="1:32" x14ac:dyDescent="0.35">
      <c r="A378" s="26">
        <v>891301121</v>
      </c>
      <c r="B378" s="26" t="s">
        <v>17</v>
      </c>
      <c r="C378" s="27">
        <v>362807</v>
      </c>
      <c r="D378" s="27" t="s">
        <v>399</v>
      </c>
      <c r="E378" s="27" t="s">
        <v>763</v>
      </c>
      <c r="F378" s="26"/>
      <c r="G378" s="26" t="s">
        <v>4</v>
      </c>
      <c r="H378" s="29" t="s">
        <v>15</v>
      </c>
      <c r="I378" s="26" t="s">
        <v>18</v>
      </c>
      <c r="J378" s="26" t="s">
        <v>16</v>
      </c>
      <c r="K378" s="28">
        <v>45026</v>
      </c>
      <c r="L378" s="28"/>
      <c r="M378" s="31">
        <v>38400</v>
      </c>
      <c r="N378" s="29">
        <f t="shared" si="11"/>
        <v>38400</v>
      </c>
      <c r="O378" s="26" t="s">
        <v>803</v>
      </c>
      <c r="P378" s="26" t="e">
        <v>#N/A</v>
      </c>
      <c r="Q378" s="26" t="s">
        <v>803</v>
      </c>
      <c r="R378" s="26"/>
      <c r="S378" s="26"/>
      <c r="T378" s="29">
        <v>0</v>
      </c>
      <c r="U378" s="29">
        <v>0</v>
      </c>
      <c r="V378" s="29"/>
      <c r="W378" s="29"/>
      <c r="X378" s="29">
        <v>0</v>
      </c>
      <c r="Y378" s="29">
        <v>0</v>
      </c>
      <c r="Z378" s="29">
        <v>0</v>
      </c>
      <c r="AA378" s="29">
        <v>0</v>
      </c>
      <c r="AB378" s="29">
        <v>0</v>
      </c>
      <c r="AC378" s="26"/>
      <c r="AD378" s="26"/>
      <c r="AE378" s="26"/>
      <c r="AF378" s="28">
        <v>45504</v>
      </c>
    </row>
    <row r="379" spans="1:32" x14ac:dyDescent="0.35">
      <c r="A379" s="26">
        <v>891301121</v>
      </c>
      <c r="B379" s="26" t="s">
        <v>17</v>
      </c>
      <c r="C379" s="27">
        <v>363176</v>
      </c>
      <c r="D379" s="27" t="s">
        <v>400</v>
      </c>
      <c r="E379" s="27" t="s">
        <v>764</v>
      </c>
      <c r="F379" s="26"/>
      <c r="G379" s="26" t="s">
        <v>4</v>
      </c>
      <c r="H379" s="29" t="s">
        <v>15</v>
      </c>
      <c r="I379" s="26" t="s">
        <v>18</v>
      </c>
      <c r="J379" s="26" t="s">
        <v>16</v>
      </c>
      <c r="K379" s="28">
        <v>45026</v>
      </c>
      <c r="L379" s="28"/>
      <c r="M379" s="31">
        <v>107251</v>
      </c>
      <c r="N379" s="29">
        <f t="shared" si="11"/>
        <v>107251</v>
      </c>
      <c r="O379" s="26" t="s">
        <v>803</v>
      </c>
      <c r="P379" s="26" t="s">
        <v>792</v>
      </c>
      <c r="Q379" s="26" t="s">
        <v>803</v>
      </c>
      <c r="R379" s="26"/>
      <c r="S379" s="26"/>
      <c r="T379" s="29">
        <v>0</v>
      </c>
      <c r="U379" s="29">
        <v>0</v>
      </c>
      <c r="V379" s="29"/>
      <c r="W379" s="29"/>
      <c r="X379" s="29">
        <v>0</v>
      </c>
      <c r="Y379" s="29">
        <v>0</v>
      </c>
      <c r="Z379" s="29">
        <v>0</v>
      </c>
      <c r="AA379" s="29">
        <v>0</v>
      </c>
      <c r="AB379" s="29">
        <v>0</v>
      </c>
      <c r="AC379" s="26"/>
      <c r="AD379" s="26"/>
      <c r="AE379" s="26"/>
      <c r="AF379" s="28">
        <v>45504</v>
      </c>
    </row>
    <row r="380" spans="1:32" x14ac:dyDescent="0.35">
      <c r="A380" s="26">
        <v>891301121</v>
      </c>
      <c r="B380" s="26" t="s">
        <v>17</v>
      </c>
      <c r="C380" s="27">
        <v>363344</v>
      </c>
      <c r="D380" s="27" t="s">
        <v>401</v>
      </c>
      <c r="E380" s="27" t="s">
        <v>765</v>
      </c>
      <c r="F380" s="26"/>
      <c r="G380" s="26" t="s">
        <v>4</v>
      </c>
      <c r="H380" s="29" t="s">
        <v>15</v>
      </c>
      <c r="I380" s="26" t="s">
        <v>18</v>
      </c>
      <c r="J380" s="26" t="s">
        <v>16</v>
      </c>
      <c r="K380" s="28">
        <v>45026</v>
      </c>
      <c r="L380" s="28"/>
      <c r="M380" s="31">
        <v>90800</v>
      </c>
      <c r="N380" s="29">
        <f t="shared" si="11"/>
        <v>90800</v>
      </c>
      <c r="O380" s="26" t="s">
        <v>803</v>
      </c>
      <c r="P380" s="26" t="e">
        <v>#N/A</v>
      </c>
      <c r="Q380" s="26" t="s">
        <v>803</v>
      </c>
      <c r="R380" s="26"/>
      <c r="S380" s="26"/>
      <c r="T380" s="29">
        <v>0</v>
      </c>
      <c r="U380" s="29">
        <v>0</v>
      </c>
      <c r="V380" s="29"/>
      <c r="W380" s="29"/>
      <c r="X380" s="29">
        <v>0</v>
      </c>
      <c r="Y380" s="29">
        <v>0</v>
      </c>
      <c r="Z380" s="29">
        <v>0</v>
      </c>
      <c r="AA380" s="29">
        <v>0</v>
      </c>
      <c r="AB380" s="29">
        <v>0</v>
      </c>
      <c r="AC380" s="26"/>
      <c r="AD380" s="26"/>
      <c r="AE380" s="26"/>
      <c r="AF380" s="28">
        <v>45504</v>
      </c>
    </row>
    <row r="381" spans="1:32" x14ac:dyDescent="0.35">
      <c r="A381" s="26">
        <v>891301121</v>
      </c>
      <c r="B381" s="26" t="s">
        <v>17</v>
      </c>
      <c r="C381" s="27">
        <v>365004</v>
      </c>
      <c r="D381" s="27" t="s">
        <v>19</v>
      </c>
      <c r="E381" s="27" t="s">
        <v>766</v>
      </c>
      <c r="F381" s="26"/>
      <c r="G381" s="26" t="s">
        <v>4</v>
      </c>
      <c r="H381" s="29" t="s">
        <v>15</v>
      </c>
      <c r="I381" s="26" t="s">
        <v>18</v>
      </c>
      <c r="J381" s="26" t="s">
        <v>16</v>
      </c>
      <c r="K381" s="28">
        <v>45026</v>
      </c>
      <c r="L381" s="28">
        <f>VLOOKUP(E381,[1]Export!$F:$L,7,0)</f>
        <v>45414.291666666664</v>
      </c>
      <c r="M381" s="31">
        <v>135836</v>
      </c>
      <c r="N381" s="30">
        <f>+M381</f>
        <v>135836</v>
      </c>
      <c r="O381" s="26" t="s">
        <v>808</v>
      </c>
      <c r="P381" s="26" t="s">
        <v>791</v>
      </c>
      <c r="Q381" s="26" t="s">
        <v>809</v>
      </c>
      <c r="R381" s="26"/>
      <c r="S381" s="26"/>
      <c r="T381" s="29">
        <v>135836</v>
      </c>
      <c r="U381" s="29">
        <v>0</v>
      </c>
      <c r="V381" s="29"/>
      <c r="W381" s="29"/>
      <c r="X381" s="29">
        <v>135836</v>
      </c>
      <c r="Y381" s="29">
        <v>0</v>
      </c>
      <c r="Z381" s="29">
        <v>0</v>
      </c>
      <c r="AA381" s="29">
        <v>135836</v>
      </c>
      <c r="AB381" s="29">
        <v>135836</v>
      </c>
      <c r="AC381" s="26">
        <f>VLOOKUP(E381,'[2]pc roq'!$D:$F,3,0)</f>
        <v>4800064076</v>
      </c>
      <c r="AD381" s="29">
        <v>1407744</v>
      </c>
      <c r="AE381" s="26" t="str">
        <f>VLOOKUP(E381,'[2]pc roq'!$D:$J,7,0)</f>
        <v>19.06.2024</v>
      </c>
      <c r="AF381" s="28">
        <v>45504</v>
      </c>
    </row>
    <row r="382" spans="1:32" x14ac:dyDescent="0.35">
      <c r="A382" s="26">
        <v>891301121</v>
      </c>
      <c r="B382" s="26" t="s">
        <v>17</v>
      </c>
      <c r="C382" s="27">
        <v>365651</v>
      </c>
      <c r="D382" s="27" t="s">
        <v>20</v>
      </c>
      <c r="E382" s="27" t="s">
        <v>767</v>
      </c>
      <c r="F382" s="26"/>
      <c r="G382" s="26" t="s">
        <v>4</v>
      </c>
      <c r="H382" s="29" t="s">
        <v>15</v>
      </c>
      <c r="I382" s="26" t="s">
        <v>18</v>
      </c>
      <c r="J382" s="26" t="s">
        <v>16</v>
      </c>
      <c r="K382" s="28">
        <v>45026</v>
      </c>
      <c r="L382" s="28">
        <f>VLOOKUP(E382,[1]Export!$F:$L,7,0)</f>
        <v>45414.291666666664</v>
      </c>
      <c r="M382" s="31">
        <v>273011</v>
      </c>
      <c r="N382" s="30">
        <f t="shared" ref="N382:N398" si="12">+M382</f>
        <v>273011</v>
      </c>
      <c r="O382" s="26" t="s">
        <v>808</v>
      </c>
      <c r="P382" s="26" t="s">
        <v>791</v>
      </c>
      <c r="Q382" s="26" t="s">
        <v>809</v>
      </c>
      <c r="R382" s="26"/>
      <c r="S382" s="26"/>
      <c r="T382" s="29">
        <v>273011</v>
      </c>
      <c r="U382" s="29">
        <v>0</v>
      </c>
      <c r="V382" s="29"/>
      <c r="W382" s="29"/>
      <c r="X382" s="29">
        <v>273011</v>
      </c>
      <c r="Y382" s="29">
        <v>0</v>
      </c>
      <c r="Z382" s="29">
        <v>0</v>
      </c>
      <c r="AA382" s="29">
        <v>273011</v>
      </c>
      <c r="AB382" s="29">
        <v>273011</v>
      </c>
      <c r="AC382" s="26">
        <f>VLOOKUP(E382,'[2]pc roq'!$D:$F,3,0)</f>
        <v>4800064076</v>
      </c>
      <c r="AD382" s="29">
        <v>1407744</v>
      </c>
      <c r="AE382" s="26" t="str">
        <f>VLOOKUP(E382,'[2]pc roq'!$D:$J,7,0)</f>
        <v>19.06.2024</v>
      </c>
      <c r="AF382" s="28">
        <v>45504</v>
      </c>
    </row>
    <row r="383" spans="1:32" x14ac:dyDescent="0.35">
      <c r="A383" s="26">
        <v>891301121</v>
      </c>
      <c r="B383" s="26" t="s">
        <v>17</v>
      </c>
      <c r="C383" s="27">
        <v>365683</v>
      </c>
      <c r="D383" s="27" t="s">
        <v>21</v>
      </c>
      <c r="E383" s="27" t="s">
        <v>768</v>
      </c>
      <c r="F383" s="26"/>
      <c r="G383" s="26" t="s">
        <v>4</v>
      </c>
      <c r="H383" s="29" t="s">
        <v>15</v>
      </c>
      <c r="I383" s="26" t="s">
        <v>18</v>
      </c>
      <c r="J383" s="26" t="s">
        <v>16</v>
      </c>
      <c r="K383" s="28">
        <v>45026</v>
      </c>
      <c r="L383" s="28">
        <f>VLOOKUP(E383,[1]Export!$F:$L,7,0)</f>
        <v>45414.291666666664</v>
      </c>
      <c r="M383" s="31">
        <v>66868</v>
      </c>
      <c r="N383" s="30">
        <f t="shared" si="12"/>
        <v>66868</v>
      </c>
      <c r="O383" s="26" t="s">
        <v>808</v>
      </c>
      <c r="P383" s="26" t="s">
        <v>791</v>
      </c>
      <c r="Q383" s="26" t="s">
        <v>809</v>
      </c>
      <c r="R383" s="26"/>
      <c r="S383" s="26"/>
      <c r="T383" s="29">
        <v>66868</v>
      </c>
      <c r="U383" s="29">
        <v>0</v>
      </c>
      <c r="V383" s="29"/>
      <c r="W383" s="29"/>
      <c r="X383" s="29">
        <v>66868</v>
      </c>
      <c r="Y383" s="29">
        <v>0</v>
      </c>
      <c r="Z383" s="29">
        <v>0</v>
      </c>
      <c r="AA383" s="29">
        <v>66868</v>
      </c>
      <c r="AB383" s="29">
        <v>66868</v>
      </c>
      <c r="AC383" s="26">
        <f>VLOOKUP(E383,'[2]pc roq'!$D:$F,3,0)</f>
        <v>4800064076</v>
      </c>
      <c r="AD383" s="29">
        <v>1407744</v>
      </c>
      <c r="AE383" s="26" t="str">
        <f>VLOOKUP(E383,'[2]pc roq'!$D:$J,7,0)</f>
        <v>19.06.2024</v>
      </c>
      <c r="AF383" s="28">
        <v>45504</v>
      </c>
    </row>
    <row r="384" spans="1:32" x14ac:dyDescent="0.35">
      <c r="A384" s="26">
        <v>891301121</v>
      </c>
      <c r="B384" s="26" t="s">
        <v>17</v>
      </c>
      <c r="C384" s="27">
        <v>365771</v>
      </c>
      <c r="D384" s="27" t="s">
        <v>22</v>
      </c>
      <c r="E384" s="27" t="s">
        <v>769</v>
      </c>
      <c r="F384" s="26"/>
      <c r="G384" s="26" t="s">
        <v>4</v>
      </c>
      <c r="H384" s="29" t="s">
        <v>15</v>
      </c>
      <c r="I384" s="26" t="s">
        <v>18</v>
      </c>
      <c r="J384" s="26" t="s">
        <v>16</v>
      </c>
      <c r="K384" s="28">
        <v>45026</v>
      </c>
      <c r="L384" s="28">
        <f>VLOOKUP(E384,[1]Export!$F:$L,7,0)</f>
        <v>45414.291666666664</v>
      </c>
      <c r="M384" s="31">
        <v>150886</v>
      </c>
      <c r="N384" s="30">
        <f t="shared" si="12"/>
        <v>150886</v>
      </c>
      <c r="O384" s="26" t="s">
        <v>808</v>
      </c>
      <c r="P384" s="26" t="s">
        <v>791</v>
      </c>
      <c r="Q384" s="26" t="s">
        <v>809</v>
      </c>
      <c r="R384" s="26"/>
      <c r="S384" s="26"/>
      <c r="T384" s="29">
        <v>150886</v>
      </c>
      <c r="U384" s="29">
        <v>0</v>
      </c>
      <c r="V384" s="29"/>
      <c r="W384" s="29"/>
      <c r="X384" s="29">
        <v>150886</v>
      </c>
      <c r="Y384" s="29">
        <v>0</v>
      </c>
      <c r="Z384" s="29">
        <v>0</v>
      </c>
      <c r="AA384" s="29">
        <v>150886</v>
      </c>
      <c r="AB384" s="29">
        <v>150886</v>
      </c>
      <c r="AC384" s="26">
        <f>VLOOKUP(E384,'[2]pc roq'!$D:$F,3,0)</f>
        <v>4800064076</v>
      </c>
      <c r="AD384" s="29">
        <v>1407744</v>
      </c>
      <c r="AE384" s="26" t="str">
        <f>VLOOKUP(E384,'[2]pc roq'!$D:$J,7,0)</f>
        <v>19.06.2024</v>
      </c>
      <c r="AF384" s="28">
        <v>45504</v>
      </c>
    </row>
    <row r="385" spans="1:32" x14ac:dyDescent="0.35">
      <c r="A385" s="26">
        <v>891301121</v>
      </c>
      <c r="B385" s="26" t="s">
        <v>17</v>
      </c>
      <c r="C385" s="27">
        <v>366015</v>
      </c>
      <c r="D385" s="27" t="s">
        <v>23</v>
      </c>
      <c r="E385" s="27" t="s">
        <v>770</v>
      </c>
      <c r="F385" s="26"/>
      <c r="G385" s="26" t="s">
        <v>4</v>
      </c>
      <c r="H385" s="29" t="s">
        <v>15</v>
      </c>
      <c r="I385" s="26" t="s">
        <v>18</v>
      </c>
      <c r="J385" s="26" t="s">
        <v>16</v>
      </c>
      <c r="K385" s="28">
        <v>45026</v>
      </c>
      <c r="L385" s="28">
        <f>VLOOKUP(E385,[1]Export!$F:$L,7,0)</f>
        <v>45414.291666666664</v>
      </c>
      <c r="M385" s="31">
        <v>193632</v>
      </c>
      <c r="N385" s="30">
        <f t="shared" si="12"/>
        <v>193632</v>
      </c>
      <c r="O385" s="26" t="s">
        <v>808</v>
      </c>
      <c r="P385" s="26" t="s">
        <v>791</v>
      </c>
      <c r="Q385" s="26" t="s">
        <v>809</v>
      </c>
      <c r="R385" s="26"/>
      <c r="S385" s="26"/>
      <c r="T385" s="29">
        <v>193632</v>
      </c>
      <c r="U385" s="29">
        <v>0</v>
      </c>
      <c r="V385" s="29"/>
      <c r="W385" s="29"/>
      <c r="X385" s="29">
        <v>193632</v>
      </c>
      <c r="Y385" s="29">
        <v>0</v>
      </c>
      <c r="Z385" s="29">
        <v>0</v>
      </c>
      <c r="AA385" s="29">
        <v>193632</v>
      </c>
      <c r="AB385" s="29">
        <v>193632</v>
      </c>
      <c r="AC385" s="26">
        <f>VLOOKUP(E385,'[2]pc roq'!$D:$F,3,0)</f>
        <v>4800064076</v>
      </c>
      <c r="AD385" s="29">
        <v>1407744</v>
      </c>
      <c r="AE385" s="26" t="str">
        <f>VLOOKUP(E385,'[2]pc roq'!$D:$J,7,0)</f>
        <v>19.06.2024</v>
      </c>
      <c r="AF385" s="28">
        <v>45504</v>
      </c>
    </row>
    <row r="386" spans="1:32" x14ac:dyDescent="0.35">
      <c r="A386" s="26">
        <v>891301121</v>
      </c>
      <c r="B386" s="26" t="s">
        <v>17</v>
      </c>
      <c r="C386" s="27">
        <v>366097</v>
      </c>
      <c r="D386" s="27" t="s">
        <v>24</v>
      </c>
      <c r="E386" s="27" t="s">
        <v>771</v>
      </c>
      <c r="F386" s="26"/>
      <c r="G386" s="26" t="s">
        <v>4</v>
      </c>
      <c r="H386" s="29" t="s">
        <v>15</v>
      </c>
      <c r="I386" s="26" t="s">
        <v>18</v>
      </c>
      <c r="J386" s="26" t="s">
        <v>16</v>
      </c>
      <c r="K386" s="28">
        <v>45026</v>
      </c>
      <c r="L386" s="28">
        <f>VLOOKUP(E386,[1]Export!$F:$L,7,0)</f>
        <v>45414.291666666664</v>
      </c>
      <c r="M386" s="31">
        <v>90800</v>
      </c>
      <c r="N386" s="30">
        <f t="shared" si="12"/>
        <v>90800</v>
      </c>
      <c r="O386" s="26" t="s">
        <v>808</v>
      </c>
      <c r="P386" s="26" t="s">
        <v>791</v>
      </c>
      <c r="Q386" s="26" t="s">
        <v>809</v>
      </c>
      <c r="R386" s="26"/>
      <c r="S386" s="26"/>
      <c r="T386" s="29">
        <v>90800</v>
      </c>
      <c r="U386" s="29">
        <v>0</v>
      </c>
      <c r="V386" s="29"/>
      <c r="W386" s="29"/>
      <c r="X386" s="29">
        <v>90800</v>
      </c>
      <c r="Y386" s="29">
        <v>0</v>
      </c>
      <c r="Z386" s="29">
        <v>0</v>
      </c>
      <c r="AA386" s="29">
        <v>90800</v>
      </c>
      <c r="AB386" s="29">
        <v>90800</v>
      </c>
      <c r="AC386" s="26">
        <f>VLOOKUP(E386,'[2]pc roq'!$D:$F,3,0)</f>
        <v>4800064076</v>
      </c>
      <c r="AD386" s="29">
        <v>1407744</v>
      </c>
      <c r="AE386" s="26" t="str">
        <f>VLOOKUP(E386,'[2]pc roq'!$D:$J,7,0)</f>
        <v>19.06.2024</v>
      </c>
      <c r="AF386" s="28">
        <v>45504</v>
      </c>
    </row>
    <row r="387" spans="1:32" x14ac:dyDescent="0.35">
      <c r="A387" s="26">
        <v>891301121</v>
      </c>
      <c r="B387" s="26" t="s">
        <v>17</v>
      </c>
      <c r="C387" s="27">
        <v>366800</v>
      </c>
      <c r="D387" s="27" t="s">
        <v>25</v>
      </c>
      <c r="E387" s="27" t="s">
        <v>772</v>
      </c>
      <c r="F387" s="26"/>
      <c r="G387" s="26" t="s">
        <v>4</v>
      </c>
      <c r="H387" s="29" t="s">
        <v>15</v>
      </c>
      <c r="I387" s="26" t="s">
        <v>18</v>
      </c>
      <c r="J387" s="26" t="s">
        <v>16</v>
      </c>
      <c r="K387" s="28">
        <v>45026</v>
      </c>
      <c r="L387" s="28">
        <f>VLOOKUP(E387,[1]Export!$F:$L,7,0)</f>
        <v>45414.291666666664</v>
      </c>
      <c r="M387" s="31">
        <v>382011</v>
      </c>
      <c r="N387" s="30">
        <f t="shared" si="12"/>
        <v>382011</v>
      </c>
      <c r="O387" s="26" t="s">
        <v>808</v>
      </c>
      <c r="P387" s="26" t="s">
        <v>791</v>
      </c>
      <c r="Q387" s="26" t="s">
        <v>809</v>
      </c>
      <c r="R387" s="26"/>
      <c r="S387" s="26"/>
      <c r="T387" s="29">
        <v>382011</v>
      </c>
      <c r="U387" s="29">
        <v>0</v>
      </c>
      <c r="V387" s="29"/>
      <c r="W387" s="29"/>
      <c r="X387" s="29">
        <v>382011</v>
      </c>
      <c r="Y387" s="29">
        <v>0</v>
      </c>
      <c r="Z387" s="29">
        <v>0</v>
      </c>
      <c r="AA387" s="29">
        <v>382011</v>
      </c>
      <c r="AB387" s="29">
        <v>382011</v>
      </c>
      <c r="AC387" s="26">
        <f>VLOOKUP(E387,'[2]pc roq'!$D:$F,3,0)</f>
        <v>4800064076</v>
      </c>
      <c r="AD387" s="29">
        <v>1407744</v>
      </c>
      <c r="AE387" s="26" t="str">
        <f>VLOOKUP(E387,'[2]pc roq'!$D:$J,7,0)</f>
        <v>19.06.2024</v>
      </c>
      <c r="AF387" s="28">
        <v>45504</v>
      </c>
    </row>
    <row r="388" spans="1:32" x14ac:dyDescent="0.35">
      <c r="A388" s="26">
        <v>891301121</v>
      </c>
      <c r="B388" s="26" t="s">
        <v>17</v>
      </c>
      <c r="C388" s="27">
        <v>364776</v>
      </c>
      <c r="D388" s="27" t="s">
        <v>26</v>
      </c>
      <c r="E388" s="27" t="s">
        <v>773</v>
      </c>
      <c r="F388" s="26"/>
      <c r="G388" s="26" t="s">
        <v>4</v>
      </c>
      <c r="H388" s="29" t="s">
        <v>15</v>
      </c>
      <c r="I388" s="26" t="s">
        <v>18</v>
      </c>
      <c r="J388" s="26" t="s">
        <v>16</v>
      </c>
      <c r="K388" s="28">
        <v>45026</v>
      </c>
      <c r="L388" s="28">
        <f>VLOOKUP(E388,[1]Export!$F:$L,7,0)</f>
        <v>45414.291666666664</v>
      </c>
      <c r="M388" s="31">
        <v>205145</v>
      </c>
      <c r="N388" s="30">
        <f t="shared" si="12"/>
        <v>205145</v>
      </c>
      <c r="O388" s="26" t="s">
        <v>808</v>
      </c>
      <c r="P388" s="26" t="s">
        <v>791</v>
      </c>
      <c r="Q388" s="26" t="s">
        <v>808</v>
      </c>
      <c r="R388" s="26"/>
      <c r="S388" s="26"/>
      <c r="T388" s="29">
        <v>205145</v>
      </c>
      <c r="U388" s="29">
        <v>0</v>
      </c>
      <c r="V388" s="29"/>
      <c r="W388" s="29"/>
      <c r="X388" s="29">
        <v>205145</v>
      </c>
      <c r="Y388" s="29">
        <v>0</v>
      </c>
      <c r="Z388" s="29">
        <v>0</v>
      </c>
      <c r="AA388" s="29">
        <v>205145</v>
      </c>
      <c r="AB388" s="29">
        <f>VLOOKUP(E388,'[3]ESTADO DE CADA FACTURA'!$F:$AD,25,0)</f>
        <v>205145</v>
      </c>
      <c r="AC388" s="26">
        <f>VLOOKUP(E388,'[3]ESTADO DE CADA FACTURA'!$F:$AE,26,0)</f>
        <v>2201511128</v>
      </c>
      <c r="AD388" s="29">
        <v>539900</v>
      </c>
      <c r="AE388" s="26" t="str">
        <f>VLOOKUP(E388,'[3]ESTADO DE CADA FACTURA'!$F:$AF,27,0)</f>
        <v>28.05.2024</v>
      </c>
      <c r="AF388" s="28">
        <v>45504</v>
      </c>
    </row>
    <row r="389" spans="1:32" x14ac:dyDescent="0.35">
      <c r="A389" s="26">
        <v>891301121</v>
      </c>
      <c r="B389" s="26" t="s">
        <v>17</v>
      </c>
      <c r="C389" s="27">
        <v>364952</v>
      </c>
      <c r="D389" s="27" t="s">
        <v>27</v>
      </c>
      <c r="E389" s="27" t="s">
        <v>774</v>
      </c>
      <c r="F389" s="26"/>
      <c r="G389" s="26" t="s">
        <v>4</v>
      </c>
      <c r="H389" s="29" t="s">
        <v>15</v>
      </c>
      <c r="I389" s="26" t="s">
        <v>18</v>
      </c>
      <c r="J389" s="26" t="s">
        <v>16</v>
      </c>
      <c r="K389" s="28">
        <v>45026</v>
      </c>
      <c r="L389" s="28">
        <f>VLOOKUP(E389,[1]Export!$F:$L,7,0)</f>
        <v>45414.291666666664</v>
      </c>
      <c r="M389" s="31">
        <v>129697</v>
      </c>
      <c r="N389" s="30">
        <f t="shared" si="12"/>
        <v>129697</v>
      </c>
      <c r="O389" s="26" t="s">
        <v>808</v>
      </c>
      <c r="P389" s="26" t="s">
        <v>791</v>
      </c>
      <c r="Q389" s="26" t="s">
        <v>808</v>
      </c>
      <c r="R389" s="26"/>
      <c r="S389" s="26"/>
      <c r="T389" s="29">
        <v>129697</v>
      </c>
      <c r="U389" s="29">
        <v>0</v>
      </c>
      <c r="V389" s="29"/>
      <c r="W389" s="29"/>
      <c r="X389" s="29">
        <v>129697</v>
      </c>
      <c r="Y389" s="29">
        <v>0</v>
      </c>
      <c r="Z389" s="29">
        <v>0</v>
      </c>
      <c r="AA389" s="29">
        <v>129697</v>
      </c>
      <c r="AB389" s="29">
        <f>VLOOKUP(E389,'[3]ESTADO DE CADA FACTURA'!$F:$AD,25,0)</f>
        <v>129697</v>
      </c>
      <c r="AC389" s="26">
        <f>VLOOKUP(E389,'[3]ESTADO DE CADA FACTURA'!$F:$AE,26,0)</f>
        <v>2201511128</v>
      </c>
      <c r="AD389" s="29">
        <v>539900</v>
      </c>
      <c r="AE389" s="26" t="str">
        <f>VLOOKUP(E389,'[3]ESTADO DE CADA FACTURA'!$F:$AF,27,0)</f>
        <v>28.05.2024</v>
      </c>
      <c r="AF389" s="28">
        <v>45504</v>
      </c>
    </row>
    <row r="390" spans="1:32" x14ac:dyDescent="0.35">
      <c r="A390" s="26">
        <v>891301121</v>
      </c>
      <c r="B390" s="26" t="s">
        <v>17</v>
      </c>
      <c r="C390" s="27">
        <v>365217</v>
      </c>
      <c r="D390" s="27" t="s">
        <v>28</v>
      </c>
      <c r="E390" s="27" t="s">
        <v>775</v>
      </c>
      <c r="F390" s="26"/>
      <c r="G390" s="26" t="s">
        <v>4</v>
      </c>
      <c r="H390" s="29" t="s">
        <v>15</v>
      </c>
      <c r="I390" s="26" t="s">
        <v>18</v>
      </c>
      <c r="J390" s="26" t="s">
        <v>16</v>
      </c>
      <c r="K390" s="28">
        <v>45026</v>
      </c>
      <c r="L390" s="28">
        <f>VLOOKUP(E390,[1]Export!$F:$L,7,0)</f>
        <v>45414.291666666664</v>
      </c>
      <c r="M390" s="31">
        <v>128543</v>
      </c>
      <c r="N390" s="30">
        <f t="shared" si="12"/>
        <v>128543</v>
      </c>
      <c r="O390" s="26" t="s">
        <v>808</v>
      </c>
      <c r="P390" s="26" t="s">
        <v>791</v>
      </c>
      <c r="Q390" s="26" t="s">
        <v>808</v>
      </c>
      <c r="R390" s="26"/>
      <c r="S390" s="26"/>
      <c r="T390" s="29">
        <v>128543</v>
      </c>
      <c r="U390" s="29">
        <v>0</v>
      </c>
      <c r="V390" s="29"/>
      <c r="W390" s="29"/>
      <c r="X390" s="29">
        <v>128543</v>
      </c>
      <c r="Y390" s="29">
        <v>0</v>
      </c>
      <c r="Z390" s="29">
        <v>0</v>
      </c>
      <c r="AA390" s="29">
        <v>128543</v>
      </c>
      <c r="AB390" s="29">
        <f>VLOOKUP(E390,'[3]ESTADO DE CADA FACTURA'!$F:$AD,25,0)</f>
        <v>128543</v>
      </c>
      <c r="AC390" s="26">
        <f>VLOOKUP(E390,'[3]ESTADO DE CADA FACTURA'!$F:$AE,26,0)</f>
        <v>2201511128</v>
      </c>
      <c r="AD390" s="29">
        <v>539900</v>
      </c>
      <c r="AE390" s="26" t="str">
        <f>VLOOKUP(E390,'[3]ESTADO DE CADA FACTURA'!$F:$AF,27,0)</f>
        <v>28.05.2024</v>
      </c>
      <c r="AF390" s="28">
        <v>45504</v>
      </c>
    </row>
    <row r="391" spans="1:32" x14ac:dyDescent="0.35">
      <c r="A391" s="26">
        <v>891301121</v>
      </c>
      <c r="B391" s="26" t="s">
        <v>17</v>
      </c>
      <c r="C391" s="27">
        <v>366455</v>
      </c>
      <c r="D391" s="27" t="s">
        <v>29</v>
      </c>
      <c r="E391" s="27" t="s">
        <v>776</v>
      </c>
      <c r="F391" s="26"/>
      <c r="G391" s="26" t="s">
        <v>4</v>
      </c>
      <c r="H391" s="29" t="s">
        <v>15</v>
      </c>
      <c r="I391" s="26" t="s">
        <v>18</v>
      </c>
      <c r="J391" s="26" t="s">
        <v>16</v>
      </c>
      <c r="K391" s="28">
        <v>45026</v>
      </c>
      <c r="L391" s="28">
        <f>VLOOKUP(E391,[1]Export!$F:$L,7,0)</f>
        <v>45414.291666666664</v>
      </c>
      <c r="M391" s="31">
        <v>76515</v>
      </c>
      <c r="N391" s="30">
        <f t="shared" si="12"/>
        <v>76515</v>
      </c>
      <c r="O391" s="26" t="s">
        <v>808</v>
      </c>
      <c r="P391" s="26" t="s">
        <v>791</v>
      </c>
      <c r="Q391" s="26" t="s">
        <v>808</v>
      </c>
      <c r="R391" s="26"/>
      <c r="S391" s="26"/>
      <c r="T391" s="29">
        <v>76515</v>
      </c>
      <c r="U391" s="29">
        <v>0</v>
      </c>
      <c r="V391" s="29"/>
      <c r="W391" s="29"/>
      <c r="X391" s="29">
        <v>76515</v>
      </c>
      <c r="Y391" s="29">
        <v>0</v>
      </c>
      <c r="Z391" s="29">
        <v>0</v>
      </c>
      <c r="AA391" s="29">
        <v>76515</v>
      </c>
      <c r="AB391" s="29">
        <f>VLOOKUP(E391,'[3]ESTADO DE CADA FACTURA'!$F:$AD,25,0)</f>
        <v>76515</v>
      </c>
      <c r="AC391" s="26">
        <f>VLOOKUP(E391,'[3]ESTADO DE CADA FACTURA'!$F:$AE,26,0)</f>
        <v>2201511128</v>
      </c>
      <c r="AD391" s="29">
        <v>539900</v>
      </c>
      <c r="AE391" s="26" t="str">
        <f>VLOOKUP(E391,'[3]ESTADO DE CADA FACTURA'!$F:$AF,27,0)</f>
        <v>28.05.2024</v>
      </c>
      <c r="AF391" s="28">
        <v>45504</v>
      </c>
    </row>
    <row r="392" spans="1:32" x14ac:dyDescent="0.35">
      <c r="A392" s="26">
        <v>891301121</v>
      </c>
      <c r="B392" s="26" t="s">
        <v>17</v>
      </c>
      <c r="C392" s="27">
        <v>365004</v>
      </c>
      <c r="D392" s="27" t="s">
        <v>19</v>
      </c>
      <c r="E392" s="27" t="s">
        <v>766</v>
      </c>
      <c r="F392" s="26"/>
      <c r="G392" s="26" t="s">
        <v>4</v>
      </c>
      <c r="H392" s="29" t="s">
        <v>15</v>
      </c>
      <c r="I392" s="26" t="s">
        <v>18</v>
      </c>
      <c r="J392" s="26" t="s">
        <v>16</v>
      </c>
      <c r="K392" s="28">
        <v>45026</v>
      </c>
      <c r="L392" s="28">
        <f>VLOOKUP(E392,[1]Export!$F:$L,7,0)</f>
        <v>45414.291666666664</v>
      </c>
      <c r="M392" s="31">
        <v>135836</v>
      </c>
      <c r="N392" s="30">
        <f t="shared" si="12"/>
        <v>135836</v>
      </c>
      <c r="O392" s="26" t="s">
        <v>808</v>
      </c>
      <c r="P392" s="26" t="s">
        <v>791</v>
      </c>
      <c r="Q392" s="26" t="s">
        <v>809</v>
      </c>
      <c r="R392" s="26"/>
      <c r="S392" s="26"/>
      <c r="T392" s="29">
        <v>135836</v>
      </c>
      <c r="U392" s="29">
        <v>0</v>
      </c>
      <c r="V392" s="29"/>
      <c r="W392" s="29"/>
      <c r="X392" s="29">
        <v>135836</v>
      </c>
      <c r="Y392" s="29">
        <v>0</v>
      </c>
      <c r="Z392" s="29">
        <v>0</v>
      </c>
      <c r="AA392" s="29">
        <v>135836</v>
      </c>
      <c r="AB392" s="29">
        <v>135836</v>
      </c>
      <c r="AC392" s="26">
        <f>VLOOKUP(E392,'[2]pc roq'!$D:$F,3,0)</f>
        <v>4800064076</v>
      </c>
      <c r="AD392" s="29">
        <v>1407744</v>
      </c>
      <c r="AE392" s="26" t="str">
        <f>VLOOKUP(E392,'[2]pc roq'!$D:$J,7,0)</f>
        <v>19.06.2024</v>
      </c>
      <c r="AF392" s="28">
        <v>45504</v>
      </c>
    </row>
    <row r="393" spans="1:32" x14ac:dyDescent="0.35">
      <c r="A393" s="26">
        <v>891301121</v>
      </c>
      <c r="B393" s="26" t="s">
        <v>17</v>
      </c>
      <c r="C393" s="27">
        <v>365651</v>
      </c>
      <c r="D393" s="27" t="s">
        <v>20</v>
      </c>
      <c r="E393" s="27" t="s">
        <v>767</v>
      </c>
      <c r="F393" s="26"/>
      <c r="G393" s="26" t="s">
        <v>4</v>
      </c>
      <c r="H393" s="29" t="s">
        <v>15</v>
      </c>
      <c r="I393" s="26" t="s">
        <v>18</v>
      </c>
      <c r="J393" s="26" t="s">
        <v>16</v>
      </c>
      <c r="K393" s="28">
        <v>45026</v>
      </c>
      <c r="L393" s="28">
        <f>VLOOKUP(E393,[1]Export!$F:$L,7,0)</f>
        <v>45414.291666666664</v>
      </c>
      <c r="M393" s="31">
        <v>273011</v>
      </c>
      <c r="N393" s="30">
        <f t="shared" si="12"/>
        <v>273011</v>
      </c>
      <c r="O393" s="26" t="s">
        <v>808</v>
      </c>
      <c r="P393" s="26" t="s">
        <v>791</v>
      </c>
      <c r="Q393" s="26" t="s">
        <v>809</v>
      </c>
      <c r="R393" s="26"/>
      <c r="S393" s="26"/>
      <c r="T393" s="29">
        <v>273011</v>
      </c>
      <c r="U393" s="29">
        <v>0</v>
      </c>
      <c r="V393" s="29"/>
      <c r="W393" s="29"/>
      <c r="X393" s="29">
        <v>273011</v>
      </c>
      <c r="Y393" s="29">
        <v>0</v>
      </c>
      <c r="Z393" s="29">
        <v>0</v>
      </c>
      <c r="AA393" s="29">
        <v>273011</v>
      </c>
      <c r="AB393" s="29">
        <v>273011</v>
      </c>
      <c r="AC393" s="26">
        <f>VLOOKUP(E393,'[2]pc roq'!$D:$F,3,0)</f>
        <v>4800064076</v>
      </c>
      <c r="AD393" s="29">
        <v>1407744</v>
      </c>
      <c r="AE393" s="26" t="str">
        <f>VLOOKUP(E393,'[2]pc roq'!$D:$J,7,0)</f>
        <v>19.06.2024</v>
      </c>
      <c r="AF393" s="28">
        <v>45504</v>
      </c>
    </row>
    <row r="394" spans="1:32" x14ac:dyDescent="0.35">
      <c r="A394" s="26">
        <v>891301121</v>
      </c>
      <c r="B394" s="26" t="s">
        <v>17</v>
      </c>
      <c r="C394" s="27">
        <v>365683</v>
      </c>
      <c r="D394" s="27" t="s">
        <v>21</v>
      </c>
      <c r="E394" s="27" t="s">
        <v>768</v>
      </c>
      <c r="F394" s="26"/>
      <c r="G394" s="26" t="s">
        <v>4</v>
      </c>
      <c r="H394" s="29" t="s">
        <v>15</v>
      </c>
      <c r="I394" s="26" t="s">
        <v>18</v>
      </c>
      <c r="J394" s="26" t="s">
        <v>16</v>
      </c>
      <c r="K394" s="28">
        <v>45026</v>
      </c>
      <c r="L394" s="28">
        <f>VLOOKUP(E394,[1]Export!$F:$L,7,0)</f>
        <v>45414.291666666664</v>
      </c>
      <c r="M394" s="31">
        <v>66868</v>
      </c>
      <c r="N394" s="30">
        <f t="shared" si="12"/>
        <v>66868</v>
      </c>
      <c r="O394" s="26" t="s">
        <v>808</v>
      </c>
      <c r="P394" s="26" t="s">
        <v>791</v>
      </c>
      <c r="Q394" s="26" t="s">
        <v>809</v>
      </c>
      <c r="R394" s="26"/>
      <c r="S394" s="26"/>
      <c r="T394" s="29">
        <v>66868</v>
      </c>
      <c r="U394" s="29">
        <v>0</v>
      </c>
      <c r="V394" s="29"/>
      <c r="W394" s="29"/>
      <c r="X394" s="29">
        <v>66868</v>
      </c>
      <c r="Y394" s="29">
        <v>0</v>
      </c>
      <c r="Z394" s="29">
        <v>0</v>
      </c>
      <c r="AA394" s="29">
        <v>66868</v>
      </c>
      <c r="AB394" s="29">
        <v>66868</v>
      </c>
      <c r="AC394" s="26">
        <f>VLOOKUP(E394,'[2]pc roq'!$D:$F,3,0)</f>
        <v>4800064076</v>
      </c>
      <c r="AD394" s="29">
        <v>1407744</v>
      </c>
      <c r="AE394" s="26" t="str">
        <f>VLOOKUP(E394,'[2]pc roq'!$D:$J,7,0)</f>
        <v>19.06.2024</v>
      </c>
      <c r="AF394" s="28">
        <v>45504</v>
      </c>
    </row>
    <row r="395" spans="1:32" x14ac:dyDescent="0.35">
      <c r="A395" s="26">
        <v>891301121</v>
      </c>
      <c r="B395" s="26" t="s">
        <v>17</v>
      </c>
      <c r="C395" s="27">
        <v>365771</v>
      </c>
      <c r="D395" s="27" t="s">
        <v>22</v>
      </c>
      <c r="E395" s="27" t="s">
        <v>769</v>
      </c>
      <c r="F395" s="26"/>
      <c r="G395" s="26" t="s">
        <v>4</v>
      </c>
      <c r="H395" s="29" t="s">
        <v>15</v>
      </c>
      <c r="I395" s="26" t="s">
        <v>18</v>
      </c>
      <c r="J395" s="26" t="s">
        <v>16</v>
      </c>
      <c r="K395" s="28">
        <v>45026</v>
      </c>
      <c r="L395" s="28">
        <f>VLOOKUP(E395,[1]Export!$F:$L,7,0)</f>
        <v>45414.291666666664</v>
      </c>
      <c r="M395" s="31">
        <v>150886</v>
      </c>
      <c r="N395" s="30">
        <f t="shared" si="12"/>
        <v>150886</v>
      </c>
      <c r="O395" s="26" t="s">
        <v>808</v>
      </c>
      <c r="P395" s="26" t="s">
        <v>791</v>
      </c>
      <c r="Q395" s="26" t="s">
        <v>809</v>
      </c>
      <c r="R395" s="26"/>
      <c r="S395" s="26"/>
      <c r="T395" s="29">
        <v>150886</v>
      </c>
      <c r="U395" s="29">
        <v>0</v>
      </c>
      <c r="V395" s="29"/>
      <c r="W395" s="29"/>
      <c r="X395" s="29">
        <v>150886</v>
      </c>
      <c r="Y395" s="29">
        <v>0</v>
      </c>
      <c r="Z395" s="29">
        <v>0</v>
      </c>
      <c r="AA395" s="29">
        <v>150886</v>
      </c>
      <c r="AB395" s="29">
        <v>150886</v>
      </c>
      <c r="AC395" s="26">
        <f>VLOOKUP(E395,'[2]pc roq'!$D:$F,3,0)</f>
        <v>4800064076</v>
      </c>
      <c r="AD395" s="29">
        <v>1407744</v>
      </c>
      <c r="AE395" s="26" t="str">
        <f>VLOOKUP(E395,'[2]pc roq'!$D:$J,7,0)</f>
        <v>19.06.2024</v>
      </c>
      <c r="AF395" s="28">
        <v>45504</v>
      </c>
    </row>
    <row r="396" spans="1:32" x14ac:dyDescent="0.35">
      <c r="A396" s="26">
        <v>891301121</v>
      </c>
      <c r="B396" s="26" t="s">
        <v>17</v>
      </c>
      <c r="C396" s="27">
        <v>366015</v>
      </c>
      <c r="D396" s="27" t="s">
        <v>23</v>
      </c>
      <c r="E396" s="27" t="s">
        <v>770</v>
      </c>
      <c r="F396" s="26"/>
      <c r="G396" s="26" t="s">
        <v>4</v>
      </c>
      <c r="H396" s="29" t="s">
        <v>15</v>
      </c>
      <c r="I396" s="26" t="s">
        <v>18</v>
      </c>
      <c r="J396" s="26" t="s">
        <v>16</v>
      </c>
      <c r="K396" s="28">
        <v>45026</v>
      </c>
      <c r="L396" s="28">
        <f>VLOOKUP(E396,[1]Export!$F:$L,7,0)</f>
        <v>45414.291666666664</v>
      </c>
      <c r="M396" s="31">
        <v>193632</v>
      </c>
      <c r="N396" s="30">
        <f t="shared" si="12"/>
        <v>193632</v>
      </c>
      <c r="O396" s="26" t="s">
        <v>808</v>
      </c>
      <c r="P396" s="26" t="s">
        <v>791</v>
      </c>
      <c r="Q396" s="26" t="s">
        <v>809</v>
      </c>
      <c r="R396" s="26"/>
      <c r="S396" s="26"/>
      <c r="T396" s="29">
        <v>193632</v>
      </c>
      <c r="U396" s="29">
        <v>0</v>
      </c>
      <c r="V396" s="29"/>
      <c r="W396" s="29"/>
      <c r="X396" s="29">
        <v>193632</v>
      </c>
      <c r="Y396" s="29">
        <v>0</v>
      </c>
      <c r="Z396" s="29">
        <v>0</v>
      </c>
      <c r="AA396" s="29">
        <v>193632</v>
      </c>
      <c r="AB396" s="29">
        <v>193632</v>
      </c>
      <c r="AC396" s="26">
        <f>VLOOKUP(E396,'[2]pc roq'!$D:$F,3,0)</f>
        <v>4800064076</v>
      </c>
      <c r="AD396" s="29">
        <v>1407744</v>
      </c>
      <c r="AE396" s="26" t="str">
        <f>VLOOKUP(E396,'[2]pc roq'!$D:$J,7,0)</f>
        <v>19.06.2024</v>
      </c>
      <c r="AF396" s="28">
        <v>45504</v>
      </c>
    </row>
    <row r="397" spans="1:32" x14ac:dyDescent="0.35">
      <c r="A397" s="26">
        <v>891301121</v>
      </c>
      <c r="B397" s="26" t="s">
        <v>17</v>
      </c>
      <c r="C397" s="27">
        <v>366097</v>
      </c>
      <c r="D397" s="27" t="s">
        <v>24</v>
      </c>
      <c r="E397" s="27" t="s">
        <v>771</v>
      </c>
      <c r="F397" s="26"/>
      <c r="G397" s="26" t="s">
        <v>4</v>
      </c>
      <c r="H397" s="29" t="s">
        <v>15</v>
      </c>
      <c r="I397" s="26" t="s">
        <v>18</v>
      </c>
      <c r="J397" s="26" t="s">
        <v>16</v>
      </c>
      <c r="K397" s="28">
        <v>45026</v>
      </c>
      <c r="L397" s="28">
        <f>VLOOKUP(E397,[1]Export!$F:$L,7,0)</f>
        <v>45414.291666666664</v>
      </c>
      <c r="M397" s="31">
        <v>90800</v>
      </c>
      <c r="N397" s="30">
        <f t="shared" si="12"/>
        <v>90800</v>
      </c>
      <c r="O397" s="26" t="s">
        <v>808</v>
      </c>
      <c r="P397" s="26" t="s">
        <v>791</v>
      </c>
      <c r="Q397" s="26" t="s">
        <v>809</v>
      </c>
      <c r="R397" s="26"/>
      <c r="S397" s="26"/>
      <c r="T397" s="29">
        <v>90800</v>
      </c>
      <c r="U397" s="29">
        <v>0</v>
      </c>
      <c r="V397" s="29"/>
      <c r="W397" s="29"/>
      <c r="X397" s="29">
        <v>90800</v>
      </c>
      <c r="Y397" s="29">
        <v>0</v>
      </c>
      <c r="Z397" s="29">
        <v>0</v>
      </c>
      <c r="AA397" s="29">
        <v>90800</v>
      </c>
      <c r="AB397" s="29">
        <v>90800</v>
      </c>
      <c r="AC397" s="26">
        <f>VLOOKUP(E397,'[2]pc roq'!$D:$F,3,0)</f>
        <v>4800064076</v>
      </c>
      <c r="AD397" s="29">
        <v>1407744</v>
      </c>
      <c r="AE397" s="26" t="str">
        <f>VLOOKUP(E397,'[2]pc roq'!$D:$J,7,0)</f>
        <v>19.06.2024</v>
      </c>
      <c r="AF397" s="28">
        <v>45504</v>
      </c>
    </row>
    <row r="398" spans="1:32" x14ac:dyDescent="0.35">
      <c r="A398" s="26">
        <v>891301121</v>
      </c>
      <c r="B398" s="26" t="s">
        <v>17</v>
      </c>
      <c r="C398" s="27">
        <v>366800</v>
      </c>
      <c r="D398" s="27" t="s">
        <v>25</v>
      </c>
      <c r="E398" s="27" t="s">
        <v>772</v>
      </c>
      <c r="F398" s="26"/>
      <c r="G398" s="26" t="s">
        <v>4</v>
      </c>
      <c r="H398" s="29" t="s">
        <v>15</v>
      </c>
      <c r="I398" s="26" t="s">
        <v>18</v>
      </c>
      <c r="J398" s="26" t="s">
        <v>16</v>
      </c>
      <c r="K398" s="28">
        <v>45026</v>
      </c>
      <c r="L398" s="28">
        <f>VLOOKUP(E398,[1]Export!$F:$L,7,0)</f>
        <v>45414.291666666664</v>
      </c>
      <c r="M398" s="31">
        <v>382011</v>
      </c>
      <c r="N398" s="30">
        <f t="shared" si="12"/>
        <v>382011</v>
      </c>
      <c r="O398" s="26" t="s">
        <v>808</v>
      </c>
      <c r="P398" s="26" t="s">
        <v>791</v>
      </c>
      <c r="Q398" s="26" t="s">
        <v>809</v>
      </c>
      <c r="R398" s="26"/>
      <c r="S398" s="26"/>
      <c r="T398" s="29">
        <v>382011</v>
      </c>
      <c r="U398" s="29">
        <v>0</v>
      </c>
      <c r="V398" s="29"/>
      <c r="W398" s="29"/>
      <c r="X398" s="29">
        <v>382011</v>
      </c>
      <c r="Y398" s="29">
        <v>0</v>
      </c>
      <c r="Z398" s="29">
        <v>0</v>
      </c>
      <c r="AA398" s="29">
        <v>382011</v>
      </c>
      <c r="AB398" s="29">
        <v>382011</v>
      </c>
      <c r="AC398" s="26">
        <f>VLOOKUP(E398,'[2]pc roq'!$D:$F,3,0)</f>
        <v>4800064076</v>
      </c>
      <c r="AD398" s="29">
        <v>1407744</v>
      </c>
      <c r="AE398" s="26" t="str">
        <f>VLOOKUP(E398,'[2]pc roq'!$D:$J,7,0)</f>
        <v>19.06.2024</v>
      </c>
      <c r="AF398" s="28">
        <v>45504</v>
      </c>
    </row>
    <row r="399" spans="1:32" x14ac:dyDescent="0.35">
      <c r="A399" s="26">
        <v>891301121</v>
      </c>
      <c r="B399" s="26" t="s">
        <v>17</v>
      </c>
      <c r="C399" s="26">
        <v>359642</v>
      </c>
      <c r="D399" s="27" t="s">
        <v>30</v>
      </c>
      <c r="E399" s="27" t="s">
        <v>750</v>
      </c>
      <c r="F399" s="26"/>
      <c r="G399" s="26" t="s">
        <v>4</v>
      </c>
      <c r="H399" s="29" t="s">
        <v>15</v>
      </c>
      <c r="I399" s="26" t="s">
        <v>18</v>
      </c>
      <c r="J399" s="26" t="s">
        <v>16</v>
      </c>
      <c r="K399" s="28">
        <v>45309</v>
      </c>
      <c r="L399" s="28"/>
      <c r="M399" s="30">
        <v>19200</v>
      </c>
      <c r="N399" s="30">
        <v>19200</v>
      </c>
      <c r="O399" s="26" t="s">
        <v>803</v>
      </c>
      <c r="P399" s="26" t="e">
        <v>#N/A</v>
      </c>
      <c r="Q399" s="26" t="s">
        <v>803</v>
      </c>
      <c r="R399" s="26"/>
      <c r="S399" s="26"/>
      <c r="T399" s="29">
        <v>0</v>
      </c>
      <c r="U399" s="29">
        <v>0</v>
      </c>
      <c r="V399" s="29"/>
      <c r="W399" s="29"/>
      <c r="X399" s="29">
        <v>0</v>
      </c>
      <c r="Y399" s="29">
        <v>0</v>
      </c>
      <c r="Z399" s="29">
        <v>0</v>
      </c>
      <c r="AA399" s="29">
        <v>0</v>
      </c>
      <c r="AB399" s="29">
        <v>0</v>
      </c>
      <c r="AC399" s="26"/>
      <c r="AD399" s="26"/>
      <c r="AE399" s="26"/>
      <c r="AF399" s="28">
        <v>45504</v>
      </c>
    </row>
    <row r="400" spans="1:32" x14ac:dyDescent="0.35">
      <c r="A400" s="26">
        <v>891301121</v>
      </c>
      <c r="B400" s="26" t="s">
        <v>17</v>
      </c>
      <c r="C400" s="26">
        <v>357996</v>
      </c>
      <c r="D400" s="27" t="s">
        <v>31</v>
      </c>
      <c r="E400" s="27" t="s">
        <v>744</v>
      </c>
      <c r="F400" s="26"/>
      <c r="G400" s="26" t="s">
        <v>4</v>
      </c>
      <c r="H400" s="29" t="s">
        <v>15</v>
      </c>
      <c r="I400" s="26" t="s">
        <v>18</v>
      </c>
      <c r="J400" s="26" t="s">
        <v>16</v>
      </c>
      <c r="K400" s="28">
        <v>45294</v>
      </c>
      <c r="L400" s="28"/>
      <c r="M400" s="30">
        <v>139175</v>
      </c>
      <c r="N400" s="30">
        <v>139175</v>
      </c>
      <c r="O400" s="26" t="s">
        <v>803</v>
      </c>
      <c r="P400" s="26" t="e">
        <v>#N/A</v>
      </c>
      <c r="Q400" s="26" t="s">
        <v>803</v>
      </c>
      <c r="R400" s="26"/>
      <c r="S400" s="26"/>
      <c r="T400" s="29">
        <v>0</v>
      </c>
      <c r="U400" s="29">
        <v>0</v>
      </c>
      <c r="V400" s="29"/>
      <c r="W400" s="29"/>
      <c r="X400" s="29">
        <v>0</v>
      </c>
      <c r="Y400" s="29">
        <v>0</v>
      </c>
      <c r="Z400" s="29">
        <v>0</v>
      </c>
      <c r="AA400" s="29">
        <v>0</v>
      </c>
      <c r="AB400" s="29">
        <v>0</v>
      </c>
      <c r="AC400" s="26"/>
      <c r="AD400" s="26"/>
      <c r="AE400" s="26"/>
      <c r="AF400" s="28">
        <v>45504</v>
      </c>
    </row>
    <row r="401" spans="1:32" x14ac:dyDescent="0.35">
      <c r="A401" s="26">
        <v>891301121</v>
      </c>
      <c r="B401" s="26" t="s">
        <v>17</v>
      </c>
      <c r="C401" s="26">
        <v>358127</v>
      </c>
      <c r="D401" s="27" t="s">
        <v>32</v>
      </c>
      <c r="E401" s="27" t="s">
        <v>745</v>
      </c>
      <c r="F401" s="26"/>
      <c r="G401" s="26" t="s">
        <v>4</v>
      </c>
      <c r="H401" s="29" t="s">
        <v>15</v>
      </c>
      <c r="I401" s="26" t="s">
        <v>18</v>
      </c>
      <c r="J401" s="26" t="s">
        <v>16</v>
      </c>
      <c r="K401" s="28">
        <v>45295</v>
      </c>
      <c r="L401" s="28"/>
      <c r="M401" s="30">
        <v>168220</v>
      </c>
      <c r="N401" s="30">
        <v>168220</v>
      </c>
      <c r="O401" s="26" t="s">
        <v>803</v>
      </c>
      <c r="P401" s="26" t="e">
        <v>#N/A</v>
      </c>
      <c r="Q401" s="26" t="s">
        <v>803</v>
      </c>
      <c r="R401" s="26"/>
      <c r="S401" s="26"/>
      <c r="T401" s="29">
        <v>0</v>
      </c>
      <c r="U401" s="29">
        <v>0</v>
      </c>
      <c r="V401" s="29"/>
      <c r="W401" s="29"/>
      <c r="X401" s="29">
        <v>0</v>
      </c>
      <c r="Y401" s="29">
        <v>0</v>
      </c>
      <c r="Z401" s="29">
        <v>0</v>
      </c>
      <c r="AA401" s="29">
        <v>0</v>
      </c>
      <c r="AB401" s="29">
        <v>0</v>
      </c>
      <c r="AC401" s="26"/>
      <c r="AD401" s="26"/>
      <c r="AE401" s="26"/>
      <c r="AF401" s="28">
        <v>45504</v>
      </c>
    </row>
    <row r="402" spans="1:32" x14ac:dyDescent="0.35">
      <c r="A402" s="26">
        <v>891301121</v>
      </c>
      <c r="B402" s="26" t="s">
        <v>17</v>
      </c>
      <c r="C402" s="26">
        <v>358159</v>
      </c>
      <c r="D402" s="27" t="s">
        <v>33</v>
      </c>
      <c r="E402" s="27" t="s">
        <v>746</v>
      </c>
      <c r="F402" s="26"/>
      <c r="G402" s="26" t="s">
        <v>4</v>
      </c>
      <c r="H402" s="29" t="s">
        <v>15</v>
      </c>
      <c r="I402" s="26" t="s">
        <v>18</v>
      </c>
      <c r="J402" s="26" t="s">
        <v>16</v>
      </c>
      <c r="K402" s="28">
        <v>45296</v>
      </c>
      <c r="L402" s="28"/>
      <c r="M402" s="30">
        <v>83902</v>
      </c>
      <c r="N402" s="30">
        <v>83902</v>
      </c>
      <c r="O402" s="26" t="s">
        <v>803</v>
      </c>
      <c r="P402" s="26" t="e">
        <v>#N/A</v>
      </c>
      <c r="Q402" s="26" t="s">
        <v>803</v>
      </c>
      <c r="R402" s="26"/>
      <c r="S402" s="26"/>
      <c r="T402" s="29">
        <v>0</v>
      </c>
      <c r="U402" s="29">
        <v>0</v>
      </c>
      <c r="V402" s="29"/>
      <c r="W402" s="29"/>
      <c r="X402" s="29">
        <v>0</v>
      </c>
      <c r="Y402" s="29">
        <v>0</v>
      </c>
      <c r="Z402" s="29">
        <v>0</v>
      </c>
      <c r="AA402" s="29">
        <v>0</v>
      </c>
      <c r="AB402" s="29">
        <v>0</v>
      </c>
      <c r="AC402" s="26"/>
      <c r="AD402" s="26"/>
      <c r="AE402" s="26"/>
      <c r="AF402" s="28">
        <v>45504</v>
      </c>
    </row>
    <row r="403" spans="1:32" x14ac:dyDescent="0.35">
      <c r="A403" s="26">
        <v>891301121</v>
      </c>
      <c r="B403" s="26" t="s">
        <v>17</v>
      </c>
      <c r="C403" s="26">
        <v>358542</v>
      </c>
      <c r="D403" s="27" t="s">
        <v>34</v>
      </c>
      <c r="E403" s="27" t="s">
        <v>748</v>
      </c>
      <c r="F403" s="26"/>
      <c r="G403" s="26" t="s">
        <v>4</v>
      </c>
      <c r="H403" s="29" t="s">
        <v>15</v>
      </c>
      <c r="I403" s="26" t="s">
        <v>18</v>
      </c>
      <c r="J403" s="26" t="s">
        <v>16</v>
      </c>
      <c r="K403" s="28">
        <v>45300</v>
      </c>
      <c r="L403" s="28"/>
      <c r="M403" s="30">
        <v>482644</v>
      </c>
      <c r="N403" s="30">
        <v>482644</v>
      </c>
      <c r="O403" s="26" t="s">
        <v>803</v>
      </c>
      <c r="P403" s="26" t="e">
        <v>#N/A</v>
      </c>
      <c r="Q403" s="26" t="s">
        <v>803</v>
      </c>
      <c r="R403" s="26"/>
      <c r="S403" s="26"/>
      <c r="T403" s="29">
        <v>0</v>
      </c>
      <c r="U403" s="29">
        <v>0</v>
      </c>
      <c r="V403" s="29"/>
      <c r="W403" s="29"/>
      <c r="X403" s="29">
        <v>0</v>
      </c>
      <c r="Y403" s="29">
        <v>0</v>
      </c>
      <c r="Z403" s="29">
        <v>0</v>
      </c>
      <c r="AA403" s="29">
        <v>0</v>
      </c>
      <c r="AB403" s="29">
        <v>0</v>
      </c>
      <c r="AC403" s="26"/>
      <c r="AD403" s="26"/>
      <c r="AE403" s="26"/>
      <c r="AF403" s="28">
        <v>45504</v>
      </c>
    </row>
    <row r="404" spans="1:32" x14ac:dyDescent="0.35">
      <c r="A404" s="26">
        <v>891301121</v>
      </c>
      <c r="B404" s="26" t="s">
        <v>17</v>
      </c>
      <c r="C404" s="26">
        <v>358741</v>
      </c>
      <c r="D404" s="27" t="s">
        <v>35</v>
      </c>
      <c r="E404" s="27" t="s">
        <v>749</v>
      </c>
      <c r="F404" s="26"/>
      <c r="G404" s="26" t="s">
        <v>4</v>
      </c>
      <c r="H404" s="29" t="s">
        <v>15</v>
      </c>
      <c r="I404" s="26" t="s">
        <v>18</v>
      </c>
      <c r="J404" s="26" t="s">
        <v>16</v>
      </c>
      <c r="K404" s="28">
        <v>45302</v>
      </c>
      <c r="L404" s="28"/>
      <c r="M404" s="30">
        <v>110232</v>
      </c>
      <c r="N404" s="30">
        <v>110232</v>
      </c>
      <c r="O404" s="26" t="s">
        <v>803</v>
      </c>
      <c r="P404" s="26" t="s">
        <v>792</v>
      </c>
      <c r="Q404" s="26" t="s">
        <v>803</v>
      </c>
      <c r="R404" s="26"/>
      <c r="S404" s="26"/>
      <c r="T404" s="29">
        <v>0</v>
      </c>
      <c r="U404" s="29">
        <v>0</v>
      </c>
      <c r="V404" s="29"/>
      <c r="W404" s="29"/>
      <c r="X404" s="29">
        <v>0</v>
      </c>
      <c r="Y404" s="29">
        <v>0</v>
      </c>
      <c r="Z404" s="29">
        <v>0</v>
      </c>
      <c r="AA404" s="29">
        <v>0</v>
      </c>
      <c r="AB404" s="29">
        <v>0</v>
      </c>
      <c r="AC404" s="26"/>
      <c r="AD404" s="26"/>
      <c r="AE404" s="26"/>
      <c r="AF404" s="28">
        <v>45504</v>
      </c>
    </row>
    <row r="405" spans="1:32" x14ac:dyDescent="0.35">
      <c r="A405" s="26">
        <v>891301121</v>
      </c>
      <c r="B405" s="26" t="s">
        <v>17</v>
      </c>
      <c r="C405" s="26">
        <v>359710</v>
      </c>
      <c r="D405" s="27" t="s">
        <v>36</v>
      </c>
      <c r="E405" s="27" t="s">
        <v>751</v>
      </c>
      <c r="F405" s="26"/>
      <c r="G405" s="26" t="s">
        <v>4</v>
      </c>
      <c r="H405" s="29" t="s">
        <v>15</v>
      </c>
      <c r="I405" s="26" t="s">
        <v>18</v>
      </c>
      <c r="J405" s="26" t="s">
        <v>16</v>
      </c>
      <c r="K405" s="28">
        <v>45310</v>
      </c>
      <c r="L405" s="28"/>
      <c r="M405" s="30">
        <v>78545</v>
      </c>
      <c r="N405" s="30">
        <v>78545</v>
      </c>
      <c r="O405" s="26" t="s">
        <v>803</v>
      </c>
      <c r="P405" s="26" t="s">
        <v>792</v>
      </c>
      <c r="Q405" s="26" t="s">
        <v>803</v>
      </c>
      <c r="R405" s="26"/>
      <c r="S405" s="26"/>
      <c r="T405" s="29">
        <v>0</v>
      </c>
      <c r="U405" s="29">
        <v>0</v>
      </c>
      <c r="V405" s="29"/>
      <c r="W405" s="29"/>
      <c r="X405" s="29">
        <v>0</v>
      </c>
      <c r="Y405" s="29">
        <v>0</v>
      </c>
      <c r="Z405" s="29">
        <v>0</v>
      </c>
      <c r="AA405" s="29">
        <v>0</v>
      </c>
      <c r="AB405" s="29">
        <v>0</v>
      </c>
      <c r="AC405" s="26"/>
      <c r="AD405" s="26"/>
      <c r="AE405" s="26"/>
      <c r="AF405" s="28">
        <v>45504</v>
      </c>
    </row>
    <row r="406" spans="1:32" x14ac:dyDescent="0.35">
      <c r="A406" s="26">
        <v>891301121</v>
      </c>
      <c r="B406" s="26" t="s">
        <v>17</v>
      </c>
      <c r="C406" s="26">
        <v>359885</v>
      </c>
      <c r="D406" s="27" t="s">
        <v>37</v>
      </c>
      <c r="E406" s="27" t="s">
        <v>752</v>
      </c>
      <c r="F406" s="26"/>
      <c r="G406" s="26" t="s">
        <v>4</v>
      </c>
      <c r="H406" s="29" t="s">
        <v>15</v>
      </c>
      <c r="I406" s="26" t="s">
        <v>18</v>
      </c>
      <c r="J406" s="26" t="s">
        <v>16</v>
      </c>
      <c r="K406" s="28">
        <v>45312</v>
      </c>
      <c r="L406" s="28"/>
      <c r="M406" s="30">
        <v>71422</v>
      </c>
      <c r="N406" s="30">
        <v>71422</v>
      </c>
      <c r="O406" s="26" t="s">
        <v>803</v>
      </c>
      <c r="P406" s="26" t="s">
        <v>792</v>
      </c>
      <c r="Q406" s="26" t="s">
        <v>803</v>
      </c>
      <c r="R406" s="26"/>
      <c r="S406" s="26"/>
      <c r="T406" s="29">
        <v>0</v>
      </c>
      <c r="U406" s="29">
        <v>0</v>
      </c>
      <c r="V406" s="29"/>
      <c r="W406" s="29"/>
      <c r="X406" s="29">
        <v>0</v>
      </c>
      <c r="Y406" s="29">
        <v>0</v>
      </c>
      <c r="Z406" s="29">
        <v>0</v>
      </c>
      <c r="AA406" s="29">
        <v>0</v>
      </c>
      <c r="AB406" s="29">
        <v>0</v>
      </c>
      <c r="AC406" s="26"/>
      <c r="AD406" s="26"/>
      <c r="AE406" s="26"/>
      <c r="AF406" s="28">
        <v>45504</v>
      </c>
    </row>
    <row r="407" spans="1:32" x14ac:dyDescent="0.35">
      <c r="A407" s="26">
        <v>891301121</v>
      </c>
      <c r="B407" s="26" t="s">
        <v>17</v>
      </c>
      <c r="C407" s="26">
        <v>360062</v>
      </c>
      <c r="D407" s="27" t="s">
        <v>38</v>
      </c>
      <c r="E407" s="27" t="s">
        <v>753</v>
      </c>
      <c r="F407" s="26"/>
      <c r="G407" s="26" t="s">
        <v>4</v>
      </c>
      <c r="H407" s="29" t="s">
        <v>15</v>
      </c>
      <c r="I407" s="26" t="s">
        <v>18</v>
      </c>
      <c r="J407" s="26" t="s">
        <v>16</v>
      </c>
      <c r="K407" s="28">
        <v>45313</v>
      </c>
      <c r="L407" s="28"/>
      <c r="M407" s="30">
        <v>158375</v>
      </c>
      <c r="N407" s="30">
        <v>158375</v>
      </c>
      <c r="O407" s="26" t="s">
        <v>803</v>
      </c>
      <c r="P407" s="26" t="s">
        <v>792</v>
      </c>
      <c r="Q407" s="26" t="s">
        <v>803</v>
      </c>
      <c r="R407" s="26"/>
      <c r="S407" s="26"/>
      <c r="T407" s="29">
        <v>0</v>
      </c>
      <c r="U407" s="29">
        <v>0</v>
      </c>
      <c r="V407" s="29"/>
      <c r="W407" s="29"/>
      <c r="X407" s="29">
        <v>0</v>
      </c>
      <c r="Y407" s="29">
        <v>0</v>
      </c>
      <c r="Z407" s="29">
        <v>0</v>
      </c>
      <c r="AA407" s="29">
        <v>0</v>
      </c>
      <c r="AB407" s="29">
        <v>0</v>
      </c>
      <c r="AC407" s="26"/>
      <c r="AD407" s="26"/>
      <c r="AE407" s="26"/>
      <c r="AF407" s="28">
        <v>45504</v>
      </c>
    </row>
    <row r="408" spans="1:32" x14ac:dyDescent="0.35">
      <c r="A408" s="26">
        <v>891301121</v>
      </c>
      <c r="B408" s="26" t="s">
        <v>17</v>
      </c>
      <c r="C408" s="26">
        <v>360337</v>
      </c>
      <c r="D408" s="27" t="s">
        <v>39</v>
      </c>
      <c r="E408" s="27" t="s">
        <v>754</v>
      </c>
      <c r="F408" s="26"/>
      <c r="G408" s="26" t="s">
        <v>4</v>
      </c>
      <c r="H408" s="29" t="s">
        <v>15</v>
      </c>
      <c r="I408" s="26" t="s">
        <v>18</v>
      </c>
      <c r="J408" s="26" t="s">
        <v>16</v>
      </c>
      <c r="K408" s="28">
        <v>45316</v>
      </c>
      <c r="L408" s="28"/>
      <c r="M408" s="30">
        <v>73421</v>
      </c>
      <c r="N408" s="30">
        <v>73421</v>
      </c>
      <c r="O408" s="26" t="s">
        <v>803</v>
      </c>
      <c r="P408" s="26" t="s">
        <v>792</v>
      </c>
      <c r="Q408" s="26" t="s">
        <v>803</v>
      </c>
      <c r="R408" s="26"/>
      <c r="S408" s="26"/>
      <c r="T408" s="29">
        <v>0</v>
      </c>
      <c r="U408" s="29">
        <v>0</v>
      </c>
      <c r="V408" s="29"/>
      <c r="W408" s="29"/>
      <c r="X408" s="29">
        <v>0</v>
      </c>
      <c r="Y408" s="29">
        <v>0</v>
      </c>
      <c r="Z408" s="29">
        <v>0</v>
      </c>
      <c r="AA408" s="29">
        <v>0</v>
      </c>
      <c r="AB408" s="29">
        <v>0</v>
      </c>
      <c r="AC408" s="26"/>
      <c r="AD408" s="26"/>
      <c r="AE408" s="26"/>
      <c r="AF408" s="28">
        <v>45504</v>
      </c>
    </row>
    <row r="409" spans="1:32" x14ac:dyDescent="0.35">
      <c r="A409" s="26">
        <v>891301121</v>
      </c>
      <c r="B409" s="26" t="s">
        <v>17</v>
      </c>
      <c r="C409" s="26">
        <v>360647</v>
      </c>
      <c r="D409" s="27" t="s">
        <v>40</v>
      </c>
      <c r="E409" s="27" t="s">
        <v>755</v>
      </c>
      <c r="F409" s="26"/>
      <c r="G409" s="26" t="s">
        <v>4</v>
      </c>
      <c r="H409" s="29" t="s">
        <v>15</v>
      </c>
      <c r="I409" s="26" t="s">
        <v>18</v>
      </c>
      <c r="J409" s="26" t="s">
        <v>16</v>
      </c>
      <c r="K409" s="28">
        <v>45319</v>
      </c>
      <c r="L409" s="28"/>
      <c r="M409" s="30">
        <v>78543</v>
      </c>
      <c r="N409" s="30">
        <v>78543</v>
      </c>
      <c r="O409" s="26" t="s">
        <v>803</v>
      </c>
      <c r="P409" s="26" t="s">
        <v>792</v>
      </c>
      <c r="Q409" s="26" t="s">
        <v>803</v>
      </c>
      <c r="R409" s="26"/>
      <c r="S409" s="26"/>
      <c r="T409" s="29">
        <v>0</v>
      </c>
      <c r="U409" s="29">
        <v>0</v>
      </c>
      <c r="V409" s="29"/>
      <c r="W409" s="29"/>
      <c r="X409" s="29">
        <v>0</v>
      </c>
      <c r="Y409" s="29">
        <v>0</v>
      </c>
      <c r="Z409" s="29">
        <v>0</v>
      </c>
      <c r="AA409" s="29">
        <v>0</v>
      </c>
      <c r="AB409" s="29">
        <v>0</v>
      </c>
      <c r="AC409" s="26"/>
      <c r="AD409" s="26"/>
      <c r="AE409" s="26"/>
      <c r="AF409" s="28">
        <v>45504</v>
      </c>
    </row>
    <row r="410" spans="1:32" x14ac:dyDescent="0.35">
      <c r="A410" s="26">
        <v>891301121</v>
      </c>
      <c r="B410" s="26" t="s">
        <v>17</v>
      </c>
      <c r="C410" s="26">
        <v>360651</v>
      </c>
      <c r="D410" s="27" t="s">
        <v>41</v>
      </c>
      <c r="E410" s="27" t="s">
        <v>756</v>
      </c>
      <c r="F410" s="26"/>
      <c r="G410" s="26" t="s">
        <v>4</v>
      </c>
      <c r="H410" s="29" t="s">
        <v>15</v>
      </c>
      <c r="I410" s="26" t="s">
        <v>18</v>
      </c>
      <c r="J410" s="26" t="s">
        <v>16</v>
      </c>
      <c r="K410" s="28">
        <v>45319</v>
      </c>
      <c r="L410" s="28"/>
      <c r="M410" s="30">
        <v>122451</v>
      </c>
      <c r="N410" s="30">
        <v>122451</v>
      </c>
      <c r="O410" s="26" t="s">
        <v>803</v>
      </c>
      <c r="P410" s="26" t="s">
        <v>792</v>
      </c>
      <c r="Q410" s="26" t="s">
        <v>803</v>
      </c>
      <c r="R410" s="26"/>
      <c r="S410" s="26"/>
      <c r="T410" s="29">
        <v>0</v>
      </c>
      <c r="U410" s="29">
        <v>0</v>
      </c>
      <c r="V410" s="29"/>
      <c r="W410" s="29"/>
      <c r="X410" s="29">
        <v>0</v>
      </c>
      <c r="Y410" s="29">
        <v>0</v>
      </c>
      <c r="Z410" s="29">
        <v>0</v>
      </c>
      <c r="AA410" s="29">
        <v>0</v>
      </c>
      <c r="AB410" s="29">
        <v>0</v>
      </c>
      <c r="AC410" s="26"/>
      <c r="AD410" s="26"/>
      <c r="AE410" s="26"/>
      <c r="AF410" s="28">
        <v>45504</v>
      </c>
    </row>
    <row r="411" spans="1:32" x14ac:dyDescent="0.35">
      <c r="A411" s="26">
        <v>891301121</v>
      </c>
      <c r="B411" s="26" t="s">
        <v>17</v>
      </c>
      <c r="C411" s="26">
        <v>360909</v>
      </c>
      <c r="D411" s="27" t="s">
        <v>42</v>
      </c>
      <c r="E411" s="27" t="s">
        <v>757</v>
      </c>
      <c r="F411" s="26"/>
      <c r="G411" s="26" t="s">
        <v>4</v>
      </c>
      <c r="H411" s="29" t="s">
        <v>15</v>
      </c>
      <c r="I411" s="26" t="s">
        <v>18</v>
      </c>
      <c r="J411" s="26" t="s">
        <v>16</v>
      </c>
      <c r="K411" s="28">
        <v>45321</v>
      </c>
      <c r="L411" s="28"/>
      <c r="M411" s="30">
        <v>323800</v>
      </c>
      <c r="N411" s="30">
        <v>323800</v>
      </c>
      <c r="O411" s="26" t="s">
        <v>803</v>
      </c>
      <c r="P411" s="26" t="s">
        <v>792</v>
      </c>
      <c r="Q411" s="26" t="s">
        <v>803</v>
      </c>
      <c r="R411" s="26"/>
      <c r="S411" s="26"/>
      <c r="T411" s="29">
        <v>0</v>
      </c>
      <c r="U411" s="29">
        <v>0</v>
      </c>
      <c r="V411" s="29"/>
      <c r="W411" s="29"/>
      <c r="X411" s="29">
        <v>0</v>
      </c>
      <c r="Y411" s="29">
        <v>0</v>
      </c>
      <c r="Z411" s="29">
        <v>0</v>
      </c>
      <c r="AA411" s="29">
        <v>0</v>
      </c>
      <c r="AB411" s="29">
        <v>0</v>
      </c>
      <c r="AC411" s="26"/>
      <c r="AD411" s="26"/>
      <c r="AE411" s="26"/>
      <c r="AF411" s="28">
        <v>45504</v>
      </c>
    </row>
    <row r="412" spans="1:32" x14ac:dyDescent="0.35">
      <c r="A412" s="26">
        <v>891301121</v>
      </c>
      <c r="B412" s="26" t="s">
        <v>17</v>
      </c>
      <c r="C412" s="26">
        <v>361442</v>
      </c>
      <c r="D412" s="27" t="s">
        <v>43</v>
      </c>
      <c r="E412" s="27" t="s">
        <v>758</v>
      </c>
      <c r="F412" s="26"/>
      <c r="G412" s="26" t="s">
        <v>4</v>
      </c>
      <c r="H412" s="29" t="s">
        <v>15</v>
      </c>
      <c r="I412" s="26" t="s">
        <v>18</v>
      </c>
      <c r="J412" s="26" t="s">
        <v>16</v>
      </c>
      <c r="K412" s="28">
        <v>45325</v>
      </c>
      <c r="L412" s="28">
        <f>VLOOKUP(E412,[1]Export!$F:$L,7,0)</f>
        <v>45352.291666666664</v>
      </c>
      <c r="M412" s="30">
        <v>67749</v>
      </c>
      <c r="N412" s="30">
        <v>67749</v>
      </c>
      <c r="O412" s="26" t="s">
        <v>808</v>
      </c>
      <c r="P412" s="26" t="s">
        <v>791</v>
      </c>
      <c r="Q412" s="26" t="s">
        <v>808</v>
      </c>
      <c r="R412" s="26"/>
      <c r="S412" s="26"/>
      <c r="T412" s="29">
        <v>67749</v>
      </c>
      <c r="U412" s="29">
        <v>0</v>
      </c>
      <c r="V412" s="29"/>
      <c r="W412" s="29"/>
      <c r="X412" s="29">
        <v>67749</v>
      </c>
      <c r="Y412" s="29">
        <v>0</v>
      </c>
      <c r="Z412" s="29">
        <v>0</v>
      </c>
      <c r="AA412" s="29">
        <v>67749</v>
      </c>
      <c r="AB412" s="29">
        <f>VLOOKUP(E412,'[3]ESTADO DE CADA FACTURA'!$F:$AD,25,0)</f>
        <v>67749</v>
      </c>
      <c r="AC412" s="26">
        <f>VLOOKUP(E412,'[3]ESTADO DE CADA FACTURA'!$F:$AE,26,0)</f>
        <v>2201506745</v>
      </c>
      <c r="AD412" s="29">
        <v>3856943</v>
      </c>
      <c r="AE412" s="26" t="str">
        <f>VLOOKUP(E412,'[3]ESTADO DE CADA FACTURA'!$F:$AF,27,0)</f>
        <v>29.04.2024</v>
      </c>
      <c r="AF412" s="28">
        <v>45504</v>
      </c>
    </row>
    <row r="413" spans="1:32" x14ac:dyDescent="0.35">
      <c r="A413" s="26">
        <v>891301121</v>
      </c>
      <c r="B413" s="26" t="s">
        <v>17</v>
      </c>
      <c r="C413" s="26">
        <v>361945</v>
      </c>
      <c r="D413" s="27" t="s">
        <v>44</v>
      </c>
      <c r="E413" s="27" t="s">
        <v>759</v>
      </c>
      <c r="F413" s="26"/>
      <c r="G413" s="26" t="s">
        <v>4</v>
      </c>
      <c r="H413" s="29" t="s">
        <v>15</v>
      </c>
      <c r="I413" s="26" t="s">
        <v>18</v>
      </c>
      <c r="J413" s="26" t="s">
        <v>16</v>
      </c>
      <c r="K413" s="28">
        <v>45329</v>
      </c>
      <c r="L413" s="28">
        <f>VLOOKUP(E413,[1]Export!$F:$L,7,0)</f>
        <v>45352.291666666664</v>
      </c>
      <c r="M413" s="30">
        <v>76594</v>
      </c>
      <c r="N413" s="30">
        <v>76594</v>
      </c>
      <c r="O413" s="26" t="s">
        <v>808</v>
      </c>
      <c r="P413" s="26" t="s">
        <v>791</v>
      </c>
      <c r="Q413" s="26" t="s">
        <v>808</v>
      </c>
      <c r="R413" s="26"/>
      <c r="S413" s="26"/>
      <c r="T413" s="29">
        <v>76594</v>
      </c>
      <c r="U413" s="29">
        <v>0</v>
      </c>
      <c r="V413" s="29"/>
      <c r="W413" s="29"/>
      <c r="X413" s="29">
        <v>76594</v>
      </c>
      <c r="Y413" s="29">
        <v>0</v>
      </c>
      <c r="Z413" s="29">
        <v>0</v>
      </c>
      <c r="AA413" s="29">
        <v>76594</v>
      </c>
      <c r="AB413" s="29">
        <f>VLOOKUP(E413,'[3]ESTADO DE CADA FACTURA'!$F:$AD,25,0)</f>
        <v>76594</v>
      </c>
      <c r="AC413" s="26">
        <f>VLOOKUP(E413,'[3]ESTADO DE CADA FACTURA'!$F:$AE,26,0)</f>
        <v>2201506745</v>
      </c>
      <c r="AD413" s="29">
        <v>3856943</v>
      </c>
      <c r="AE413" s="26" t="str">
        <f>VLOOKUP(E413,'[3]ESTADO DE CADA FACTURA'!$F:$AF,27,0)</f>
        <v>29.04.2024</v>
      </c>
      <c r="AF413" s="28">
        <v>45504</v>
      </c>
    </row>
    <row r="414" spans="1:32" x14ac:dyDescent="0.35">
      <c r="A414" s="26">
        <v>891301121</v>
      </c>
      <c r="B414" s="26" t="s">
        <v>17</v>
      </c>
      <c r="C414" s="26">
        <v>361949</v>
      </c>
      <c r="D414" s="27" t="s">
        <v>45</v>
      </c>
      <c r="E414" s="27" t="s">
        <v>760</v>
      </c>
      <c r="F414" s="26"/>
      <c r="G414" s="26" t="s">
        <v>4</v>
      </c>
      <c r="H414" s="29" t="s">
        <v>15</v>
      </c>
      <c r="I414" s="26" t="s">
        <v>18</v>
      </c>
      <c r="J414" s="26" t="s">
        <v>16</v>
      </c>
      <c r="K414" s="28">
        <v>45329</v>
      </c>
      <c r="L414" s="28">
        <f>VLOOKUP(E414,[1]Export!$F:$L,7,0)</f>
        <v>45352.291666666664</v>
      </c>
      <c r="M414" s="30">
        <v>100273</v>
      </c>
      <c r="N414" s="30">
        <v>100273</v>
      </c>
      <c r="O414" s="26" t="s">
        <v>808</v>
      </c>
      <c r="P414" s="26" t="s">
        <v>791</v>
      </c>
      <c r="Q414" s="26" t="s">
        <v>808</v>
      </c>
      <c r="R414" s="26"/>
      <c r="S414" s="26"/>
      <c r="T414" s="29">
        <v>100273</v>
      </c>
      <c r="U414" s="29">
        <v>0</v>
      </c>
      <c r="V414" s="29"/>
      <c r="W414" s="29"/>
      <c r="X414" s="29">
        <v>100273</v>
      </c>
      <c r="Y414" s="29">
        <v>0</v>
      </c>
      <c r="Z414" s="29">
        <v>0</v>
      </c>
      <c r="AA414" s="29">
        <v>100273</v>
      </c>
      <c r="AB414" s="29">
        <f>VLOOKUP(E414,'[3]ESTADO DE CADA FACTURA'!$F:$AD,25,0)</f>
        <v>100273</v>
      </c>
      <c r="AC414" s="26">
        <f>VLOOKUP(E414,'[3]ESTADO DE CADA FACTURA'!$F:$AE,26,0)</f>
        <v>2201506745</v>
      </c>
      <c r="AD414" s="29">
        <v>3856943</v>
      </c>
      <c r="AE414" s="26" t="str">
        <f>VLOOKUP(E414,'[3]ESTADO DE CADA FACTURA'!$F:$AF,27,0)</f>
        <v>29.04.2024</v>
      </c>
      <c r="AF414" s="28">
        <v>45504</v>
      </c>
    </row>
    <row r="415" spans="1:32" x14ac:dyDescent="0.35">
      <c r="A415" s="26">
        <v>891301121</v>
      </c>
      <c r="B415" s="26" t="s">
        <v>17</v>
      </c>
      <c r="C415" s="26">
        <v>362123</v>
      </c>
      <c r="D415" s="27" t="s">
        <v>46</v>
      </c>
      <c r="E415" s="27" t="s">
        <v>762</v>
      </c>
      <c r="F415" s="26"/>
      <c r="G415" s="26" t="s">
        <v>4</v>
      </c>
      <c r="H415" s="29" t="s">
        <v>15</v>
      </c>
      <c r="I415" s="26" t="s">
        <v>18</v>
      </c>
      <c r="J415" s="26" t="s">
        <v>16</v>
      </c>
      <c r="K415" s="28">
        <v>45331</v>
      </c>
      <c r="L415" s="28">
        <f>VLOOKUP(E415,[1]Export!$F:$L,7,0)</f>
        <v>45352.291666666664</v>
      </c>
      <c r="M415" s="30">
        <v>90800</v>
      </c>
      <c r="N415" s="30">
        <v>90800</v>
      </c>
      <c r="O415" s="26" t="s">
        <v>808</v>
      </c>
      <c r="P415" s="26" t="s">
        <v>791</v>
      </c>
      <c r="Q415" s="26" t="s">
        <v>808</v>
      </c>
      <c r="R415" s="26"/>
      <c r="S415" s="26"/>
      <c r="T415" s="29">
        <v>90800</v>
      </c>
      <c r="U415" s="29">
        <v>0</v>
      </c>
      <c r="V415" s="29"/>
      <c r="W415" s="29"/>
      <c r="X415" s="29">
        <v>90800</v>
      </c>
      <c r="Y415" s="29">
        <v>0</v>
      </c>
      <c r="Z415" s="29">
        <v>0</v>
      </c>
      <c r="AA415" s="29">
        <v>90800</v>
      </c>
      <c r="AB415" s="29">
        <f>VLOOKUP(E415,'[3]ESTADO DE CADA FACTURA'!$F:$AD,25,0)</f>
        <v>90800</v>
      </c>
      <c r="AC415" s="26">
        <f>VLOOKUP(E415,'[3]ESTADO DE CADA FACTURA'!$F:$AE,26,0)</f>
        <v>2201506745</v>
      </c>
      <c r="AD415" s="29">
        <v>3856943</v>
      </c>
      <c r="AE415" s="26" t="str">
        <f>VLOOKUP(E415,'[3]ESTADO DE CADA FACTURA'!$F:$AF,27,0)</f>
        <v>29.04.2024</v>
      </c>
      <c r="AF415" s="28">
        <v>45504</v>
      </c>
    </row>
    <row r="416" spans="1:32" x14ac:dyDescent="0.35">
      <c r="A416" s="26">
        <v>891301121</v>
      </c>
      <c r="B416" s="26" t="s">
        <v>17</v>
      </c>
      <c r="C416" s="26">
        <v>365004</v>
      </c>
      <c r="D416" s="27" t="s">
        <v>19</v>
      </c>
      <c r="E416" s="27" t="s">
        <v>766</v>
      </c>
      <c r="F416" s="26"/>
      <c r="G416" s="26" t="s">
        <v>4</v>
      </c>
      <c r="H416" s="29" t="s">
        <v>15</v>
      </c>
      <c r="I416" s="26" t="s">
        <v>18</v>
      </c>
      <c r="J416" s="26" t="s">
        <v>16</v>
      </c>
      <c r="K416" s="28">
        <v>45361</v>
      </c>
      <c r="L416" s="28">
        <f>VLOOKUP(E416,[1]Export!$F:$L,7,0)</f>
        <v>45414.291666666664</v>
      </c>
      <c r="M416" s="29">
        <v>135836</v>
      </c>
      <c r="N416" s="29">
        <v>135836</v>
      </c>
      <c r="O416" s="26" t="s">
        <v>808</v>
      </c>
      <c r="P416" s="26" t="s">
        <v>791</v>
      </c>
      <c r="Q416" s="26" t="s">
        <v>809</v>
      </c>
      <c r="R416" s="26"/>
      <c r="S416" s="26"/>
      <c r="T416" s="29">
        <v>135836</v>
      </c>
      <c r="U416" s="29">
        <v>0</v>
      </c>
      <c r="V416" s="29"/>
      <c r="W416" s="29"/>
      <c r="X416" s="29">
        <v>135836</v>
      </c>
      <c r="Y416" s="29">
        <v>0</v>
      </c>
      <c r="Z416" s="29">
        <v>0</v>
      </c>
      <c r="AA416" s="29">
        <v>135836</v>
      </c>
      <c r="AB416" s="29">
        <v>135836</v>
      </c>
      <c r="AC416" s="26">
        <f>VLOOKUP(E416,'[2]pc roq'!$D:$F,3,0)</f>
        <v>4800064076</v>
      </c>
      <c r="AD416" s="29">
        <v>1407744</v>
      </c>
      <c r="AE416" s="26" t="str">
        <f>VLOOKUP(E416,'[2]pc roq'!$D:$J,7,0)</f>
        <v>19.06.2024</v>
      </c>
      <c r="AF416" s="28">
        <v>45504</v>
      </c>
    </row>
    <row r="417" spans="1:32" x14ac:dyDescent="0.35">
      <c r="A417" s="26">
        <v>891301121</v>
      </c>
      <c r="B417" s="26" t="s">
        <v>17</v>
      </c>
      <c r="C417" s="26">
        <v>365651</v>
      </c>
      <c r="D417" s="27" t="s">
        <v>20</v>
      </c>
      <c r="E417" s="27" t="s">
        <v>767</v>
      </c>
      <c r="F417" s="26"/>
      <c r="G417" s="26" t="s">
        <v>4</v>
      </c>
      <c r="H417" s="29" t="s">
        <v>15</v>
      </c>
      <c r="I417" s="26" t="s">
        <v>18</v>
      </c>
      <c r="J417" s="26" t="s">
        <v>16</v>
      </c>
      <c r="K417" s="28">
        <v>45368</v>
      </c>
      <c r="L417" s="28">
        <f>VLOOKUP(E417,[1]Export!$F:$L,7,0)</f>
        <v>45414.291666666664</v>
      </c>
      <c r="M417" s="29">
        <v>273011</v>
      </c>
      <c r="N417" s="29">
        <v>273011</v>
      </c>
      <c r="O417" s="26" t="s">
        <v>808</v>
      </c>
      <c r="P417" s="26" t="s">
        <v>791</v>
      </c>
      <c r="Q417" s="26" t="s">
        <v>809</v>
      </c>
      <c r="R417" s="26"/>
      <c r="S417" s="26"/>
      <c r="T417" s="29">
        <v>273011</v>
      </c>
      <c r="U417" s="29">
        <v>0</v>
      </c>
      <c r="V417" s="29"/>
      <c r="W417" s="29"/>
      <c r="X417" s="29">
        <v>273011</v>
      </c>
      <c r="Y417" s="29">
        <v>0</v>
      </c>
      <c r="Z417" s="29">
        <v>0</v>
      </c>
      <c r="AA417" s="29">
        <v>273011</v>
      </c>
      <c r="AB417" s="29">
        <v>273011</v>
      </c>
      <c r="AC417" s="26">
        <f>VLOOKUP(E417,'[2]pc roq'!$D:$F,3,0)</f>
        <v>4800064076</v>
      </c>
      <c r="AD417" s="29">
        <v>1407744</v>
      </c>
      <c r="AE417" s="26" t="str">
        <f>VLOOKUP(E417,'[2]pc roq'!$D:$J,7,0)</f>
        <v>19.06.2024</v>
      </c>
      <c r="AF417" s="28">
        <v>45504</v>
      </c>
    </row>
    <row r="418" spans="1:32" x14ac:dyDescent="0.35">
      <c r="A418" s="26">
        <v>891301121</v>
      </c>
      <c r="B418" s="26" t="s">
        <v>17</v>
      </c>
      <c r="C418" s="26">
        <v>365683</v>
      </c>
      <c r="D418" s="27" t="s">
        <v>21</v>
      </c>
      <c r="E418" s="27" t="s">
        <v>768</v>
      </c>
      <c r="F418" s="26"/>
      <c r="G418" s="26" t="s">
        <v>4</v>
      </c>
      <c r="H418" s="29" t="s">
        <v>15</v>
      </c>
      <c r="I418" s="26" t="s">
        <v>18</v>
      </c>
      <c r="J418" s="26" t="s">
        <v>16</v>
      </c>
      <c r="K418" s="28">
        <v>45369</v>
      </c>
      <c r="L418" s="28">
        <f>VLOOKUP(E418,[1]Export!$F:$L,7,0)</f>
        <v>45414.291666666664</v>
      </c>
      <c r="M418" s="29">
        <v>66868</v>
      </c>
      <c r="N418" s="29">
        <v>66868</v>
      </c>
      <c r="O418" s="26" t="s">
        <v>808</v>
      </c>
      <c r="P418" s="26" t="s">
        <v>791</v>
      </c>
      <c r="Q418" s="26" t="s">
        <v>809</v>
      </c>
      <c r="R418" s="26"/>
      <c r="S418" s="26"/>
      <c r="T418" s="29">
        <v>66868</v>
      </c>
      <c r="U418" s="29">
        <v>0</v>
      </c>
      <c r="V418" s="29"/>
      <c r="W418" s="29"/>
      <c r="X418" s="29">
        <v>66868</v>
      </c>
      <c r="Y418" s="29">
        <v>0</v>
      </c>
      <c r="Z418" s="29">
        <v>0</v>
      </c>
      <c r="AA418" s="29">
        <v>66868</v>
      </c>
      <c r="AB418" s="29">
        <v>66868</v>
      </c>
      <c r="AC418" s="26">
        <f>VLOOKUP(E418,'[2]pc roq'!$D:$F,3,0)</f>
        <v>4800064076</v>
      </c>
      <c r="AD418" s="29">
        <v>1407744</v>
      </c>
      <c r="AE418" s="26" t="str">
        <f>VLOOKUP(E418,'[2]pc roq'!$D:$J,7,0)</f>
        <v>19.06.2024</v>
      </c>
      <c r="AF418" s="28">
        <v>45504</v>
      </c>
    </row>
    <row r="419" spans="1:32" x14ac:dyDescent="0.35">
      <c r="A419" s="26">
        <v>891301121</v>
      </c>
      <c r="B419" s="26" t="s">
        <v>17</v>
      </c>
      <c r="C419" s="26">
        <v>365771</v>
      </c>
      <c r="D419" s="27" t="s">
        <v>22</v>
      </c>
      <c r="E419" s="27" t="s">
        <v>769</v>
      </c>
      <c r="F419" s="26"/>
      <c r="G419" s="26" t="s">
        <v>4</v>
      </c>
      <c r="H419" s="29" t="s">
        <v>15</v>
      </c>
      <c r="I419" s="26" t="s">
        <v>18</v>
      </c>
      <c r="J419" s="26" t="s">
        <v>16</v>
      </c>
      <c r="K419" s="28">
        <v>45369</v>
      </c>
      <c r="L419" s="28">
        <f>VLOOKUP(E419,[1]Export!$F:$L,7,0)</f>
        <v>45414.291666666664</v>
      </c>
      <c r="M419" s="29">
        <v>150886</v>
      </c>
      <c r="N419" s="29">
        <v>150886</v>
      </c>
      <c r="O419" s="26" t="s">
        <v>808</v>
      </c>
      <c r="P419" s="26" t="s">
        <v>791</v>
      </c>
      <c r="Q419" s="26" t="s">
        <v>809</v>
      </c>
      <c r="R419" s="26"/>
      <c r="S419" s="26"/>
      <c r="T419" s="29">
        <v>150886</v>
      </c>
      <c r="U419" s="29">
        <v>0</v>
      </c>
      <c r="V419" s="29"/>
      <c r="W419" s="29"/>
      <c r="X419" s="29">
        <v>150886</v>
      </c>
      <c r="Y419" s="29">
        <v>0</v>
      </c>
      <c r="Z419" s="29">
        <v>0</v>
      </c>
      <c r="AA419" s="29">
        <v>150886</v>
      </c>
      <c r="AB419" s="29">
        <v>150886</v>
      </c>
      <c r="AC419" s="26">
        <f>VLOOKUP(E419,'[2]pc roq'!$D:$F,3,0)</f>
        <v>4800064076</v>
      </c>
      <c r="AD419" s="29">
        <v>1407744</v>
      </c>
      <c r="AE419" s="26" t="str">
        <f>VLOOKUP(E419,'[2]pc roq'!$D:$J,7,0)</f>
        <v>19.06.2024</v>
      </c>
      <c r="AF419" s="28">
        <v>45504</v>
      </c>
    </row>
    <row r="420" spans="1:32" x14ac:dyDescent="0.35">
      <c r="A420" s="26">
        <v>891301121</v>
      </c>
      <c r="B420" s="26" t="s">
        <v>17</v>
      </c>
      <c r="C420" s="26">
        <v>366015</v>
      </c>
      <c r="D420" s="27" t="s">
        <v>23</v>
      </c>
      <c r="E420" s="27" t="s">
        <v>770</v>
      </c>
      <c r="F420" s="26"/>
      <c r="G420" s="26" t="s">
        <v>4</v>
      </c>
      <c r="H420" s="29" t="s">
        <v>15</v>
      </c>
      <c r="I420" s="26" t="s">
        <v>18</v>
      </c>
      <c r="J420" s="26" t="s">
        <v>16</v>
      </c>
      <c r="K420" s="28">
        <v>45371</v>
      </c>
      <c r="L420" s="28">
        <f>VLOOKUP(E420,[1]Export!$F:$L,7,0)</f>
        <v>45414.291666666664</v>
      </c>
      <c r="M420" s="29">
        <v>193632</v>
      </c>
      <c r="N420" s="29">
        <v>193632</v>
      </c>
      <c r="O420" s="26" t="s">
        <v>808</v>
      </c>
      <c r="P420" s="26" t="s">
        <v>791</v>
      </c>
      <c r="Q420" s="26" t="s">
        <v>809</v>
      </c>
      <c r="R420" s="26"/>
      <c r="S420" s="26"/>
      <c r="T420" s="29">
        <v>193632</v>
      </c>
      <c r="U420" s="29">
        <v>0</v>
      </c>
      <c r="V420" s="29"/>
      <c r="W420" s="29"/>
      <c r="X420" s="29">
        <v>193632</v>
      </c>
      <c r="Y420" s="29">
        <v>0</v>
      </c>
      <c r="Z420" s="29">
        <v>0</v>
      </c>
      <c r="AA420" s="29">
        <v>193632</v>
      </c>
      <c r="AB420" s="29">
        <v>193632</v>
      </c>
      <c r="AC420" s="26">
        <f>VLOOKUP(E420,'[2]pc roq'!$D:$F,3,0)</f>
        <v>4800064076</v>
      </c>
      <c r="AD420" s="29">
        <v>1407744</v>
      </c>
      <c r="AE420" s="26" t="str">
        <f>VLOOKUP(E420,'[2]pc roq'!$D:$J,7,0)</f>
        <v>19.06.2024</v>
      </c>
      <c r="AF420" s="28">
        <v>45504</v>
      </c>
    </row>
    <row r="421" spans="1:32" x14ac:dyDescent="0.35">
      <c r="A421" s="26">
        <v>891301121</v>
      </c>
      <c r="B421" s="26" t="s">
        <v>17</v>
      </c>
      <c r="C421" s="26">
        <v>366097</v>
      </c>
      <c r="D421" s="27" t="s">
        <v>24</v>
      </c>
      <c r="E421" s="27" t="s">
        <v>771</v>
      </c>
      <c r="F421" s="26"/>
      <c r="G421" s="26" t="s">
        <v>4</v>
      </c>
      <c r="H421" s="29" t="s">
        <v>15</v>
      </c>
      <c r="I421" s="26" t="s">
        <v>18</v>
      </c>
      <c r="J421" s="26" t="s">
        <v>16</v>
      </c>
      <c r="K421" s="28">
        <v>45372</v>
      </c>
      <c r="L421" s="28">
        <f>VLOOKUP(E421,[1]Export!$F:$L,7,0)</f>
        <v>45414.291666666664</v>
      </c>
      <c r="M421" s="29">
        <v>90800</v>
      </c>
      <c r="N421" s="29">
        <v>90800</v>
      </c>
      <c r="O421" s="26" t="s">
        <v>808</v>
      </c>
      <c r="P421" s="26" t="s">
        <v>791</v>
      </c>
      <c r="Q421" s="26" t="s">
        <v>809</v>
      </c>
      <c r="R421" s="26"/>
      <c r="S421" s="26"/>
      <c r="T421" s="29">
        <v>90800</v>
      </c>
      <c r="U421" s="29">
        <v>0</v>
      </c>
      <c r="V421" s="29"/>
      <c r="W421" s="29"/>
      <c r="X421" s="29">
        <v>90800</v>
      </c>
      <c r="Y421" s="29">
        <v>0</v>
      </c>
      <c r="Z421" s="29">
        <v>0</v>
      </c>
      <c r="AA421" s="29">
        <v>90800</v>
      </c>
      <c r="AB421" s="29">
        <v>90800</v>
      </c>
      <c r="AC421" s="26">
        <f>VLOOKUP(E421,'[2]pc roq'!$D:$F,3,0)</f>
        <v>4800064076</v>
      </c>
      <c r="AD421" s="29">
        <v>1407744</v>
      </c>
      <c r="AE421" s="26" t="str">
        <f>VLOOKUP(E421,'[2]pc roq'!$D:$J,7,0)</f>
        <v>19.06.2024</v>
      </c>
      <c r="AF421" s="28">
        <v>45504</v>
      </c>
    </row>
    <row r="422" spans="1:32" x14ac:dyDescent="0.35">
      <c r="A422" s="26">
        <v>891301121</v>
      </c>
      <c r="B422" s="26" t="s">
        <v>17</v>
      </c>
      <c r="C422" s="26">
        <v>366800</v>
      </c>
      <c r="D422" s="27" t="s">
        <v>25</v>
      </c>
      <c r="E422" s="27" t="s">
        <v>772</v>
      </c>
      <c r="F422" s="26"/>
      <c r="G422" s="26" t="s">
        <v>4</v>
      </c>
      <c r="H422" s="29" t="s">
        <v>15</v>
      </c>
      <c r="I422" s="26" t="s">
        <v>18</v>
      </c>
      <c r="J422" s="26" t="s">
        <v>16</v>
      </c>
      <c r="K422" s="28">
        <v>45382</v>
      </c>
      <c r="L422" s="28">
        <f>VLOOKUP(E422,[1]Export!$F:$L,7,0)</f>
        <v>45414.291666666664</v>
      </c>
      <c r="M422" s="29">
        <v>382011</v>
      </c>
      <c r="N422" s="29">
        <v>382011</v>
      </c>
      <c r="O422" s="26" t="s">
        <v>808</v>
      </c>
      <c r="P422" s="26" t="s">
        <v>791</v>
      </c>
      <c r="Q422" s="26" t="s">
        <v>809</v>
      </c>
      <c r="R422" s="26"/>
      <c r="S422" s="26"/>
      <c r="T422" s="29">
        <v>382011</v>
      </c>
      <c r="U422" s="29">
        <v>0</v>
      </c>
      <c r="V422" s="29"/>
      <c r="W422" s="29"/>
      <c r="X422" s="29">
        <v>382011</v>
      </c>
      <c r="Y422" s="29">
        <v>0</v>
      </c>
      <c r="Z422" s="29">
        <v>0</v>
      </c>
      <c r="AA422" s="29">
        <v>382011</v>
      </c>
      <c r="AB422" s="29">
        <v>382011</v>
      </c>
      <c r="AC422" s="26">
        <f>VLOOKUP(E422,'[2]pc roq'!$D:$F,3,0)</f>
        <v>4800064076</v>
      </c>
      <c r="AD422" s="29">
        <v>1407744</v>
      </c>
      <c r="AE422" s="26" t="str">
        <f>VLOOKUP(E422,'[2]pc roq'!$D:$J,7,0)</f>
        <v>19.06.2024</v>
      </c>
      <c r="AF422" s="28">
        <v>45504</v>
      </c>
    </row>
    <row r="423" spans="1:32" x14ac:dyDescent="0.35">
      <c r="A423" s="26">
        <v>891301121</v>
      </c>
      <c r="B423" s="26" t="s">
        <v>17</v>
      </c>
      <c r="C423" s="26">
        <v>364776</v>
      </c>
      <c r="D423" s="27" t="s">
        <v>26</v>
      </c>
      <c r="E423" s="27" t="s">
        <v>773</v>
      </c>
      <c r="F423" s="26"/>
      <c r="G423" s="26" t="s">
        <v>4</v>
      </c>
      <c r="H423" s="29" t="s">
        <v>15</v>
      </c>
      <c r="I423" s="26" t="s">
        <v>18</v>
      </c>
      <c r="J423" s="26" t="s">
        <v>16</v>
      </c>
      <c r="K423" s="28">
        <v>45358</v>
      </c>
      <c r="L423" s="28">
        <f>VLOOKUP(E423,[1]Export!$F:$L,7,0)</f>
        <v>45414.291666666664</v>
      </c>
      <c r="M423" s="29">
        <v>205145</v>
      </c>
      <c r="N423" s="29">
        <v>205145</v>
      </c>
      <c r="O423" s="26" t="s">
        <v>808</v>
      </c>
      <c r="P423" s="26" t="s">
        <v>791</v>
      </c>
      <c r="Q423" s="26" t="s">
        <v>808</v>
      </c>
      <c r="R423" s="26"/>
      <c r="S423" s="26"/>
      <c r="T423" s="29">
        <v>205145</v>
      </c>
      <c r="U423" s="29">
        <v>0</v>
      </c>
      <c r="V423" s="29"/>
      <c r="W423" s="29"/>
      <c r="X423" s="29">
        <v>205145</v>
      </c>
      <c r="Y423" s="29">
        <v>0</v>
      </c>
      <c r="Z423" s="29">
        <v>0</v>
      </c>
      <c r="AA423" s="29">
        <v>205145</v>
      </c>
      <c r="AB423" s="29">
        <f>VLOOKUP(E423,'[3]ESTADO DE CADA FACTURA'!$F:$AD,25,0)</f>
        <v>205145</v>
      </c>
      <c r="AC423" s="26">
        <f>VLOOKUP(E423,'[3]ESTADO DE CADA FACTURA'!$F:$AE,26,0)</f>
        <v>2201511128</v>
      </c>
      <c r="AD423" s="29">
        <v>539900</v>
      </c>
      <c r="AE423" s="26" t="str">
        <f>VLOOKUP(E423,'[3]ESTADO DE CADA FACTURA'!$F:$AF,27,0)</f>
        <v>28.05.2024</v>
      </c>
      <c r="AF423" s="28">
        <v>45504</v>
      </c>
    </row>
    <row r="424" spans="1:32" x14ac:dyDescent="0.35">
      <c r="A424" s="26">
        <v>891301121</v>
      </c>
      <c r="B424" s="26" t="s">
        <v>17</v>
      </c>
      <c r="C424" s="26">
        <v>364952</v>
      </c>
      <c r="D424" s="27" t="s">
        <v>27</v>
      </c>
      <c r="E424" s="27" t="s">
        <v>774</v>
      </c>
      <c r="F424" s="26"/>
      <c r="G424" s="26" t="s">
        <v>4</v>
      </c>
      <c r="H424" s="29" t="s">
        <v>15</v>
      </c>
      <c r="I424" s="26" t="s">
        <v>18</v>
      </c>
      <c r="J424" s="26" t="s">
        <v>16</v>
      </c>
      <c r="K424" s="28">
        <v>45360</v>
      </c>
      <c r="L424" s="28">
        <f>VLOOKUP(E424,[1]Export!$F:$L,7,0)</f>
        <v>45414.291666666664</v>
      </c>
      <c r="M424" s="29">
        <v>129697</v>
      </c>
      <c r="N424" s="29">
        <v>129697</v>
      </c>
      <c r="O424" s="26" t="s">
        <v>808</v>
      </c>
      <c r="P424" s="26" t="s">
        <v>791</v>
      </c>
      <c r="Q424" s="26" t="s">
        <v>808</v>
      </c>
      <c r="R424" s="26"/>
      <c r="S424" s="26"/>
      <c r="T424" s="29">
        <v>129697</v>
      </c>
      <c r="U424" s="29">
        <v>0</v>
      </c>
      <c r="V424" s="29"/>
      <c r="W424" s="29"/>
      <c r="X424" s="29">
        <v>129697</v>
      </c>
      <c r="Y424" s="29">
        <v>0</v>
      </c>
      <c r="Z424" s="29">
        <v>0</v>
      </c>
      <c r="AA424" s="29">
        <v>129697</v>
      </c>
      <c r="AB424" s="29">
        <f>VLOOKUP(E424,'[3]ESTADO DE CADA FACTURA'!$F:$AD,25,0)</f>
        <v>129697</v>
      </c>
      <c r="AC424" s="26">
        <f>VLOOKUP(E424,'[3]ESTADO DE CADA FACTURA'!$F:$AE,26,0)</f>
        <v>2201511128</v>
      </c>
      <c r="AD424" s="29">
        <v>539900</v>
      </c>
      <c r="AE424" s="26" t="str">
        <f>VLOOKUP(E424,'[3]ESTADO DE CADA FACTURA'!$F:$AF,27,0)</f>
        <v>28.05.2024</v>
      </c>
      <c r="AF424" s="28">
        <v>45504</v>
      </c>
    </row>
    <row r="425" spans="1:32" x14ac:dyDescent="0.35">
      <c r="A425" s="26">
        <v>891301121</v>
      </c>
      <c r="B425" s="26" t="s">
        <v>17</v>
      </c>
      <c r="C425" s="26">
        <v>365217</v>
      </c>
      <c r="D425" s="27" t="s">
        <v>28</v>
      </c>
      <c r="E425" s="27" t="s">
        <v>775</v>
      </c>
      <c r="F425" s="26"/>
      <c r="G425" s="26" t="s">
        <v>4</v>
      </c>
      <c r="H425" s="29" t="s">
        <v>15</v>
      </c>
      <c r="I425" s="26" t="s">
        <v>18</v>
      </c>
      <c r="J425" s="26" t="s">
        <v>16</v>
      </c>
      <c r="K425" s="28">
        <v>45363</v>
      </c>
      <c r="L425" s="28">
        <f>VLOOKUP(E425,[1]Export!$F:$L,7,0)</f>
        <v>45414.291666666664</v>
      </c>
      <c r="M425" s="29">
        <v>128543</v>
      </c>
      <c r="N425" s="29">
        <v>128543</v>
      </c>
      <c r="O425" s="26" t="s">
        <v>808</v>
      </c>
      <c r="P425" s="26" t="s">
        <v>791</v>
      </c>
      <c r="Q425" s="26" t="s">
        <v>808</v>
      </c>
      <c r="R425" s="26"/>
      <c r="S425" s="26"/>
      <c r="T425" s="29">
        <v>128543</v>
      </c>
      <c r="U425" s="29">
        <v>0</v>
      </c>
      <c r="V425" s="29"/>
      <c r="W425" s="29"/>
      <c r="X425" s="29">
        <v>128543</v>
      </c>
      <c r="Y425" s="29">
        <v>0</v>
      </c>
      <c r="Z425" s="29">
        <v>0</v>
      </c>
      <c r="AA425" s="29">
        <v>128543</v>
      </c>
      <c r="AB425" s="29">
        <f>VLOOKUP(E425,'[3]ESTADO DE CADA FACTURA'!$F:$AD,25,0)</f>
        <v>128543</v>
      </c>
      <c r="AC425" s="26">
        <f>VLOOKUP(E425,'[3]ESTADO DE CADA FACTURA'!$F:$AE,26,0)</f>
        <v>2201511128</v>
      </c>
      <c r="AD425" s="29">
        <v>539900</v>
      </c>
      <c r="AE425" s="26" t="str">
        <f>VLOOKUP(E425,'[3]ESTADO DE CADA FACTURA'!$F:$AF,27,0)</f>
        <v>28.05.2024</v>
      </c>
      <c r="AF425" s="28">
        <v>45504</v>
      </c>
    </row>
    <row r="426" spans="1:32" x14ac:dyDescent="0.35">
      <c r="A426" s="26">
        <v>891301121</v>
      </c>
      <c r="B426" s="26" t="s">
        <v>17</v>
      </c>
      <c r="C426" s="26">
        <v>366455</v>
      </c>
      <c r="D426" s="27" t="s">
        <v>29</v>
      </c>
      <c r="E426" s="27" t="s">
        <v>776</v>
      </c>
      <c r="F426" s="26"/>
      <c r="G426" s="26" t="s">
        <v>4</v>
      </c>
      <c r="H426" s="29" t="s">
        <v>15</v>
      </c>
      <c r="I426" s="26" t="s">
        <v>18</v>
      </c>
      <c r="J426" s="26" t="s">
        <v>16</v>
      </c>
      <c r="K426" s="28">
        <v>45377</v>
      </c>
      <c r="L426" s="28">
        <f>VLOOKUP(E426,[1]Export!$F:$L,7,0)</f>
        <v>45414.291666666664</v>
      </c>
      <c r="M426" s="29">
        <v>76515</v>
      </c>
      <c r="N426" s="29">
        <v>76515</v>
      </c>
      <c r="O426" s="26" t="s">
        <v>808</v>
      </c>
      <c r="P426" s="26" t="s">
        <v>791</v>
      </c>
      <c r="Q426" s="26" t="s">
        <v>808</v>
      </c>
      <c r="R426" s="26"/>
      <c r="S426" s="26"/>
      <c r="T426" s="29">
        <v>76515</v>
      </c>
      <c r="U426" s="29">
        <v>0</v>
      </c>
      <c r="V426" s="29"/>
      <c r="W426" s="29"/>
      <c r="X426" s="29">
        <v>76515</v>
      </c>
      <c r="Y426" s="29">
        <v>0</v>
      </c>
      <c r="Z426" s="29">
        <v>0</v>
      </c>
      <c r="AA426" s="29">
        <v>76515</v>
      </c>
      <c r="AB426" s="29">
        <f>VLOOKUP(E426,'[3]ESTADO DE CADA FACTURA'!$F:$AD,25,0)</f>
        <v>76515</v>
      </c>
      <c r="AC426" s="26">
        <f>VLOOKUP(E426,'[3]ESTADO DE CADA FACTURA'!$F:$AE,26,0)</f>
        <v>2201511128</v>
      </c>
      <c r="AD426" s="29">
        <v>539900</v>
      </c>
      <c r="AE426" s="26" t="str">
        <f>VLOOKUP(E426,'[3]ESTADO DE CADA FACTURA'!$F:$AF,27,0)</f>
        <v>28.05.2024</v>
      </c>
      <c r="AF426" s="28">
        <v>45504</v>
      </c>
    </row>
    <row r="427" spans="1:32" x14ac:dyDescent="0.35">
      <c r="A427" s="26">
        <v>891301121</v>
      </c>
      <c r="B427" s="26" t="s">
        <v>17</v>
      </c>
      <c r="C427" s="26">
        <v>366974</v>
      </c>
      <c r="D427" s="27" t="s">
        <v>47</v>
      </c>
      <c r="E427" s="27" t="s">
        <v>777</v>
      </c>
      <c r="F427" s="26"/>
      <c r="G427" s="26" t="s">
        <v>4</v>
      </c>
      <c r="H427" s="29" t="s">
        <v>15</v>
      </c>
      <c r="I427" s="26" t="s">
        <v>18</v>
      </c>
      <c r="J427" s="26" t="s">
        <v>16</v>
      </c>
      <c r="K427" s="28">
        <v>45384</v>
      </c>
      <c r="L427" s="28"/>
      <c r="M427" s="29">
        <v>181439</v>
      </c>
      <c r="N427" s="29">
        <v>181439</v>
      </c>
      <c r="O427" s="26" t="s">
        <v>803</v>
      </c>
      <c r="P427" s="26" t="s">
        <v>792</v>
      </c>
      <c r="Q427" s="26" t="e">
        <v>#N/A</v>
      </c>
      <c r="R427" s="26"/>
      <c r="S427" s="26"/>
      <c r="T427" s="29">
        <v>0</v>
      </c>
      <c r="U427" s="29">
        <v>0</v>
      </c>
      <c r="V427" s="29"/>
      <c r="W427" s="29"/>
      <c r="X427" s="29">
        <v>0</v>
      </c>
      <c r="Y427" s="29">
        <v>0</v>
      </c>
      <c r="Z427" s="29">
        <v>0</v>
      </c>
      <c r="AA427" s="29">
        <v>0</v>
      </c>
      <c r="AB427" s="29">
        <v>0</v>
      </c>
      <c r="AC427" s="26"/>
      <c r="AD427" s="26"/>
      <c r="AE427" s="26"/>
      <c r="AF427" s="28">
        <v>45504</v>
      </c>
    </row>
    <row r="428" spans="1:32" x14ac:dyDescent="0.35">
      <c r="A428" s="26">
        <v>891301121</v>
      </c>
      <c r="B428" s="26" t="s">
        <v>17</v>
      </c>
      <c r="C428" s="26">
        <v>367192</v>
      </c>
      <c r="D428" s="27" t="s">
        <v>48</v>
      </c>
      <c r="E428" s="27" t="s">
        <v>778</v>
      </c>
      <c r="F428" s="26"/>
      <c r="G428" s="26" t="s">
        <v>4</v>
      </c>
      <c r="H428" s="29" t="s">
        <v>15</v>
      </c>
      <c r="I428" s="26" t="s">
        <v>18</v>
      </c>
      <c r="J428" s="26" t="s">
        <v>16</v>
      </c>
      <c r="K428" s="28">
        <v>45386</v>
      </c>
      <c r="L428" s="28"/>
      <c r="M428" s="29">
        <v>65700</v>
      </c>
      <c r="N428" s="29">
        <v>65700</v>
      </c>
      <c r="O428" s="26" t="s">
        <v>803</v>
      </c>
      <c r="P428" s="26" t="s">
        <v>792</v>
      </c>
      <c r="Q428" s="26" t="e">
        <v>#N/A</v>
      </c>
      <c r="R428" s="26"/>
      <c r="S428" s="26"/>
      <c r="T428" s="29">
        <v>0</v>
      </c>
      <c r="U428" s="29">
        <v>0</v>
      </c>
      <c r="V428" s="29"/>
      <c r="W428" s="29"/>
      <c r="X428" s="29">
        <v>0</v>
      </c>
      <c r="Y428" s="29">
        <v>0</v>
      </c>
      <c r="Z428" s="29">
        <v>0</v>
      </c>
      <c r="AA428" s="29">
        <v>0</v>
      </c>
      <c r="AB428" s="29">
        <v>0</v>
      </c>
      <c r="AC428" s="26"/>
      <c r="AD428" s="26"/>
      <c r="AE428" s="26"/>
      <c r="AF428" s="28">
        <v>45504</v>
      </c>
    </row>
    <row r="429" spans="1:32" x14ac:dyDescent="0.35">
      <c r="A429" s="26">
        <v>891301121</v>
      </c>
      <c r="B429" s="26" t="s">
        <v>17</v>
      </c>
      <c r="C429" s="26">
        <v>367510</v>
      </c>
      <c r="D429" s="27" t="s">
        <v>49</v>
      </c>
      <c r="E429" s="27" t="s">
        <v>779</v>
      </c>
      <c r="F429" s="26"/>
      <c r="G429" s="26" t="s">
        <v>4</v>
      </c>
      <c r="H429" s="29" t="s">
        <v>15</v>
      </c>
      <c r="I429" s="26" t="s">
        <v>18</v>
      </c>
      <c r="J429" s="26" t="s">
        <v>16</v>
      </c>
      <c r="K429" s="28">
        <v>45389</v>
      </c>
      <c r="L429" s="28"/>
      <c r="M429" s="29">
        <v>137983</v>
      </c>
      <c r="N429" s="29">
        <v>137983</v>
      </c>
      <c r="O429" s="26" t="s">
        <v>803</v>
      </c>
      <c r="P429" s="26" t="s">
        <v>792</v>
      </c>
      <c r="Q429" s="26" t="e">
        <v>#N/A</v>
      </c>
      <c r="R429" s="26"/>
      <c r="S429" s="26"/>
      <c r="T429" s="29">
        <v>0</v>
      </c>
      <c r="U429" s="29">
        <v>0</v>
      </c>
      <c r="V429" s="29"/>
      <c r="W429" s="29"/>
      <c r="X429" s="29">
        <v>0</v>
      </c>
      <c r="Y429" s="29">
        <v>0</v>
      </c>
      <c r="Z429" s="29">
        <v>0</v>
      </c>
      <c r="AA429" s="29">
        <v>0</v>
      </c>
      <c r="AB429" s="29">
        <v>0</v>
      </c>
      <c r="AC429" s="26"/>
      <c r="AD429" s="26"/>
      <c r="AE429" s="26"/>
      <c r="AF429" s="28">
        <v>45504</v>
      </c>
    </row>
    <row r="430" spans="1:32" x14ac:dyDescent="0.35">
      <c r="A430" s="26">
        <v>891301121</v>
      </c>
      <c r="B430" s="26" t="s">
        <v>17</v>
      </c>
      <c r="C430" s="26">
        <v>368460</v>
      </c>
      <c r="D430" s="27" t="s">
        <v>50</v>
      </c>
      <c r="E430" s="27" t="s">
        <v>780</v>
      </c>
      <c r="F430" s="26"/>
      <c r="G430" s="26" t="s">
        <v>4</v>
      </c>
      <c r="H430" s="29" t="s">
        <v>15</v>
      </c>
      <c r="I430" s="26" t="s">
        <v>18</v>
      </c>
      <c r="J430" s="26" t="s">
        <v>16</v>
      </c>
      <c r="K430" s="28">
        <v>45399</v>
      </c>
      <c r="L430" s="28"/>
      <c r="M430" s="29">
        <v>76742</v>
      </c>
      <c r="N430" s="29">
        <v>76742</v>
      </c>
      <c r="O430" s="26" t="s">
        <v>803</v>
      </c>
      <c r="P430" s="26" t="s">
        <v>792</v>
      </c>
      <c r="Q430" s="26" t="e">
        <v>#N/A</v>
      </c>
      <c r="R430" s="26"/>
      <c r="S430" s="26"/>
      <c r="T430" s="29">
        <v>0</v>
      </c>
      <c r="U430" s="29">
        <v>0</v>
      </c>
      <c r="V430" s="29"/>
      <c r="W430" s="29"/>
      <c r="X430" s="29">
        <v>0</v>
      </c>
      <c r="Y430" s="29">
        <v>0</v>
      </c>
      <c r="Z430" s="29">
        <v>0</v>
      </c>
      <c r="AA430" s="29">
        <v>0</v>
      </c>
      <c r="AB430" s="29">
        <v>0</v>
      </c>
      <c r="AC430" s="26"/>
      <c r="AD430" s="26"/>
      <c r="AE430" s="26"/>
      <c r="AF430" s="28">
        <v>45504</v>
      </c>
    </row>
    <row r="431" spans="1:32" x14ac:dyDescent="0.35">
      <c r="A431" s="26">
        <v>891301121</v>
      </c>
      <c r="B431" s="26" t="s">
        <v>17</v>
      </c>
      <c r="C431" s="26">
        <v>368466</v>
      </c>
      <c r="D431" s="27" t="s">
        <v>51</v>
      </c>
      <c r="E431" s="27" t="s">
        <v>781</v>
      </c>
      <c r="F431" s="26"/>
      <c r="G431" s="26" t="s">
        <v>4</v>
      </c>
      <c r="H431" s="29" t="s">
        <v>15</v>
      </c>
      <c r="I431" s="26" t="s">
        <v>18</v>
      </c>
      <c r="J431" s="26" t="s">
        <v>16</v>
      </c>
      <c r="K431" s="28">
        <v>45399</v>
      </c>
      <c r="L431" s="28"/>
      <c r="M431" s="29">
        <v>171769</v>
      </c>
      <c r="N431" s="29">
        <v>171769</v>
      </c>
      <c r="O431" s="26" t="s">
        <v>803</v>
      </c>
      <c r="P431" s="26" t="s">
        <v>792</v>
      </c>
      <c r="Q431" s="26" t="e">
        <v>#N/A</v>
      </c>
      <c r="R431" s="26"/>
      <c r="S431" s="26"/>
      <c r="T431" s="29">
        <v>0</v>
      </c>
      <c r="U431" s="29">
        <v>0</v>
      </c>
      <c r="V431" s="29"/>
      <c r="W431" s="29"/>
      <c r="X431" s="29">
        <v>0</v>
      </c>
      <c r="Y431" s="29">
        <v>0</v>
      </c>
      <c r="Z431" s="29">
        <v>0</v>
      </c>
      <c r="AA431" s="29">
        <v>0</v>
      </c>
      <c r="AB431" s="29">
        <v>0</v>
      </c>
      <c r="AC431" s="26"/>
      <c r="AD431" s="26"/>
      <c r="AE431" s="26"/>
      <c r="AF431" s="28">
        <v>45504</v>
      </c>
    </row>
    <row r="432" spans="1:32" x14ac:dyDescent="0.35">
      <c r="A432" s="26">
        <v>891301121</v>
      </c>
      <c r="B432" s="26" t="s">
        <v>17</v>
      </c>
      <c r="C432" s="26">
        <v>369084</v>
      </c>
      <c r="D432" s="27" t="s">
        <v>52</v>
      </c>
      <c r="E432" s="27" t="s">
        <v>782</v>
      </c>
      <c r="F432" s="26"/>
      <c r="G432" s="26" t="s">
        <v>4</v>
      </c>
      <c r="H432" s="29" t="s">
        <v>15</v>
      </c>
      <c r="I432" s="26" t="s">
        <v>18</v>
      </c>
      <c r="J432" s="26" t="s">
        <v>16</v>
      </c>
      <c r="K432" s="28">
        <v>45406</v>
      </c>
      <c r="L432" s="28"/>
      <c r="M432" s="29">
        <v>198242</v>
      </c>
      <c r="N432" s="29">
        <v>198242</v>
      </c>
      <c r="O432" s="26" t="s">
        <v>803</v>
      </c>
      <c r="P432" s="26" t="s">
        <v>792</v>
      </c>
      <c r="Q432" s="26" t="e">
        <v>#N/A</v>
      </c>
      <c r="R432" s="26"/>
      <c r="S432" s="26"/>
      <c r="T432" s="29">
        <v>0</v>
      </c>
      <c r="U432" s="29">
        <v>0</v>
      </c>
      <c r="V432" s="29"/>
      <c r="W432" s="29"/>
      <c r="X432" s="29">
        <v>0</v>
      </c>
      <c r="Y432" s="29">
        <v>0</v>
      </c>
      <c r="Z432" s="29">
        <v>0</v>
      </c>
      <c r="AA432" s="29">
        <v>0</v>
      </c>
      <c r="AB432" s="29">
        <v>0</v>
      </c>
      <c r="AC432" s="26"/>
      <c r="AD432" s="26"/>
      <c r="AE432" s="26"/>
      <c r="AF432" s="28">
        <v>45504</v>
      </c>
    </row>
    <row r="433" spans="1:32" x14ac:dyDescent="0.35">
      <c r="A433" s="26">
        <v>891301121</v>
      </c>
      <c r="B433" s="26" t="s">
        <v>17</v>
      </c>
      <c r="C433" s="26">
        <v>369440</v>
      </c>
      <c r="D433" s="27" t="s">
        <v>53</v>
      </c>
      <c r="E433" s="27" t="s">
        <v>783</v>
      </c>
      <c r="F433" s="26"/>
      <c r="G433" s="26" t="s">
        <v>4</v>
      </c>
      <c r="H433" s="29" t="s">
        <v>15</v>
      </c>
      <c r="I433" s="26" t="s">
        <v>18</v>
      </c>
      <c r="J433" s="26" t="s">
        <v>16</v>
      </c>
      <c r="K433" s="28">
        <v>45409</v>
      </c>
      <c r="L433" s="28"/>
      <c r="M433" s="29">
        <v>136800</v>
      </c>
      <c r="N433" s="29">
        <v>136800</v>
      </c>
      <c r="O433" s="26" t="s">
        <v>803</v>
      </c>
      <c r="P433" s="26" t="s">
        <v>792</v>
      </c>
      <c r="Q433" s="26" t="e">
        <v>#N/A</v>
      </c>
      <c r="R433" s="26"/>
      <c r="S433" s="26"/>
      <c r="T433" s="29">
        <v>0</v>
      </c>
      <c r="U433" s="29">
        <v>0</v>
      </c>
      <c r="V433" s="29"/>
      <c r="W433" s="29"/>
      <c r="X433" s="29">
        <v>0</v>
      </c>
      <c r="Y433" s="29">
        <v>0</v>
      </c>
      <c r="Z433" s="29">
        <v>0</v>
      </c>
      <c r="AA433" s="29">
        <v>0</v>
      </c>
      <c r="AB433" s="29">
        <v>0</v>
      </c>
      <c r="AC433" s="26"/>
      <c r="AD433" s="26"/>
      <c r="AE433" s="26"/>
      <c r="AF433" s="28">
        <v>45504</v>
      </c>
    </row>
    <row r="434" spans="1:32" x14ac:dyDescent="0.35">
      <c r="A434" s="26">
        <v>891301121</v>
      </c>
      <c r="B434" s="26" t="s">
        <v>17</v>
      </c>
      <c r="C434" s="26">
        <v>369491</v>
      </c>
      <c r="D434" s="27" t="s">
        <v>54</v>
      </c>
      <c r="E434" s="27" t="s">
        <v>784</v>
      </c>
      <c r="F434" s="26"/>
      <c r="G434" s="26" t="s">
        <v>4</v>
      </c>
      <c r="H434" s="29" t="s">
        <v>15</v>
      </c>
      <c r="I434" s="26" t="s">
        <v>18</v>
      </c>
      <c r="J434" s="26" t="s">
        <v>16</v>
      </c>
      <c r="K434" s="28">
        <v>45410</v>
      </c>
      <c r="L434" s="28"/>
      <c r="M434" s="29">
        <v>87232</v>
      </c>
      <c r="N434" s="29">
        <v>87232</v>
      </c>
      <c r="O434" s="26" t="s">
        <v>803</v>
      </c>
      <c r="P434" s="26" t="s">
        <v>792</v>
      </c>
      <c r="Q434" s="26" t="e">
        <v>#N/A</v>
      </c>
      <c r="R434" s="26"/>
      <c r="S434" s="26"/>
      <c r="T434" s="29">
        <v>0</v>
      </c>
      <c r="U434" s="29">
        <v>0</v>
      </c>
      <c r="V434" s="29"/>
      <c r="W434" s="29"/>
      <c r="X434" s="29">
        <v>0</v>
      </c>
      <c r="Y434" s="29">
        <v>0</v>
      </c>
      <c r="Z434" s="29">
        <v>0</v>
      </c>
      <c r="AA434" s="29">
        <v>0</v>
      </c>
      <c r="AB434" s="29">
        <v>0</v>
      </c>
      <c r="AC434" s="26"/>
      <c r="AD434" s="26"/>
      <c r="AE434" s="26"/>
      <c r="AF434" s="28">
        <v>45504</v>
      </c>
    </row>
    <row r="435" spans="1:32" x14ac:dyDescent="0.35">
      <c r="N435" s="18"/>
    </row>
  </sheetData>
  <conditionalFormatting sqref="C105:C178">
    <cfRule type="duplicateValues" dxfId="11" priority="11"/>
    <cfRule type="duplicateValues" dxfId="10" priority="12"/>
  </conditionalFormatting>
  <conditionalFormatting sqref="C183:C191">
    <cfRule type="duplicateValues" dxfId="9" priority="9"/>
    <cfRule type="duplicateValues" dxfId="8" priority="10"/>
  </conditionalFormatting>
  <conditionalFormatting sqref="C399:C415">
    <cfRule type="duplicateValues" dxfId="7" priority="7"/>
    <cfRule type="duplicateValues" dxfId="6" priority="8"/>
  </conditionalFormatting>
  <conditionalFormatting sqref="C416:C426">
    <cfRule type="duplicateValues" dxfId="5" priority="6"/>
  </conditionalFormatting>
  <conditionalFormatting sqref="C427:C434">
    <cfRule type="duplicateValues" dxfId="4" priority="2"/>
    <cfRule type="duplicateValues" dxfId="3" priority="3"/>
    <cfRule type="duplicateValues" dxfId="2" priority="4"/>
    <cfRule type="duplicateValues" dxfId="1" priority="5"/>
  </conditionalFormatting>
  <conditionalFormatting sqref="C427:C434">
    <cfRule type="duplicateValues" dxfId="0" priority="1"/>
  </conditionalFormatting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G27" sqref="G27"/>
    </sheetView>
  </sheetViews>
  <sheetFormatPr baseColWidth="10" defaultRowHeight="12.5" x14ac:dyDescent="0.25"/>
  <cols>
    <col min="1" max="1" width="1.09765625" style="43" customWidth="1"/>
    <col min="2" max="2" width="8.59765625" style="43" customWidth="1"/>
    <col min="3" max="3" width="19.296875" style="43" customWidth="1"/>
    <col min="4" max="4" width="12.69921875" style="43" customWidth="1"/>
    <col min="5" max="6" width="12.59765625" style="43" customWidth="1"/>
    <col min="7" max="7" width="9" style="43" customWidth="1"/>
    <col min="8" max="8" width="22.8984375" style="43" customWidth="1"/>
    <col min="9" max="9" width="28" style="43" customWidth="1"/>
    <col min="10" max="10" width="13.69921875" style="43" customWidth="1"/>
    <col min="11" max="11" width="1.8984375" style="43" customWidth="1"/>
    <col min="12" max="12" width="9.59765625" style="43" customWidth="1"/>
    <col min="13" max="13" width="18.19921875" style="72" bestFit="1" customWidth="1"/>
    <col min="14" max="14" width="15.19921875" style="43" bestFit="1" customWidth="1"/>
    <col min="15" max="15" width="8.19921875" style="43" bestFit="1" customWidth="1"/>
    <col min="16" max="16" width="14.59765625" style="43" bestFit="1" customWidth="1"/>
    <col min="17" max="225" width="11.19921875" style="43"/>
    <col min="226" max="226" width="4.8984375" style="43" customWidth="1"/>
    <col min="227" max="227" width="11.19921875" style="43"/>
    <col min="228" max="228" width="19.296875" style="43" customWidth="1"/>
    <col min="229" max="229" width="12.69921875" style="43" customWidth="1"/>
    <col min="230" max="233" width="11.19921875" style="43"/>
    <col min="234" max="234" width="24.796875" style="43" customWidth="1"/>
    <col min="235" max="235" width="15.3984375" style="43" customWidth="1"/>
    <col min="236" max="236" width="1.8984375" style="43" customWidth="1"/>
    <col min="237" max="481" width="11.19921875" style="43"/>
    <col min="482" max="482" width="4.8984375" style="43" customWidth="1"/>
    <col min="483" max="483" width="11.19921875" style="43"/>
    <col min="484" max="484" width="19.296875" style="43" customWidth="1"/>
    <col min="485" max="485" width="12.69921875" style="43" customWidth="1"/>
    <col min="486" max="489" width="11.19921875" style="43"/>
    <col min="490" max="490" width="24.796875" style="43" customWidth="1"/>
    <col min="491" max="491" width="15.3984375" style="43" customWidth="1"/>
    <col min="492" max="492" width="1.8984375" style="43" customWidth="1"/>
    <col min="493" max="737" width="11.19921875" style="43"/>
    <col min="738" max="738" width="4.8984375" style="43" customWidth="1"/>
    <col min="739" max="739" width="11.19921875" style="43"/>
    <col min="740" max="740" width="19.296875" style="43" customWidth="1"/>
    <col min="741" max="741" width="12.69921875" style="43" customWidth="1"/>
    <col min="742" max="745" width="11.19921875" style="43"/>
    <col min="746" max="746" width="24.796875" style="43" customWidth="1"/>
    <col min="747" max="747" width="15.3984375" style="43" customWidth="1"/>
    <col min="748" max="748" width="1.8984375" style="43" customWidth="1"/>
    <col min="749" max="993" width="11.19921875" style="43"/>
    <col min="994" max="994" width="4.8984375" style="43" customWidth="1"/>
    <col min="995" max="995" width="11.19921875" style="43"/>
    <col min="996" max="996" width="19.296875" style="43" customWidth="1"/>
    <col min="997" max="997" width="12.69921875" style="43" customWidth="1"/>
    <col min="998" max="1001" width="11.19921875" style="43"/>
    <col min="1002" max="1002" width="24.796875" style="43" customWidth="1"/>
    <col min="1003" max="1003" width="15.3984375" style="43" customWidth="1"/>
    <col min="1004" max="1004" width="1.8984375" style="43" customWidth="1"/>
    <col min="1005" max="1249" width="11.19921875" style="43"/>
    <col min="1250" max="1250" width="4.8984375" style="43" customWidth="1"/>
    <col min="1251" max="1251" width="11.19921875" style="43"/>
    <col min="1252" max="1252" width="19.296875" style="43" customWidth="1"/>
    <col min="1253" max="1253" width="12.69921875" style="43" customWidth="1"/>
    <col min="1254" max="1257" width="11.19921875" style="43"/>
    <col min="1258" max="1258" width="24.796875" style="43" customWidth="1"/>
    <col min="1259" max="1259" width="15.3984375" style="43" customWidth="1"/>
    <col min="1260" max="1260" width="1.8984375" style="43" customWidth="1"/>
    <col min="1261" max="1505" width="11.19921875" style="43"/>
    <col min="1506" max="1506" width="4.8984375" style="43" customWidth="1"/>
    <col min="1507" max="1507" width="11.19921875" style="43"/>
    <col min="1508" max="1508" width="19.296875" style="43" customWidth="1"/>
    <col min="1509" max="1509" width="12.69921875" style="43" customWidth="1"/>
    <col min="1510" max="1513" width="11.19921875" style="43"/>
    <col min="1514" max="1514" width="24.796875" style="43" customWidth="1"/>
    <col min="1515" max="1515" width="15.3984375" style="43" customWidth="1"/>
    <col min="1516" max="1516" width="1.8984375" style="43" customWidth="1"/>
    <col min="1517" max="1761" width="11.19921875" style="43"/>
    <col min="1762" max="1762" width="4.8984375" style="43" customWidth="1"/>
    <col min="1763" max="1763" width="11.19921875" style="43"/>
    <col min="1764" max="1764" width="19.296875" style="43" customWidth="1"/>
    <col min="1765" max="1765" width="12.69921875" style="43" customWidth="1"/>
    <col min="1766" max="1769" width="11.19921875" style="43"/>
    <col min="1770" max="1770" width="24.796875" style="43" customWidth="1"/>
    <col min="1771" max="1771" width="15.3984375" style="43" customWidth="1"/>
    <col min="1772" max="1772" width="1.8984375" style="43" customWidth="1"/>
    <col min="1773" max="2017" width="11.19921875" style="43"/>
    <col min="2018" max="2018" width="4.8984375" style="43" customWidth="1"/>
    <col min="2019" max="2019" width="11.19921875" style="43"/>
    <col min="2020" max="2020" width="19.296875" style="43" customWidth="1"/>
    <col min="2021" max="2021" width="12.69921875" style="43" customWidth="1"/>
    <col min="2022" max="2025" width="11.19921875" style="43"/>
    <col min="2026" max="2026" width="24.796875" style="43" customWidth="1"/>
    <col min="2027" max="2027" width="15.3984375" style="43" customWidth="1"/>
    <col min="2028" max="2028" width="1.8984375" style="43" customWidth="1"/>
    <col min="2029" max="2273" width="11.19921875" style="43"/>
    <col min="2274" max="2274" width="4.8984375" style="43" customWidth="1"/>
    <col min="2275" max="2275" width="11.19921875" style="43"/>
    <col min="2276" max="2276" width="19.296875" style="43" customWidth="1"/>
    <col min="2277" max="2277" width="12.69921875" style="43" customWidth="1"/>
    <col min="2278" max="2281" width="11.19921875" style="43"/>
    <col min="2282" max="2282" width="24.796875" style="43" customWidth="1"/>
    <col min="2283" max="2283" width="15.3984375" style="43" customWidth="1"/>
    <col min="2284" max="2284" width="1.8984375" style="43" customWidth="1"/>
    <col min="2285" max="2529" width="11.19921875" style="43"/>
    <col min="2530" max="2530" width="4.8984375" style="43" customWidth="1"/>
    <col min="2531" max="2531" width="11.19921875" style="43"/>
    <col min="2532" max="2532" width="19.296875" style="43" customWidth="1"/>
    <col min="2533" max="2533" width="12.69921875" style="43" customWidth="1"/>
    <col min="2534" max="2537" width="11.19921875" style="43"/>
    <col min="2538" max="2538" width="24.796875" style="43" customWidth="1"/>
    <col min="2539" max="2539" width="15.3984375" style="43" customWidth="1"/>
    <col min="2540" max="2540" width="1.8984375" style="43" customWidth="1"/>
    <col min="2541" max="2785" width="11.19921875" style="43"/>
    <col min="2786" max="2786" width="4.8984375" style="43" customWidth="1"/>
    <col min="2787" max="2787" width="11.19921875" style="43"/>
    <col min="2788" max="2788" width="19.296875" style="43" customWidth="1"/>
    <col min="2789" max="2789" width="12.69921875" style="43" customWidth="1"/>
    <col min="2790" max="2793" width="11.19921875" style="43"/>
    <col min="2794" max="2794" width="24.796875" style="43" customWidth="1"/>
    <col min="2795" max="2795" width="15.3984375" style="43" customWidth="1"/>
    <col min="2796" max="2796" width="1.8984375" style="43" customWidth="1"/>
    <col min="2797" max="3041" width="11.19921875" style="43"/>
    <col min="3042" max="3042" width="4.8984375" style="43" customWidth="1"/>
    <col min="3043" max="3043" width="11.19921875" style="43"/>
    <col min="3044" max="3044" width="19.296875" style="43" customWidth="1"/>
    <col min="3045" max="3045" width="12.69921875" style="43" customWidth="1"/>
    <col min="3046" max="3049" width="11.19921875" style="43"/>
    <col min="3050" max="3050" width="24.796875" style="43" customWidth="1"/>
    <col min="3051" max="3051" width="15.3984375" style="43" customWidth="1"/>
    <col min="3052" max="3052" width="1.8984375" style="43" customWidth="1"/>
    <col min="3053" max="3297" width="11.19921875" style="43"/>
    <col min="3298" max="3298" width="4.8984375" style="43" customWidth="1"/>
    <col min="3299" max="3299" width="11.19921875" style="43"/>
    <col min="3300" max="3300" width="19.296875" style="43" customWidth="1"/>
    <col min="3301" max="3301" width="12.69921875" style="43" customWidth="1"/>
    <col min="3302" max="3305" width="11.19921875" style="43"/>
    <col min="3306" max="3306" width="24.796875" style="43" customWidth="1"/>
    <col min="3307" max="3307" width="15.3984375" style="43" customWidth="1"/>
    <col min="3308" max="3308" width="1.8984375" style="43" customWidth="1"/>
    <col min="3309" max="3553" width="11.19921875" style="43"/>
    <col min="3554" max="3554" width="4.8984375" style="43" customWidth="1"/>
    <col min="3555" max="3555" width="11.19921875" style="43"/>
    <col min="3556" max="3556" width="19.296875" style="43" customWidth="1"/>
    <col min="3557" max="3557" width="12.69921875" style="43" customWidth="1"/>
    <col min="3558" max="3561" width="11.19921875" style="43"/>
    <col min="3562" max="3562" width="24.796875" style="43" customWidth="1"/>
    <col min="3563" max="3563" width="15.3984375" style="43" customWidth="1"/>
    <col min="3564" max="3564" width="1.8984375" style="43" customWidth="1"/>
    <col min="3565" max="3809" width="11.19921875" style="43"/>
    <col min="3810" max="3810" width="4.8984375" style="43" customWidth="1"/>
    <col min="3811" max="3811" width="11.19921875" style="43"/>
    <col min="3812" max="3812" width="19.296875" style="43" customWidth="1"/>
    <col min="3813" max="3813" width="12.69921875" style="43" customWidth="1"/>
    <col min="3814" max="3817" width="11.19921875" style="43"/>
    <col min="3818" max="3818" width="24.796875" style="43" customWidth="1"/>
    <col min="3819" max="3819" width="15.3984375" style="43" customWidth="1"/>
    <col min="3820" max="3820" width="1.8984375" style="43" customWidth="1"/>
    <col min="3821" max="4065" width="11.19921875" style="43"/>
    <col min="4066" max="4066" width="4.8984375" style="43" customWidth="1"/>
    <col min="4067" max="4067" width="11.19921875" style="43"/>
    <col min="4068" max="4068" width="19.296875" style="43" customWidth="1"/>
    <col min="4069" max="4069" width="12.69921875" style="43" customWidth="1"/>
    <col min="4070" max="4073" width="11.19921875" style="43"/>
    <col min="4074" max="4074" width="24.796875" style="43" customWidth="1"/>
    <col min="4075" max="4075" width="15.3984375" style="43" customWidth="1"/>
    <col min="4076" max="4076" width="1.8984375" style="43" customWidth="1"/>
    <col min="4077" max="4321" width="11.19921875" style="43"/>
    <col min="4322" max="4322" width="4.8984375" style="43" customWidth="1"/>
    <col min="4323" max="4323" width="11.19921875" style="43"/>
    <col min="4324" max="4324" width="19.296875" style="43" customWidth="1"/>
    <col min="4325" max="4325" width="12.69921875" style="43" customWidth="1"/>
    <col min="4326" max="4329" width="11.19921875" style="43"/>
    <col min="4330" max="4330" width="24.796875" style="43" customWidth="1"/>
    <col min="4331" max="4331" width="15.3984375" style="43" customWidth="1"/>
    <col min="4332" max="4332" width="1.8984375" style="43" customWidth="1"/>
    <col min="4333" max="4577" width="11.19921875" style="43"/>
    <col min="4578" max="4578" width="4.8984375" style="43" customWidth="1"/>
    <col min="4579" max="4579" width="11.19921875" style="43"/>
    <col min="4580" max="4580" width="19.296875" style="43" customWidth="1"/>
    <col min="4581" max="4581" width="12.69921875" style="43" customWidth="1"/>
    <col min="4582" max="4585" width="11.19921875" style="43"/>
    <col min="4586" max="4586" width="24.796875" style="43" customWidth="1"/>
    <col min="4587" max="4587" width="15.3984375" style="43" customWidth="1"/>
    <col min="4588" max="4588" width="1.8984375" style="43" customWidth="1"/>
    <col min="4589" max="4833" width="11.19921875" style="43"/>
    <col min="4834" max="4834" width="4.8984375" style="43" customWidth="1"/>
    <col min="4835" max="4835" width="11.19921875" style="43"/>
    <col min="4836" max="4836" width="19.296875" style="43" customWidth="1"/>
    <col min="4837" max="4837" width="12.69921875" style="43" customWidth="1"/>
    <col min="4838" max="4841" width="11.19921875" style="43"/>
    <col min="4842" max="4842" width="24.796875" style="43" customWidth="1"/>
    <col min="4843" max="4843" width="15.3984375" style="43" customWidth="1"/>
    <col min="4844" max="4844" width="1.8984375" style="43" customWidth="1"/>
    <col min="4845" max="5089" width="11.19921875" style="43"/>
    <col min="5090" max="5090" width="4.8984375" style="43" customWidth="1"/>
    <col min="5091" max="5091" width="11.19921875" style="43"/>
    <col min="5092" max="5092" width="19.296875" style="43" customWidth="1"/>
    <col min="5093" max="5093" width="12.69921875" style="43" customWidth="1"/>
    <col min="5094" max="5097" width="11.19921875" style="43"/>
    <col min="5098" max="5098" width="24.796875" style="43" customWidth="1"/>
    <col min="5099" max="5099" width="15.3984375" style="43" customWidth="1"/>
    <col min="5100" max="5100" width="1.8984375" style="43" customWidth="1"/>
    <col min="5101" max="5345" width="11.19921875" style="43"/>
    <col min="5346" max="5346" width="4.8984375" style="43" customWidth="1"/>
    <col min="5347" max="5347" width="11.19921875" style="43"/>
    <col min="5348" max="5348" width="19.296875" style="43" customWidth="1"/>
    <col min="5349" max="5349" width="12.69921875" style="43" customWidth="1"/>
    <col min="5350" max="5353" width="11.19921875" style="43"/>
    <col min="5354" max="5354" width="24.796875" style="43" customWidth="1"/>
    <col min="5355" max="5355" width="15.3984375" style="43" customWidth="1"/>
    <col min="5356" max="5356" width="1.8984375" style="43" customWidth="1"/>
    <col min="5357" max="5601" width="11.19921875" style="43"/>
    <col min="5602" max="5602" width="4.8984375" style="43" customWidth="1"/>
    <col min="5603" max="5603" width="11.19921875" style="43"/>
    <col min="5604" max="5604" width="19.296875" style="43" customWidth="1"/>
    <col min="5605" max="5605" width="12.69921875" style="43" customWidth="1"/>
    <col min="5606" max="5609" width="11.19921875" style="43"/>
    <col min="5610" max="5610" width="24.796875" style="43" customWidth="1"/>
    <col min="5611" max="5611" width="15.3984375" style="43" customWidth="1"/>
    <col min="5612" max="5612" width="1.8984375" style="43" customWidth="1"/>
    <col min="5613" max="5857" width="11.19921875" style="43"/>
    <col min="5858" max="5858" width="4.8984375" style="43" customWidth="1"/>
    <col min="5859" max="5859" width="11.19921875" style="43"/>
    <col min="5860" max="5860" width="19.296875" style="43" customWidth="1"/>
    <col min="5861" max="5861" width="12.69921875" style="43" customWidth="1"/>
    <col min="5862" max="5865" width="11.19921875" style="43"/>
    <col min="5866" max="5866" width="24.796875" style="43" customWidth="1"/>
    <col min="5867" max="5867" width="15.3984375" style="43" customWidth="1"/>
    <col min="5868" max="5868" width="1.8984375" style="43" customWidth="1"/>
    <col min="5869" max="6113" width="11.19921875" style="43"/>
    <col min="6114" max="6114" width="4.8984375" style="43" customWidth="1"/>
    <col min="6115" max="6115" width="11.19921875" style="43"/>
    <col min="6116" max="6116" width="19.296875" style="43" customWidth="1"/>
    <col min="6117" max="6117" width="12.69921875" style="43" customWidth="1"/>
    <col min="6118" max="6121" width="11.19921875" style="43"/>
    <col min="6122" max="6122" width="24.796875" style="43" customWidth="1"/>
    <col min="6123" max="6123" width="15.3984375" style="43" customWidth="1"/>
    <col min="6124" max="6124" width="1.8984375" style="43" customWidth="1"/>
    <col min="6125" max="6369" width="11.19921875" style="43"/>
    <col min="6370" max="6370" width="4.8984375" style="43" customWidth="1"/>
    <col min="6371" max="6371" width="11.19921875" style="43"/>
    <col min="6372" max="6372" width="19.296875" style="43" customWidth="1"/>
    <col min="6373" max="6373" width="12.69921875" style="43" customWidth="1"/>
    <col min="6374" max="6377" width="11.19921875" style="43"/>
    <col min="6378" max="6378" width="24.796875" style="43" customWidth="1"/>
    <col min="6379" max="6379" width="15.3984375" style="43" customWidth="1"/>
    <col min="6380" max="6380" width="1.8984375" style="43" customWidth="1"/>
    <col min="6381" max="6625" width="11.19921875" style="43"/>
    <col min="6626" max="6626" width="4.8984375" style="43" customWidth="1"/>
    <col min="6627" max="6627" width="11.19921875" style="43"/>
    <col min="6628" max="6628" width="19.296875" style="43" customWidth="1"/>
    <col min="6629" max="6629" width="12.69921875" style="43" customWidth="1"/>
    <col min="6630" max="6633" width="11.19921875" style="43"/>
    <col min="6634" max="6634" width="24.796875" style="43" customWidth="1"/>
    <col min="6635" max="6635" width="15.3984375" style="43" customWidth="1"/>
    <col min="6636" max="6636" width="1.8984375" style="43" customWidth="1"/>
    <col min="6637" max="6881" width="11.19921875" style="43"/>
    <col min="6882" max="6882" width="4.8984375" style="43" customWidth="1"/>
    <col min="6883" max="6883" width="11.19921875" style="43"/>
    <col min="6884" max="6884" width="19.296875" style="43" customWidth="1"/>
    <col min="6885" max="6885" width="12.69921875" style="43" customWidth="1"/>
    <col min="6886" max="6889" width="11.19921875" style="43"/>
    <col min="6890" max="6890" width="24.796875" style="43" customWidth="1"/>
    <col min="6891" max="6891" width="15.3984375" style="43" customWidth="1"/>
    <col min="6892" max="6892" width="1.8984375" style="43" customWidth="1"/>
    <col min="6893" max="7137" width="11.19921875" style="43"/>
    <col min="7138" max="7138" width="4.8984375" style="43" customWidth="1"/>
    <col min="7139" max="7139" width="11.19921875" style="43"/>
    <col min="7140" max="7140" width="19.296875" style="43" customWidth="1"/>
    <col min="7141" max="7141" width="12.69921875" style="43" customWidth="1"/>
    <col min="7142" max="7145" width="11.19921875" style="43"/>
    <col min="7146" max="7146" width="24.796875" style="43" customWidth="1"/>
    <col min="7147" max="7147" width="15.3984375" style="43" customWidth="1"/>
    <col min="7148" max="7148" width="1.8984375" style="43" customWidth="1"/>
    <col min="7149" max="7393" width="11.19921875" style="43"/>
    <col min="7394" max="7394" width="4.8984375" style="43" customWidth="1"/>
    <col min="7395" max="7395" width="11.19921875" style="43"/>
    <col min="7396" max="7396" width="19.296875" style="43" customWidth="1"/>
    <col min="7397" max="7397" width="12.69921875" style="43" customWidth="1"/>
    <col min="7398" max="7401" width="11.19921875" style="43"/>
    <col min="7402" max="7402" width="24.796875" style="43" customWidth="1"/>
    <col min="7403" max="7403" width="15.3984375" style="43" customWidth="1"/>
    <col min="7404" max="7404" width="1.8984375" style="43" customWidth="1"/>
    <col min="7405" max="7649" width="11.19921875" style="43"/>
    <col min="7650" max="7650" width="4.8984375" style="43" customWidth="1"/>
    <col min="7651" max="7651" width="11.19921875" style="43"/>
    <col min="7652" max="7652" width="19.296875" style="43" customWidth="1"/>
    <col min="7653" max="7653" width="12.69921875" style="43" customWidth="1"/>
    <col min="7654" max="7657" width="11.19921875" style="43"/>
    <col min="7658" max="7658" width="24.796875" style="43" customWidth="1"/>
    <col min="7659" max="7659" width="15.3984375" style="43" customWidth="1"/>
    <col min="7660" max="7660" width="1.8984375" style="43" customWidth="1"/>
    <col min="7661" max="7905" width="11.19921875" style="43"/>
    <col min="7906" max="7906" width="4.8984375" style="43" customWidth="1"/>
    <col min="7907" max="7907" width="11.19921875" style="43"/>
    <col min="7908" max="7908" width="19.296875" style="43" customWidth="1"/>
    <col min="7909" max="7909" width="12.69921875" style="43" customWidth="1"/>
    <col min="7910" max="7913" width="11.19921875" style="43"/>
    <col min="7914" max="7914" width="24.796875" style="43" customWidth="1"/>
    <col min="7915" max="7915" width="15.3984375" style="43" customWidth="1"/>
    <col min="7916" max="7916" width="1.8984375" style="43" customWidth="1"/>
    <col min="7917" max="8161" width="11.19921875" style="43"/>
    <col min="8162" max="8162" width="4.8984375" style="43" customWidth="1"/>
    <col min="8163" max="8163" width="11.19921875" style="43"/>
    <col min="8164" max="8164" width="19.296875" style="43" customWidth="1"/>
    <col min="8165" max="8165" width="12.69921875" style="43" customWidth="1"/>
    <col min="8166" max="8169" width="11.19921875" style="43"/>
    <col min="8170" max="8170" width="24.796875" style="43" customWidth="1"/>
    <col min="8171" max="8171" width="15.3984375" style="43" customWidth="1"/>
    <col min="8172" max="8172" width="1.8984375" style="43" customWidth="1"/>
    <col min="8173" max="8417" width="11.19921875" style="43"/>
    <col min="8418" max="8418" width="4.8984375" style="43" customWidth="1"/>
    <col min="8419" max="8419" width="11.19921875" style="43"/>
    <col min="8420" max="8420" width="19.296875" style="43" customWidth="1"/>
    <col min="8421" max="8421" width="12.69921875" style="43" customWidth="1"/>
    <col min="8422" max="8425" width="11.19921875" style="43"/>
    <col min="8426" max="8426" width="24.796875" style="43" customWidth="1"/>
    <col min="8427" max="8427" width="15.3984375" style="43" customWidth="1"/>
    <col min="8428" max="8428" width="1.8984375" style="43" customWidth="1"/>
    <col min="8429" max="8673" width="11.19921875" style="43"/>
    <col min="8674" max="8674" width="4.8984375" style="43" customWidth="1"/>
    <col min="8675" max="8675" width="11.19921875" style="43"/>
    <col min="8676" max="8676" width="19.296875" style="43" customWidth="1"/>
    <col min="8677" max="8677" width="12.69921875" style="43" customWidth="1"/>
    <col min="8678" max="8681" width="11.19921875" style="43"/>
    <col min="8682" max="8682" width="24.796875" style="43" customWidth="1"/>
    <col min="8683" max="8683" width="15.3984375" style="43" customWidth="1"/>
    <col min="8684" max="8684" width="1.8984375" style="43" customWidth="1"/>
    <col min="8685" max="8929" width="11.19921875" style="43"/>
    <col min="8930" max="8930" width="4.8984375" style="43" customWidth="1"/>
    <col min="8931" max="8931" width="11.19921875" style="43"/>
    <col min="8932" max="8932" width="19.296875" style="43" customWidth="1"/>
    <col min="8933" max="8933" width="12.69921875" style="43" customWidth="1"/>
    <col min="8934" max="8937" width="11.19921875" style="43"/>
    <col min="8938" max="8938" width="24.796875" style="43" customWidth="1"/>
    <col min="8939" max="8939" width="15.3984375" style="43" customWidth="1"/>
    <col min="8940" max="8940" width="1.8984375" style="43" customWidth="1"/>
    <col min="8941" max="9185" width="11.19921875" style="43"/>
    <col min="9186" max="9186" width="4.8984375" style="43" customWidth="1"/>
    <col min="9187" max="9187" width="11.19921875" style="43"/>
    <col min="9188" max="9188" width="19.296875" style="43" customWidth="1"/>
    <col min="9189" max="9189" width="12.69921875" style="43" customWidth="1"/>
    <col min="9190" max="9193" width="11.19921875" style="43"/>
    <col min="9194" max="9194" width="24.796875" style="43" customWidth="1"/>
    <col min="9195" max="9195" width="15.3984375" style="43" customWidth="1"/>
    <col min="9196" max="9196" width="1.8984375" style="43" customWidth="1"/>
    <col min="9197" max="9441" width="11.19921875" style="43"/>
    <col min="9442" max="9442" width="4.8984375" style="43" customWidth="1"/>
    <col min="9443" max="9443" width="11.19921875" style="43"/>
    <col min="9444" max="9444" width="19.296875" style="43" customWidth="1"/>
    <col min="9445" max="9445" width="12.69921875" style="43" customWidth="1"/>
    <col min="9446" max="9449" width="11.19921875" style="43"/>
    <col min="9450" max="9450" width="24.796875" style="43" customWidth="1"/>
    <col min="9451" max="9451" width="15.3984375" style="43" customWidth="1"/>
    <col min="9452" max="9452" width="1.8984375" style="43" customWidth="1"/>
    <col min="9453" max="9697" width="11.19921875" style="43"/>
    <col min="9698" max="9698" width="4.8984375" style="43" customWidth="1"/>
    <col min="9699" max="9699" width="11.19921875" style="43"/>
    <col min="9700" max="9700" width="19.296875" style="43" customWidth="1"/>
    <col min="9701" max="9701" width="12.69921875" style="43" customWidth="1"/>
    <col min="9702" max="9705" width="11.19921875" style="43"/>
    <col min="9706" max="9706" width="24.796875" style="43" customWidth="1"/>
    <col min="9707" max="9707" width="15.3984375" style="43" customWidth="1"/>
    <col min="9708" max="9708" width="1.8984375" style="43" customWidth="1"/>
    <col min="9709" max="9953" width="11.19921875" style="43"/>
    <col min="9954" max="9954" width="4.8984375" style="43" customWidth="1"/>
    <col min="9955" max="9955" width="11.19921875" style="43"/>
    <col min="9956" max="9956" width="19.296875" style="43" customWidth="1"/>
    <col min="9957" max="9957" width="12.69921875" style="43" customWidth="1"/>
    <col min="9958" max="9961" width="11.19921875" style="43"/>
    <col min="9962" max="9962" width="24.796875" style="43" customWidth="1"/>
    <col min="9963" max="9963" width="15.3984375" style="43" customWidth="1"/>
    <col min="9964" max="9964" width="1.8984375" style="43" customWidth="1"/>
    <col min="9965" max="10209" width="11.19921875" style="43"/>
    <col min="10210" max="10210" width="4.8984375" style="43" customWidth="1"/>
    <col min="10211" max="10211" width="11.19921875" style="43"/>
    <col min="10212" max="10212" width="19.296875" style="43" customWidth="1"/>
    <col min="10213" max="10213" width="12.69921875" style="43" customWidth="1"/>
    <col min="10214" max="10217" width="11.19921875" style="43"/>
    <col min="10218" max="10218" width="24.796875" style="43" customWidth="1"/>
    <col min="10219" max="10219" width="15.3984375" style="43" customWidth="1"/>
    <col min="10220" max="10220" width="1.8984375" style="43" customWidth="1"/>
    <col min="10221" max="10465" width="11.19921875" style="43"/>
    <col min="10466" max="10466" width="4.8984375" style="43" customWidth="1"/>
    <col min="10467" max="10467" width="11.19921875" style="43"/>
    <col min="10468" max="10468" width="19.296875" style="43" customWidth="1"/>
    <col min="10469" max="10469" width="12.69921875" style="43" customWidth="1"/>
    <col min="10470" max="10473" width="11.19921875" style="43"/>
    <col min="10474" max="10474" width="24.796875" style="43" customWidth="1"/>
    <col min="10475" max="10475" width="15.3984375" style="43" customWidth="1"/>
    <col min="10476" max="10476" width="1.8984375" style="43" customWidth="1"/>
    <col min="10477" max="10721" width="11.19921875" style="43"/>
    <col min="10722" max="10722" width="4.8984375" style="43" customWidth="1"/>
    <col min="10723" max="10723" width="11.19921875" style="43"/>
    <col min="10724" max="10724" width="19.296875" style="43" customWidth="1"/>
    <col min="10725" max="10725" width="12.69921875" style="43" customWidth="1"/>
    <col min="10726" max="10729" width="11.19921875" style="43"/>
    <col min="10730" max="10730" width="24.796875" style="43" customWidth="1"/>
    <col min="10731" max="10731" width="15.3984375" style="43" customWidth="1"/>
    <col min="10732" max="10732" width="1.8984375" style="43" customWidth="1"/>
    <col min="10733" max="10977" width="11.19921875" style="43"/>
    <col min="10978" max="10978" width="4.8984375" style="43" customWidth="1"/>
    <col min="10979" max="10979" width="11.19921875" style="43"/>
    <col min="10980" max="10980" width="19.296875" style="43" customWidth="1"/>
    <col min="10981" max="10981" width="12.69921875" style="43" customWidth="1"/>
    <col min="10982" max="10985" width="11.19921875" style="43"/>
    <col min="10986" max="10986" width="24.796875" style="43" customWidth="1"/>
    <col min="10987" max="10987" width="15.3984375" style="43" customWidth="1"/>
    <col min="10988" max="10988" width="1.8984375" style="43" customWidth="1"/>
    <col min="10989" max="11233" width="11.19921875" style="43"/>
    <col min="11234" max="11234" width="4.8984375" style="43" customWidth="1"/>
    <col min="11235" max="11235" width="11.19921875" style="43"/>
    <col min="11236" max="11236" width="19.296875" style="43" customWidth="1"/>
    <col min="11237" max="11237" width="12.69921875" style="43" customWidth="1"/>
    <col min="11238" max="11241" width="11.19921875" style="43"/>
    <col min="11242" max="11242" width="24.796875" style="43" customWidth="1"/>
    <col min="11243" max="11243" width="15.3984375" style="43" customWidth="1"/>
    <col min="11244" max="11244" width="1.8984375" style="43" customWidth="1"/>
    <col min="11245" max="11489" width="11.19921875" style="43"/>
    <col min="11490" max="11490" width="4.8984375" style="43" customWidth="1"/>
    <col min="11491" max="11491" width="11.19921875" style="43"/>
    <col min="11492" max="11492" width="19.296875" style="43" customWidth="1"/>
    <col min="11493" max="11493" width="12.69921875" style="43" customWidth="1"/>
    <col min="11494" max="11497" width="11.19921875" style="43"/>
    <col min="11498" max="11498" width="24.796875" style="43" customWidth="1"/>
    <col min="11499" max="11499" width="15.3984375" style="43" customWidth="1"/>
    <col min="11500" max="11500" width="1.8984375" style="43" customWidth="1"/>
    <col min="11501" max="11745" width="11.19921875" style="43"/>
    <col min="11746" max="11746" width="4.8984375" style="43" customWidth="1"/>
    <col min="11747" max="11747" width="11.19921875" style="43"/>
    <col min="11748" max="11748" width="19.296875" style="43" customWidth="1"/>
    <col min="11749" max="11749" width="12.69921875" style="43" customWidth="1"/>
    <col min="11750" max="11753" width="11.19921875" style="43"/>
    <col min="11754" max="11754" width="24.796875" style="43" customWidth="1"/>
    <col min="11755" max="11755" width="15.3984375" style="43" customWidth="1"/>
    <col min="11756" max="11756" width="1.8984375" style="43" customWidth="1"/>
    <col min="11757" max="12001" width="11.19921875" style="43"/>
    <col min="12002" max="12002" width="4.8984375" style="43" customWidth="1"/>
    <col min="12003" max="12003" width="11.19921875" style="43"/>
    <col min="12004" max="12004" width="19.296875" style="43" customWidth="1"/>
    <col min="12005" max="12005" width="12.69921875" style="43" customWidth="1"/>
    <col min="12006" max="12009" width="11.19921875" style="43"/>
    <col min="12010" max="12010" width="24.796875" style="43" customWidth="1"/>
    <col min="12011" max="12011" width="15.3984375" style="43" customWidth="1"/>
    <col min="12012" max="12012" width="1.8984375" style="43" customWidth="1"/>
    <col min="12013" max="12257" width="11.19921875" style="43"/>
    <col min="12258" max="12258" width="4.8984375" style="43" customWidth="1"/>
    <col min="12259" max="12259" width="11.19921875" style="43"/>
    <col min="12260" max="12260" width="19.296875" style="43" customWidth="1"/>
    <col min="12261" max="12261" width="12.69921875" style="43" customWidth="1"/>
    <col min="12262" max="12265" width="11.19921875" style="43"/>
    <col min="12266" max="12266" width="24.796875" style="43" customWidth="1"/>
    <col min="12267" max="12267" width="15.3984375" style="43" customWidth="1"/>
    <col min="12268" max="12268" width="1.8984375" style="43" customWidth="1"/>
    <col min="12269" max="12513" width="11.19921875" style="43"/>
    <col min="12514" max="12514" width="4.8984375" style="43" customWidth="1"/>
    <col min="12515" max="12515" width="11.19921875" style="43"/>
    <col min="12516" max="12516" width="19.296875" style="43" customWidth="1"/>
    <col min="12517" max="12517" width="12.69921875" style="43" customWidth="1"/>
    <col min="12518" max="12521" width="11.19921875" style="43"/>
    <col min="12522" max="12522" width="24.796875" style="43" customWidth="1"/>
    <col min="12523" max="12523" width="15.3984375" style="43" customWidth="1"/>
    <col min="12524" max="12524" width="1.8984375" style="43" customWidth="1"/>
    <col min="12525" max="12769" width="11.19921875" style="43"/>
    <col min="12770" max="12770" width="4.8984375" style="43" customWidth="1"/>
    <col min="12771" max="12771" width="11.19921875" style="43"/>
    <col min="12772" max="12772" width="19.296875" style="43" customWidth="1"/>
    <col min="12773" max="12773" width="12.69921875" style="43" customWidth="1"/>
    <col min="12774" max="12777" width="11.19921875" style="43"/>
    <col min="12778" max="12778" width="24.796875" style="43" customWidth="1"/>
    <col min="12779" max="12779" width="15.3984375" style="43" customWidth="1"/>
    <col min="12780" max="12780" width="1.8984375" style="43" customWidth="1"/>
    <col min="12781" max="13025" width="11.19921875" style="43"/>
    <col min="13026" max="13026" width="4.8984375" style="43" customWidth="1"/>
    <col min="13027" max="13027" width="11.19921875" style="43"/>
    <col min="13028" max="13028" width="19.296875" style="43" customWidth="1"/>
    <col min="13029" max="13029" width="12.69921875" style="43" customWidth="1"/>
    <col min="13030" max="13033" width="11.19921875" style="43"/>
    <col min="13034" max="13034" width="24.796875" style="43" customWidth="1"/>
    <col min="13035" max="13035" width="15.3984375" style="43" customWidth="1"/>
    <col min="13036" max="13036" width="1.8984375" style="43" customWidth="1"/>
    <col min="13037" max="13281" width="11.19921875" style="43"/>
    <col min="13282" max="13282" width="4.8984375" style="43" customWidth="1"/>
    <col min="13283" max="13283" width="11.19921875" style="43"/>
    <col min="13284" max="13284" width="19.296875" style="43" customWidth="1"/>
    <col min="13285" max="13285" width="12.69921875" style="43" customWidth="1"/>
    <col min="13286" max="13289" width="11.19921875" style="43"/>
    <col min="13290" max="13290" width="24.796875" style="43" customWidth="1"/>
    <col min="13291" max="13291" width="15.3984375" style="43" customWidth="1"/>
    <col min="13292" max="13292" width="1.8984375" style="43" customWidth="1"/>
    <col min="13293" max="13537" width="11.19921875" style="43"/>
    <col min="13538" max="13538" width="4.8984375" style="43" customWidth="1"/>
    <col min="13539" max="13539" width="11.19921875" style="43"/>
    <col min="13540" max="13540" width="19.296875" style="43" customWidth="1"/>
    <col min="13541" max="13541" width="12.69921875" style="43" customWidth="1"/>
    <col min="13542" max="13545" width="11.19921875" style="43"/>
    <col min="13546" max="13546" width="24.796875" style="43" customWidth="1"/>
    <col min="13547" max="13547" width="15.3984375" style="43" customWidth="1"/>
    <col min="13548" max="13548" width="1.8984375" style="43" customWidth="1"/>
    <col min="13549" max="13793" width="11.19921875" style="43"/>
    <col min="13794" max="13794" width="4.8984375" style="43" customWidth="1"/>
    <col min="13795" max="13795" width="11.19921875" style="43"/>
    <col min="13796" max="13796" width="19.296875" style="43" customWidth="1"/>
    <col min="13797" max="13797" width="12.69921875" style="43" customWidth="1"/>
    <col min="13798" max="13801" width="11.19921875" style="43"/>
    <col min="13802" max="13802" width="24.796875" style="43" customWidth="1"/>
    <col min="13803" max="13803" width="15.3984375" style="43" customWidth="1"/>
    <col min="13804" max="13804" width="1.8984375" style="43" customWidth="1"/>
    <col min="13805" max="14049" width="11.19921875" style="43"/>
    <col min="14050" max="14050" width="4.8984375" style="43" customWidth="1"/>
    <col min="14051" max="14051" width="11.19921875" style="43"/>
    <col min="14052" max="14052" width="19.296875" style="43" customWidth="1"/>
    <col min="14053" max="14053" width="12.69921875" style="43" customWidth="1"/>
    <col min="14054" max="14057" width="11.19921875" style="43"/>
    <col min="14058" max="14058" width="24.796875" style="43" customWidth="1"/>
    <col min="14059" max="14059" width="15.3984375" style="43" customWidth="1"/>
    <col min="14060" max="14060" width="1.8984375" style="43" customWidth="1"/>
    <col min="14061" max="14305" width="11.19921875" style="43"/>
    <col min="14306" max="14306" width="4.8984375" style="43" customWidth="1"/>
    <col min="14307" max="14307" width="11.19921875" style="43"/>
    <col min="14308" max="14308" width="19.296875" style="43" customWidth="1"/>
    <col min="14309" max="14309" width="12.69921875" style="43" customWidth="1"/>
    <col min="14310" max="14313" width="11.19921875" style="43"/>
    <col min="14314" max="14314" width="24.796875" style="43" customWidth="1"/>
    <col min="14315" max="14315" width="15.3984375" style="43" customWidth="1"/>
    <col min="14316" max="14316" width="1.8984375" style="43" customWidth="1"/>
    <col min="14317" max="14561" width="11.19921875" style="43"/>
    <col min="14562" max="14562" width="4.8984375" style="43" customWidth="1"/>
    <col min="14563" max="14563" width="11.19921875" style="43"/>
    <col min="14564" max="14564" width="19.296875" style="43" customWidth="1"/>
    <col min="14565" max="14565" width="12.69921875" style="43" customWidth="1"/>
    <col min="14566" max="14569" width="11.19921875" style="43"/>
    <col min="14570" max="14570" width="24.796875" style="43" customWidth="1"/>
    <col min="14571" max="14571" width="15.3984375" style="43" customWidth="1"/>
    <col min="14572" max="14572" width="1.8984375" style="43" customWidth="1"/>
    <col min="14573" max="14817" width="11.19921875" style="43"/>
    <col min="14818" max="14818" width="4.8984375" style="43" customWidth="1"/>
    <col min="14819" max="14819" width="11.19921875" style="43"/>
    <col min="14820" max="14820" width="19.296875" style="43" customWidth="1"/>
    <col min="14821" max="14821" width="12.69921875" style="43" customWidth="1"/>
    <col min="14822" max="14825" width="11.19921875" style="43"/>
    <col min="14826" max="14826" width="24.796875" style="43" customWidth="1"/>
    <col min="14827" max="14827" width="15.3984375" style="43" customWidth="1"/>
    <col min="14828" max="14828" width="1.8984375" style="43" customWidth="1"/>
    <col min="14829" max="15073" width="11.19921875" style="43"/>
    <col min="15074" max="15074" width="4.8984375" style="43" customWidth="1"/>
    <col min="15075" max="15075" width="11.19921875" style="43"/>
    <col min="15076" max="15076" width="19.296875" style="43" customWidth="1"/>
    <col min="15077" max="15077" width="12.69921875" style="43" customWidth="1"/>
    <col min="15078" max="15081" width="11.19921875" style="43"/>
    <col min="15082" max="15082" width="24.796875" style="43" customWidth="1"/>
    <col min="15083" max="15083" width="15.3984375" style="43" customWidth="1"/>
    <col min="15084" max="15084" width="1.8984375" style="43" customWidth="1"/>
    <col min="15085" max="15329" width="11.19921875" style="43"/>
    <col min="15330" max="15330" width="4.8984375" style="43" customWidth="1"/>
    <col min="15331" max="15331" width="11.19921875" style="43"/>
    <col min="15332" max="15332" width="19.296875" style="43" customWidth="1"/>
    <col min="15333" max="15333" width="12.69921875" style="43" customWidth="1"/>
    <col min="15334" max="15337" width="11.19921875" style="43"/>
    <col min="15338" max="15338" width="24.796875" style="43" customWidth="1"/>
    <col min="15339" max="15339" width="15.3984375" style="43" customWidth="1"/>
    <col min="15340" max="15340" width="1.8984375" style="43" customWidth="1"/>
    <col min="15341" max="15585" width="11.19921875" style="43"/>
    <col min="15586" max="15586" width="4.8984375" style="43" customWidth="1"/>
    <col min="15587" max="15587" width="11.19921875" style="43"/>
    <col min="15588" max="15588" width="19.296875" style="43" customWidth="1"/>
    <col min="15589" max="15589" width="12.69921875" style="43" customWidth="1"/>
    <col min="15590" max="15593" width="11.19921875" style="43"/>
    <col min="15594" max="15594" width="24.796875" style="43" customWidth="1"/>
    <col min="15595" max="15595" width="15.3984375" style="43" customWidth="1"/>
    <col min="15596" max="15596" width="1.8984375" style="43" customWidth="1"/>
    <col min="15597" max="15841" width="11.19921875" style="43"/>
    <col min="15842" max="15842" width="4.8984375" style="43" customWidth="1"/>
    <col min="15843" max="15843" width="11.19921875" style="43"/>
    <col min="15844" max="15844" width="19.296875" style="43" customWidth="1"/>
    <col min="15845" max="15845" width="12.69921875" style="43" customWidth="1"/>
    <col min="15846" max="15849" width="11.19921875" style="43"/>
    <col min="15850" max="15850" width="24.796875" style="43" customWidth="1"/>
    <col min="15851" max="15851" width="15.3984375" style="43" customWidth="1"/>
    <col min="15852" max="15852" width="1.8984375" style="43" customWidth="1"/>
    <col min="15853" max="16097" width="11.19921875" style="43"/>
    <col min="16098" max="16098" width="4.8984375" style="43" customWidth="1"/>
    <col min="16099" max="16099" width="11.19921875" style="43"/>
    <col min="16100" max="16100" width="19.296875" style="43" customWidth="1"/>
    <col min="16101" max="16101" width="12.69921875" style="43" customWidth="1"/>
    <col min="16102" max="16105" width="11.19921875" style="43"/>
    <col min="16106" max="16106" width="24.796875" style="43" customWidth="1"/>
    <col min="16107" max="16107" width="15.3984375" style="43" customWidth="1"/>
    <col min="16108" max="16108" width="1.8984375" style="43" customWidth="1"/>
    <col min="16109" max="16384" width="11.1992187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818</v>
      </c>
      <c r="E2" s="47"/>
      <c r="F2" s="47"/>
      <c r="G2" s="47"/>
      <c r="H2" s="47"/>
      <c r="I2" s="48"/>
      <c r="J2" s="49" t="s">
        <v>819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820</v>
      </c>
      <c r="E4" s="47"/>
      <c r="F4" s="47"/>
      <c r="G4" s="47"/>
      <c r="H4" s="47"/>
      <c r="I4" s="48"/>
      <c r="J4" s="49" t="s">
        <v>821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841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844</v>
      </c>
      <c r="J11" s="63"/>
    </row>
    <row r="12" spans="2:10" ht="13" x14ac:dyDescent="0.3">
      <c r="B12" s="62"/>
      <c r="C12" s="64" t="s">
        <v>840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847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842</v>
      </c>
      <c r="D16" s="65"/>
      <c r="G16" s="67"/>
      <c r="H16" s="69" t="s">
        <v>822</v>
      </c>
      <c r="I16" s="69" t="s">
        <v>823</v>
      </c>
      <c r="J16" s="63"/>
    </row>
    <row r="17" spans="2:14" ht="13" x14ac:dyDescent="0.3">
      <c r="B17" s="62"/>
      <c r="C17" s="64" t="s">
        <v>824</v>
      </c>
      <c r="D17" s="64"/>
      <c r="E17" s="64"/>
      <c r="F17" s="64"/>
      <c r="G17" s="67"/>
      <c r="H17" s="70">
        <v>432</v>
      </c>
      <c r="I17" s="71">
        <v>44191401</v>
      </c>
      <c r="J17" s="63"/>
    </row>
    <row r="18" spans="2:14" x14ac:dyDescent="0.25">
      <c r="B18" s="62"/>
      <c r="C18" s="43" t="s">
        <v>825</v>
      </c>
      <c r="G18" s="67"/>
      <c r="H18" s="73">
        <v>143</v>
      </c>
      <c r="I18" s="74">
        <v>16244882</v>
      </c>
      <c r="J18" s="63"/>
    </row>
    <row r="19" spans="2:14" x14ac:dyDescent="0.25">
      <c r="B19" s="62"/>
      <c r="C19" s="43" t="s">
        <v>826</v>
      </c>
      <c r="G19" s="67"/>
      <c r="H19" s="73">
        <v>0</v>
      </c>
      <c r="I19" s="74">
        <v>0</v>
      </c>
      <c r="J19" s="63"/>
    </row>
    <row r="20" spans="2:14" x14ac:dyDescent="0.25">
      <c r="B20" s="62"/>
      <c r="C20" s="43" t="s">
        <v>827</v>
      </c>
      <c r="H20" s="75">
        <v>274</v>
      </c>
      <c r="I20" s="76">
        <v>27483627</v>
      </c>
      <c r="J20" s="63"/>
    </row>
    <row r="21" spans="2:14" x14ac:dyDescent="0.25">
      <c r="B21" s="62"/>
      <c r="C21" s="43" t="s">
        <v>807</v>
      </c>
      <c r="H21" s="75">
        <v>13</v>
      </c>
      <c r="I21" s="76">
        <v>414892</v>
      </c>
      <c r="J21" s="63"/>
      <c r="N21" s="77"/>
    </row>
    <row r="22" spans="2:14" ht="13" thickBot="1" x14ac:dyDescent="0.3">
      <c r="B22" s="62"/>
      <c r="C22" s="43" t="s">
        <v>828</v>
      </c>
      <c r="H22" s="78">
        <v>0</v>
      </c>
      <c r="I22" s="79">
        <v>0</v>
      </c>
      <c r="J22" s="63"/>
    </row>
    <row r="23" spans="2:14" ht="13" x14ac:dyDescent="0.3">
      <c r="B23" s="62"/>
      <c r="C23" s="64" t="s">
        <v>829</v>
      </c>
      <c r="D23" s="64"/>
      <c r="E23" s="64"/>
      <c r="F23" s="64"/>
      <c r="H23" s="80">
        <f>H18+H19+H20+H21+H22</f>
        <v>430</v>
      </c>
      <c r="I23" s="81">
        <f>I18+I19+I20+I21+I22</f>
        <v>44143401</v>
      </c>
      <c r="J23" s="63"/>
    </row>
    <row r="24" spans="2:14" x14ac:dyDescent="0.25">
      <c r="B24" s="62"/>
      <c r="C24" s="43" t="s">
        <v>830</v>
      </c>
      <c r="H24" s="75">
        <v>2</v>
      </c>
      <c r="I24" s="76">
        <v>48000</v>
      </c>
      <c r="J24" s="63"/>
    </row>
    <row r="25" spans="2:14" ht="13" thickBot="1" x14ac:dyDescent="0.3">
      <c r="B25" s="62"/>
      <c r="C25" s="43" t="s">
        <v>831</v>
      </c>
      <c r="H25" s="78">
        <v>0</v>
      </c>
      <c r="I25" s="79">
        <v>0</v>
      </c>
      <c r="J25" s="63"/>
    </row>
    <row r="26" spans="2:14" ht="13" x14ac:dyDescent="0.3">
      <c r="B26" s="62"/>
      <c r="C26" s="64" t="s">
        <v>832</v>
      </c>
      <c r="D26" s="64"/>
      <c r="E26" s="64"/>
      <c r="F26" s="64"/>
      <c r="H26" s="80">
        <f>H24+H25</f>
        <v>2</v>
      </c>
      <c r="I26" s="81">
        <f>I24+I25</f>
        <v>48000</v>
      </c>
      <c r="J26" s="63"/>
    </row>
    <row r="27" spans="2:14" ht="13.5" thickBot="1" x14ac:dyDescent="0.35">
      <c r="B27" s="62"/>
      <c r="C27" s="67" t="s">
        <v>833</v>
      </c>
      <c r="D27" s="82"/>
      <c r="E27" s="82"/>
      <c r="F27" s="82"/>
      <c r="G27" s="67"/>
      <c r="H27" s="83">
        <v>0</v>
      </c>
      <c r="I27" s="84">
        <v>0</v>
      </c>
      <c r="J27" s="85"/>
    </row>
    <row r="28" spans="2:14" ht="13" x14ac:dyDescent="0.3">
      <c r="B28" s="62"/>
      <c r="C28" s="82" t="s">
        <v>834</v>
      </c>
      <c r="D28" s="82"/>
      <c r="E28" s="82"/>
      <c r="F28" s="82"/>
      <c r="G28" s="67"/>
      <c r="H28" s="86">
        <f>H27</f>
        <v>0</v>
      </c>
      <c r="I28" s="74">
        <f>I27</f>
        <v>0</v>
      </c>
      <c r="J28" s="85"/>
    </row>
    <row r="29" spans="2:14" ht="13" x14ac:dyDescent="0.3">
      <c r="B29" s="62"/>
      <c r="C29" s="82"/>
      <c r="D29" s="82"/>
      <c r="E29" s="82"/>
      <c r="F29" s="82"/>
      <c r="G29" s="67"/>
      <c r="H29" s="73"/>
      <c r="I29" s="71"/>
      <c r="J29" s="85"/>
    </row>
    <row r="30" spans="2:14" ht="13.5" thickBot="1" x14ac:dyDescent="0.35">
      <c r="B30" s="62"/>
      <c r="C30" s="82" t="s">
        <v>835</v>
      </c>
      <c r="D30" s="82"/>
      <c r="E30" s="67"/>
      <c r="F30" s="67"/>
      <c r="G30" s="67"/>
      <c r="H30" s="87"/>
      <c r="I30" s="88"/>
      <c r="J30" s="85"/>
    </row>
    <row r="31" spans="2:14" ht="13.5" thickTop="1" x14ac:dyDescent="0.3">
      <c r="B31" s="62"/>
      <c r="C31" s="82"/>
      <c r="D31" s="82"/>
      <c r="E31" s="67"/>
      <c r="F31" s="67"/>
      <c r="G31" s="67"/>
      <c r="H31" s="74">
        <f>H23+H26+H28</f>
        <v>432</v>
      </c>
      <c r="I31" s="74">
        <f>I23+I26+I28</f>
        <v>44191401</v>
      </c>
      <c r="J31" s="85"/>
    </row>
    <row r="32" spans="2:14" ht="9.75" customHeight="1" x14ac:dyDescent="0.25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 x14ac:dyDescent="0.35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 x14ac:dyDescent="0.3">
      <c r="B38" s="62"/>
      <c r="C38" s="82" t="s">
        <v>860</v>
      </c>
      <c r="D38" s="89"/>
      <c r="E38" s="67"/>
      <c r="F38" s="67"/>
      <c r="G38" s="67"/>
      <c r="H38" s="96" t="s">
        <v>836</v>
      </c>
      <c r="I38" s="89"/>
      <c r="J38" s="85"/>
    </row>
    <row r="39" spans="2:10" ht="13" x14ac:dyDescent="0.3">
      <c r="B39" s="62"/>
      <c r="C39" s="82" t="s">
        <v>861</v>
      </c>
      <c r="D39" s="67"/>
      <c r="E39" s="67"/>
      <c r="F39" s="67"/>
      <c r="G39" s="67"/>
      <c r="H39" s="82" t="s">
        <v>837</v>
      </c>
      <c r="I39" s="89"/>
      <c r="J39" s="85"/>
    </row>
    <row r="40" spans="2:10" ht="13" x14ac:dyDescent="0.3">
      <c r="B40" s="62"/>
      <c r="C40" s="67"/>
      <c r="D40" s="67"/>
      <c r="E40" s="67"/>
      <c r="F40" s="67"/>
      <c r="G40" s="67"/>
      <c r="H40" s="82" t="s">
        <v>838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82"/>
      <c r="H41" s="89"/>
      <c r="I41" s="89"/>
      <c r="J41" s="85"/>
    </row>
    <row r="42" spans="2:10" x14ac:dyDescent="0.25">
      <c r="B42" s="62"/>
      <c r="C42" s="97" t="s">
        <v>839</v>
      </c>
      <c r="D42" s="97"/>
      <c r="E42" s="97"/>
      <c r="F42" s="97"/>
      <c r="G42" s="97"/>
      <c r="H42" s="97"/>
      <c r="I42" s="97"/>
      <c r="J42" s="85"/>
    </row>
    <row r="43" spans="2:10" x14ac:dyDescent="0.25">
      <c r="B43" s="62"/>
      <c r="C43" s="97"/>
      <c r="D43" s="97"/>
      <c r="E43" s="97"/>
      <c r="F43" s="97"/>
      <c r="G43" s="97"/>
      <c r="H43" s="97"/>
      <c r="I43" s="97"/>
      <c r="J43" s="85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0" sqref="D10"/>
    </sheetView>
  </sheetViews>
  <sheetFormatPr baseColWidth="10" defaultRowHeight="14.5" x14ac:dyDescent="0.35"/>
  <cols>
    <col min="1" max="7" width="11.19921875" style="118"/>
    <col min="8" max="8" width="12.69921875" style="118" bestFit="1" customWidth="1"/>
    <col min="9" max="9" width="28.3984375" style="118" customWidth="1"/>
    <col min="10" max="16384" width="11.19921875" style="118"/>
  </cols>
  <sheetData>
    <row r="1" spans="1:9" ht="15" thickBot="1" x14ac:dyDescent="0.4">
      <c r="A1" s="112"/>
      <c r="B1" s="113"/>
      <c r="C1" s="114" t="s">
        <v>848</v>
      </c>
      <c r="D1" s="115"/>
      <c r="E1" s="115"/>
      <c r="F1" s="115"/>
      <c r="G1" s="115"/>
      <c r="H1" s="116"/>
      <c r="I1" s="117" t="s">
        <v>819</v>
      </c>
    </row>
    <row r="2" spans="1:9" ht="53.5" customHeight="1" thickBot="1" x14ac:dyDescent="0.4">
      <c r="A2" s="119"/>
      <c r="B2" s="120"/>
      <c r="C2" s="121" t="s">
        <v>849</v>
      </c>
      <c r="D2" s="122"/>
      <c r="E2" s="122"/>
      <c r="F2" s="122"/>
      <c r="G2" s="122"/>
      <c r="H2" s="123"/>
      <c r="I2" s="124" t="s">
        <v>850</v>
      </c>
    </row>
    <row r="3" spans="1:9" x14ac:dyDescent="0.35">
      <c r="A3" s="125"/>
      <c r="B3" s="67"/>
      <c r="C3" s="67"/>
      <c r="D3" s="67"/>
      <c r="E3" s="67"/>
      <c r="F3" s="67"/>
      <c r="G3" s="67"/>
      <c r="H3" s="67"/>
      <c r="I3" s="85"/>
    </row>
    <row r="4" spans="1:9" x14ac:dyDescent="0.35">
      <c r="A4" s="125"/>
      <c r="B4" s="67"/>
      <c r="C4" s="67"/>
      <c r="D4" s="67"/>
      <c r="E4" s="67"/>
      <c r="F4" s="67"/>
      <c r="G4" s="67"/>
      <c r="H4" s="67"/>
      <c r="I4" s="85"/>
    </row>
    <row r="5" spans="1:9" x14ac:dyDescent="0.35">
      <c r="A5" s="125"/>
      <c r="B5" s="64" t="s">
        <v>841</v>
      </c>
      <c r="C5" s="126"/>
      <c r="D5" s="127"/>
      <c r="E5" s="67"/>
      <c r="F5" s="67"/>
      <c r="G5" s="67"/>
      <c r="H5" s="67"/>
      <c r="I5" s="85"/>
    </row>
    <row r="6" spans="1:9" x14ac:dyDescent="0.35">
      <c r="A6" s="125"/>
      <c r="B6" s="43"/>
      <c r="C6" s="67"/>
      <c r="D6" s="67"/>
      <c r="E6" s="67"/>
      <c r="F6" s="67"/>
      <c r="G6" s="67"/>
      <c r="H6" s="67"/>
      <c r="I6" s="85"/>
    </row>
    <row r="7" spans="1:9" x14ac:dyDescent="0.35">
      <c r="A7" s="125"/>
      <c r="B7" s="64" t="s">
        <v>844</v>
      </c>
      <c r="C7" s="67"/>
      <c r="D7" s="67"/>
      <c r="E7" s="67"/>
      <c r="F7" s="67"/>
      <c r="G7" s="67"/>
      <c r="H7" s="67"/>
      <c r="I7" s="85"/>
    </row>
    <row r="8" spans="1:9" x14ac:dyDescent="0.35">
      <c r="A8" s="125"/>
      <c r="B8" s="64" t="s">
        <v>840</v>
      </c>
      <c r="C8" s="67"/>
      <c r="D8" s="67"/>
      <c r="E8" s="67"/>
      <c r="F8" s="67"/>
      <c r="G8" s="67"/>
      <c r="H8" s="67"/>
      <c r="I8" s="85"/>
    </row>
    <row r="9" spans="1:9" x14ac:dyDescent="0.35">
      <c r="A9" s="125"/>
      <c r="B9" s="43"/>
      <c r="C9" s="67"/>
      <c r="D9" s="67"/>
      <c r="E9" s="67"/>
      <c r="F9" s="67"/>
      <c r="G9" s="67"/>
      <c r="H9" s="67"/>
      <c r="I9" s="85"/>
    </row>
    <row r="10" spans="1:9" x14ac:dyDescent="0.35">
      <c r="A10" s="125"/>
      <c r="B10" s="67" t="s">
        <v>851</v>
      </c>
      <c r="C10" s="67"/>
      <c r="D10" s="67"/>
      <c r="E10" s="67"/>
      <c r="F10" s="67"/>
      <c r="G10" s="67"/>
      <c r="H10" s="67"/>
      <c r="I10" s="85"/>
    </row>
    <row r="11" spans="1:9" x14ac:dyDescent="0.35">
      <c r="A11" s="125"/>
      <c r="B11" s="128"/>
      <c r="C11" s="67"/>
      <c r="D11" s="67"/>
      <c r="E11" s="67"/>
      <c r="F11" s="67"/>
      <c r="G11" s="67"/>
      <c r="H11" s="67"/>
      <c r="I11" s="85"/>
    </row>
    <row r="12" spans="1:9" x14ac:dyDescent="0.35">
      <c r="A12" s="125"/>
      <c r="B12" s="43" t="s">
        <v>842</v>
      </c>
      <c r="C12" s="127"/>
      <c r="D12" s="67"/>
      <c r="E12" s="67"/>
      <c r="F12" s="67"/>
      <c r="G12" s="69" t="s">
        <v>852</v>
      </c>
      <c r="H12" s="69" t="s">
        <v>853</v>
      </c>
      <c r="I12" s="85"/>
    </row>
    <row r="13" spans="1:9" x14ac:dyDescent="0.35">
      <c r="A13" s="125"/>
      <c r="B13" s="82" t="s">
        <v>824</v>
      </c>
      <c r="C13" s="82"/>
      <c r="D13" s="82"/>
      <c r="E13" s="82"/>
      <c r="F13" s="67"/>
      <c r="G13" s="129">
        <f>G19</f>
        <v>430</v>
      </c>
      <c r="H13" s="130">
        <f>H19</f>
        <v>44143401</v>
      </c>
      <c r="I13" s="85"/>
    </row>
    <row r="14" spans="1:9" x14ac:dyDescent="0.35">
      <c r="A14" s="125"/>
      <c r="B14" s="67" t="s">
        <v>825</v>
      </c>
      <c r="C14" s="67"/>
      <c r="D14" s="67"/>
      <c r="E14" s="67"/>
      <c r="F14" s="67"/>
      <c r="G14" s="131">
        <v>143</v>
      </c>
      <c r="H14" s="132">
        <v>16244882</v>
      </c>
      <c r="I14" s="85"/>
    </row>
    <row r="15" spans="1:9" x14ac:dyDescent="0.35">
      <c r="A15" s="125"/>
      <c r="B15" s="67" t="s">
        <v>826</v>
      </c>
      <c r="C15" s="67"/>
      <c r="D15" s="67"/>
      <c r="E15" s="67"/>
      <c r="F15" s="67"/>
      <c r="G15" s="131">
        <v>0</v>
      </c>
      <c r="H15" s="132">
        <v>0</v>
      </c>
      <c r="I15" s="85"/>
    </row>
    <row r="16" spans="1:9" x14ac:dyDescent="0.35">
      <c r="A16" s="125"/>
      <c r="B16" s="67" t="s">
        <v>827</v>
      </c>
      <c r="C16" s="67"/>
      <c r="D16" s="67"/>
      <c r="E16" s="67"/>
      <c r="F16" s="67"/>
      <c r="G16" s="131">
        <v>274</v>
      </c>
      <c r="H16" s="132">
        <v>27483627</v>
      </c>
      <c r="I16" s="85"/>
    </row>
    <row r="17" spans="1:9" x14ac:dyDescent="0.35">
      <c r="A17" s="125"/>
      <c r="B17" s="43" t="s">
        <v>807</v>
      </c>
      <c r="C17" s="67"/>
      <c r="D17" s="67"/>
      <c r="E17" s="67"/>
      <c r="F17" s="67"/>
      <c r="G17" s="131">
        <v>13</v>
      </c>
      <c r="H17" s="132">
        <v>414892</v>
      </c>
      <c r="I17" s="85"/>
    </row>
    <row r="18" spans="1:9" x14ac:dyDescent="0.35">
      <c r="A18" s="125"/>
      <c r="B18" s="67" t="s">
        <v>854</v>
      </c>
      <c r="C18" s="67"/>
      <c r="D18" s="67"/>
      <c r="E18" s="67"/>
      <c r="F18" s="67"/>
      <c r="G18" s="133">
        <v>0</v>
      </c>
      <c r="H18" s="134">
        <v>0</v>
      </c>
      <c r="I18" s="85"/>
    </row>
    <row r="19" spans="1:9" x14ac:dyDescent="0.35">
      <c r="A19" s="125"/>
      <c r="B19" s="82" t="s">
        <v>855</v>
      </c>
      <c r="C19" s="82"/>
      <c r="D19" s="82"/>
      <c r="E19" s="82"/>
      <c r="F19" s="67"/>
      <c r="G19" s="131">
        <f>SUM(G14:G18)</f>
        <v>430</v>
      </c>
      <c r="H19" s="130">
        <f>(H14+H15+H16+H17+H18)</f>
        <v>44143401</v>
      </c>
      <c r="I19" s="85"/>
    </row>
    <row r="20" spans="1:9" ht="15" thickBot="1" x14ac:dyDescent="0.4">
      <c r="A20" s="125"/>
      <c r="B20" s="82"/>
      <c r="C20" s="82"/>
      <c r="D20" s="67"/>
      <c r="E20" s="67"/>
      <c r="F20" s="67"/>
      <c r="G20" s="135"/>
      <c r="H20" s="136"/>
      <c r="I20" s="85"/>
    </row>
    <row r="21" spans="1:9" ht="15" thickTop="1" x14ac:dyDescent="0.35">
      <c r="A21" s="125"/>
      <c r="B21" s="82"/>
      <c r="C21" s="82"/>
      <c r="D21" s="67"/>
      <c r="E21" s="67"/>
      <c r="F21" s="67"/>
      <c r="G21" s="89"/>
      <c r="H21" s="137"/>
      <c r="I21" s="85"/>
    </row>
    <row r="22" spans="1:9" x14ac:dyDescent="0.35">
      <c r="A22" s="125"/>
      <c r="B22" s="67"/>
      <c r="C22" s="67"/>
      <c r="D22" s="67"/>
      <c r="E22" s="67"/>
      <c r="F22" s="89"/>
      <c r="G22" s="89"/>
      <c r="H22" s="89"/>
      <c r="I22" s="85"/>
    </row>
    <row r="23" spans="1:9" ht="15" thickBot="1" x14ac:dyDescent="0.4">
      <c r="A23" s="125"/>
      <c r="B23" s="93"/>
      <c r="C23" s="93"/>
      <c r="D23" s="67"/>
      <c r="E23" s="67"/>
      <c r="F23" s="93"/>
      <c r="G23" s="93"/>
      <c r="H23" s="89"/>
      <c r="I23" s="85"/>
    </row>
    <row r="24" spans="1:9" x14ac:dyDescent="0.35">
      <c r="A24" s="125"/>
      <c r="B24" s="89" t="s">
        <v>856</v>
      </c>
      <c r="C24" s="89"/>
      <c r="D24" s="67"/>
      <c r="E24" s="67"/>
      <c r="F24" s="89"/>
      <c r="G24" s="89"/>
      <c r="H24" s="89"/>
      <c r="I24" s="85"/>
    </row>
    <row r="25" spans="1:9" x14ac:dyDescent="0.35">
      <c r="A25" s="125"/>
      <c r="B25" s="89" t="s">
        <v>860</v>
      </c>
      <c r="C25" s="89"/>
      <c r="D25" s="67"/>
      <c r="E25" s="67"/>
      <c r="F25" s="89" t="s">
        <v>857</v>
      </c>
      <c r="G25" s="89"/>
      <c r="H25" s="89"/>
      <c r="I25" s="85"/>
    </row>
    <row r="26" spans="1:9" x14ac:dyDescent="0.35">
      <c r="A26" s="125"/>
      <c r="B26" s="89" t="s">
        <v>861</v>
      </c>
      <c r="C26" s="89"/>
      <c r="D26" s="67"/>
      <c r="E26" s="67"/>
      <c r="F26" s="89" t="s">
        <v>858</v>
      </c>
      <c r="G26" s="89"/>
      <c r="H26" s="89"/>
      <c r="I26" s="85"/>
    </row>
    <row r="27" spans="1:9" x14ac:dyDescent="0.35">
      <c r="A27" s="125"/>
      <c r="B27" s="89"/>
      <c r="C27" s="89"/>
      <c r="D27" s="67"/>
      <c r="E27" s="67"/>
      <c r="F27" s="89"/>
      <c r="G27" s="89"/>
      <c r="H27" s="89"/>
      <c r="I27" s="85"/>
    </row>
    <row r="28" spans="1:9" ht="18.5" customHeight="1" x14ac:dyDescent="0.35">
      <c r="A28" s="125"/>
      <c r="B28" s="138" t="s">
        <v>859</v>
      </c>
      <c r="C28" s="138"/>
      <c r="D28" s="138"/>
      <c r="E28" s="138"/>
      <c r="F28" s="138"/>
      <c r="G28" s="138"/>
      <c r="H28" s="138"/>
      <c r="I28" s="85"/>
    </row>
    <row r="29" spans="1:9" ht="15" thickBot="1" x14ac:dyDescent="0.4">
      <c r="A29" s="139"/>
      <c r="B29" s="140"/>
      <c r="C29" s="140"/>
      <c r="D29" s="140"/>
      <c r="E29" s="140"/>
      <c r="F29" s="93"/>
      <c r="G29" s="93"/>
      <c r="H29" s="93"/>
      <c r="I29" s="14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Paola Andrea Jimenez Prado</cp:lastModifiedBy>
  <cp:lastPrinted>2024-08-26T16:51:41Z</cp:lastPrinted>
  <dcterms:created xsi:type="dcterms:W3CDTF">2018-01-25T16:14:01Z</dcterms:created>
  <dcterms:modified xsi:type="dcterms:W3CDTF">2024-08-26T17:03:03Z</dcterms:modified>
</cp:coreProperties>
</file>