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380046 HOSP SAN ROQUE (GUACARI)\"/>
    </mc:Choice>
  </mc:AlternateContent>
  <bookViews>
    <workbookView xWindow="0" yWindow="0" windowWidth="19200" windowHeight="6730" activeTab="3"/>
  </bookViews>
  <sheets>
    <sheet name="CARTERA" sheetId="1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0" hidden="1">CARTERA!$A$1:$M$67</definedName>
    <definedName name="_xlnm._FilterDatabase" localSheetId="2" hidden="1">'ESTADO DE CADA FACTURA'!$A$2:$AI$68</definedName>
  </definedNames>
  <calcPr calcId="152511"/>
  <pivotCaches>
    <pivotCache cacheId="10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H31" i="5" s="1"/>
  <c r="F10" i="4"/>
  <c r="E10" i="4"/>
  <c r="F5" i="4"/>
  <c r="E5" i="4"/>
  <c r="AC1" i="3" l="1"/>
  <c r="AE1" i="3" l="1"/>
  <c r="AB1" i="3" l="1"/>
  <c r="V1" i="3"/>
  <c r="AA1" i="3"/>
  <c r="Z1" i="3"/>
  <c r="Y1" i="3"/>
  <c r="U1" i="3"/>
  <c r="T1" i="3"/>
  <c r="K1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<sst xmlns="http://schemas.openxmlformats.org/spreadsheetml/2006/main" count="1139" uniqueCount="259">
  <si>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</si>
  <si>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</si>
  <si>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</si>
  <si>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</si>
  <si>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</si>
  <si>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</si>
  <si>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</si>
  <si>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</si>
  <si>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</si>
  <si>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</si>
  <si>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</si>
  <si>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</si>
  <si>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</si>
  <si>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GUACARI</t>
  </si>
  <si>
    <t>URGENCIAS</t>
  </si>
  <si>
    <t>AMBULATORIO</t>
  </si>
  <si>
    <t>HOSPITAL SAN ROQUE E.S.E GUACARI</t>
  </si>
  <si>
    <t>HSR</t>
  </si>
  <si>
    <t>Alf+Fac</t>
  </si>
  <si>
    <t>Llave</t>
  </si>
  <si>
    <t>HSR7782</t>
  </si>
  <si>
    <t>891380046_HSR7782</t>
  </si>
  <si>
    <t>HSR11314</t>
  </si>
  <si>
    <t>891380046_HSR11314</t>
  </si>
  <si>
    <t>HSR11640</t>
  </si>
  <si>
    <t>891380046_HSR11640</t>
  </si>
  <si>
    <t>HSR11791</t>
  </si>
  <si>
    <t>891380046_HSR11791</t>
  </si>
  <si>
    <t>HSR11934</t>
  </si>
  <si>
    <t>891380046_HSR11934</t>
  </si>
  <si>
    <t>HSR12828</t>
  </si>
  <si>
    <t>891380046_HSR12828</t>
  </si>
  <si>
    <t>HSR12979</t>
  </si>
  <si>
    <t>891380046_HSR12979</t>
  </si>
  <si>
    <t>HSR15987</t>
  </si>
  <si>
    <t>891380046_HSR15987</t>
  </si>
  <si>
    <t>HSR20488</t>
  </si>
  <si>
    <t>891380046_HSR20488</t>
  </si>
  <si>
    <t>HSR23461</t>
  </si>
  <si>
    <t>891380046_HSR23461</t>
  </si>
  <si>
    <t>HSR33295</t>
  </si>
  <si>
    <t>891380046_HSR33295</t>
  </si>
  <si>
    <t>HSR36429</t>
  </si>
  <si>
    <t>891380046_HSR36429</t>
  </si>
  <si>
    <t>HSR51278</t>
  </si>
  <si>
    <t>891380046_HSR51278</t>
  </si>
  <si>
    <t>HSR51279</t>
  </si>
  <si>
    <t>891380046_HSR51279</t>
  </si>
  <si>
    <t>HSR62070</t>
  </si>
  <si>
    <t>891380046_HSR62070</t>
  </si>
  <si>
    <t>HSR89717</t>
  </si>
  <si>
    <t>891380046_HSR89717</t>
  </si>
  <si>
    <t>HSR147156</t>
  </si>
  <si>
    <t>891380046_HSR147156</t>
  </si>
  <si>
    <t>HSR154693</t>
  </si>
  <si>
    <t>891380046_HSR154693</t>
  </si>
  <si>
    <t>HSR159931</t>
  </si>
  <si>
    <t>891380046_HSR159931</t>
  </si>
  <si>
    <t>HSR160682</t>
  </si>
  <si>
    <t>891380046_HSR160682</t>
  </si>
  <si>
    <t>HSR161023</t>
  </si>
  <si>
    <t>891380046_HSR161023</t>
  </si>
  <si>
    <t>HSR161024</t>
  </si>
  <si>
    <t>891380046_HSR161024</t>
  </si>
  <si>
    <t>HSR161326</t>
  </si>
  <si>
    <t>891380046_HSR161326</t>
  </si>
  <si>
    <t>HSR161605</t>
  </si>
  <si>
    <t>891380046_HSR161605</t>
  </si>
  <si>
    <t>HSR162514</t>
  </si>
  <si>
    <t>891380046_HSR162514</t>
  </si>
  <si>
    <t>HSR162617</t>
  </si>
  <si>
    <t>891380046_HSR162617</t>
  </si>
  <si>
    <t>HSR162774</t>
  </si>
  <si>
    <t>891380046_HSR162774</t>
  </si>
  <si>
    <t>HSR163385</t>
  </si>
  <si>
    <t>891380046_HSR163385</t>
  </si>
  <si>
    <t>HSR163394</t>
  </si>
  <si>
    <t>891380046_HSR163394</t>
  </si>
  <si>
    <t>HSR163500</t>
  </si>
  <si>
    <t>891380046_HSR163500</t>
  </si>
  <si>
    <t>HSR163830</t>
  </si>
  <si>
    <t>891380046_HSR163830</t>
  </si>
  <si>
    <t>HSR164385</t>
  </si>
  <si>
    <t>891380046_HSR164385</t>
  </si>
  <si>
    <t>HSR164443</t>
  </si>
  <si>
    <t>891380046_HSR164443</t>
  </si>
  <si>
    <t>HSR164619</t>
  </si>
  <si>
    <t>891380046_HSR164619</t>
  </si>
  <si>
    <t>HSR165065</t>
  </si>
  <si>
    <t>891380046_HSR165065</t>
  </si>
  <si>
    <t>HSR165069</t>
  </si>
  <si>
    <t>891380046_HSR165069</t>
  </si>
  <si>
    <t>HSR165469</t>
  </si>
  <si>
    <t>891380046_HSR165469</t>
  </si>
  <si>
    <t>HSR165494</t>
  </si>
  <si>
    <t>891380046_HSR165494</t>
  </si>
  <si>
    <t>HSR166059</t>
  </si>
  <si>
    <t>891380046_HSR166059</t>
  </si>
  <si>
    <t>HSR166726</t>
  </si>
  <si>
    <t>891380046_HSR166726</t>
  </si>
  <si>
    <t>HSR168163</t>
  </si>
  <si>
    <t>891380046_HSR168163</t>
  </si>
  <si>
    <t>HSR168951</t>
  </si>
  <si>
    <t>891380046_HSR168951</t>
  </si>
  <si>
    <t>HSR169061</t>
  </si>
  <si>
    <t>891380046_HSR169061</t>
  </si>
  <si>
    <t>HSR169475</t>
  </si>
  <si>
    <t>891380046_HSR169475</t>
  </si>
  <si>
    <t>HSR170046</t>
  </si>
  <si>
    <t>891380046_HSR170046</t>
  </si>
  <si>
    <t>HSR173495</t>
  </si>
  <si>
    <t>891380046_HSR173495</t>
  </si>
  <si>
    <t>HSR9556</t>
  </si>
  <si>
    <t>891380046_HSR9556</t>
  </si>
  <si>
    <t>HSR23466</t>
  </si>
  <si>
    <t>891380046_HSR23466</t>
  </si>
  <si>
    <t>HSR38490</t>
  </si>
  <si>
    <t>891380046_HSR38490</t>
  </si>
  <si>
    <t>HSR59516</t>
  </si>
  <si>
    <t>891380046_HSR59516</t>
  </si>
  <si>
    <t>HSR161789</t>
  </si>
  <si>
    <t>891380046_HSR161789</t>
  </si>
  <si>
    <t>HSR170057</t>
  </si>
  <si>
    <t>891380046_HSR170057</t>
  </si>
  <si>
    <t>HSR9557</t>
  </si>
  <si>
    <t>891380046_HSR9557</t>
  </si>
  <si>
    <t>HSR15671</t>
  </si>
  <si>
    <t>891380046_HSR15671</t>
  </si>
  <si>
    <t>HSR22128</t>
  </si>
  <si>
    <t>891380046_HSR22128</t>
  </si>
  <si>
    <t>HSR34208</t>
  </si>
  <si>
    <t>891380046_HSR34208</t>
  </si>
  <si>
    <t>HSR35107</t>
  </si>
  <si>
    <t>891380046_HSR35107</t>
  </si>
  <si>
    <t>HSR46209</t>
  </si>
  <si>
    <t>891380046_HSR46209</t>
  </si>
  <si>
    <t>HSR46210</t>
  </si>
  <si>
    <t>891380046_HSR46210</t>
  </si>
  <si>
    <t>HSR49182</t>
  </si>
  <si>
    <t>891380046_HSR49182</t>
  </si>
  <si>
    <t>HSR89404</t>
  </si>
  <si>
    <t>891380046_HSR89404</t>
  </si>
  <si>
    <t>HSR125642</t>
  </si>
  <si>
    <t>891380046_HSR125642</t>
  </si>
  <si>
    <t>HSR165722</t>
  </si>
  <si>
    <t>891380046_HSR165722</t>
  </si>
  <si>
    <t>HSR170169</t>
  </si>
  <si>
    <t>891380046_HSR170169</t>
  </si>
  <si>
    <t>HSR15753</t>
  </si>
  <si>
    <t>891380046_HSR15753</t>
  </si>
  <si>
    <t>HSR81650</t>
  </si>
  <si>
    <t>891380046_HSR81650</t>
  </si>
  <si>
    <t xml:space="preserve">Fecha de radicacion EPS </t>
  </si>
  <si>
    <t>Estado de Factura EPS Agosto 28</t>
  </si>
  <si>
    <t>Boxalud</t>
  </si>
  <si>
    <t>Devuelta</t>
  </si>
  <si>
    <t>Finalizada</t>
  </si>
  <si>
    <t>Para respuesta prestador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</si>
  <si>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</si>
  <si>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</si>
  <si>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</si>
  <si>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</si>
  <si>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</si>
  <si>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</si>
  <si>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</si>
  <si>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</si>
  <si>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</si>
  <si>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Tipificacion objeccion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</si>
  <si>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</si>
  <si>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</si>
  <si>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</si>
  <si>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</si>
  <si>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</si>
  <si>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</si>
  <si>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</si>
  <si>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20.08.2024</t>
  </si>
  <si>
    <t>17.01.2023</t>
  </si>
  <si>
    <t>22.11.2021</t>
  </si>
  <si>
    <t>23.03.2021</t>
  </si>
  <si>
    <t>Estado de Factura EPS Julio 29</t>
  </si>
  <si>
    <t>FACTURA NO RADICADA</t>
  </si>
  <si>
    <t>FACTURA DEVUELTA</t>
  </si>
  <si>
    <t>FACTURA CANCELADA</t>
  </si>
  <si>
    <t>FACTURA PENDIENTE EN PROGRAMACION DE PAGO</t>
  </si>
  <si>
    <t>FACTURA PENDIENTE EN PROGRAMACION DE PAGO - GLOSA PENDIENTE POR CONTESTAR IPS</t>
  </si>
  <si>
    <t>Covid-19</t>
  </si>
  <si>
    <t xml:space="preserve">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</si>
  <si>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</si>
  <si>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</si>
  <si>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</si>
  <si>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</si>
  <si>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</si>
  <si>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</si>
  <si>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FACTURA, LA AUTORIZACIÓN 122300196646 ESTÁ GENERADA PARA OTRO PACIENTE CC 6322911 - GUTIERREZ ROSERO JUSTO MAURICIO, FAVOR COMUNICARSE CON EL ÁREA ENCARGADA, SOLICITARLA A LA capautorizaciones@epsdelagente.com.co</t>
  </si>
  <si>
    <t>AUT: SE REALIZA DEVOLUCIÓN DE FACTURA CON SOPORTES COMPLETOS, Autorización # 122300252071 existe en otra factura en Boxalud HSR154567, FAVOR COMUNICARSE CON EL ÁREA  ENCARGADA, SOLICITARLA A LA autorizacionescap@epsdelagente.com.co</t>
  </si>
  <si>
    <t>AUTORIZACION  SE DEVUELVE FACTURA CON SOPORTES COMPLETOS AL VALIDAR LOS DATOS DE LA FACTURA LA AUTOTIZACION 122300236878 YA FUE CANCELADA ,EL SERVICIO FACTURADO NO CUENTA CON LA AUTORIZACION</t>
  </si>
  <si>
    <t xml:space="preserve">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</si>
  <si>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</si>
  <si>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</si>
  <si>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</si>
  <si>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</si>
  <si>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soporte se devuelve factura al validar los datos no se evidencia la historia clinica de la aplicacion del biologico o  anexar carnet para darle tramite ala factura</t>
  </si>
  <si>
    <t>SOPORTE</t>
  </si>
  <si>
    <t xml:space="preserve">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</si>
  <si>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</si>
  <si>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>FACTURA EN PROCESO INTERNO</t>
  </si>
  <si>
    <t>MIGRACION: Se devuelve factura con soportes originales, porque no seevidencia la autorizacion del servicio de urgencias,favor solicitar autorizacion para dar tramite de pago al correo capautorizaciones@epscomfenalcovalle.com.co   NC</t>
  </si>
  <si>
    <t>FACTURACION SE REALIZA OBJECION AL VALIDARLOS DATOS DELA FACTURA LA AUTORIZACION 122300257260 NO SE ENCUENTRA AUTORIZADO EL LABORATORIO ANTIGENO DE PROSTATA SE OBJETA $224500</t>
  </si>
  <si>
    <t>recibo compartido se realiza objecion al validar los datos dela factura la autorizacion el usuario debia cancelar $4500 y apenas fue descontado dela factura $2200 se objeta la diferencia$2300</t>
  </si>
  <si>
    <t>se realiza objecion por recibo de pago compartido no descontado de la autorizacion 122300333730  $4500</t>
  </si>
  <si>
    <t>FACTURACION</t>
  </si>
  <si>
    <t>FACTURA CANCELADA PARCIALMENTE - GLOSA PENDIENTE POR CONCILIAR</t>
  </si>
  <si>
    <t>FACTURA PENDIENTE EN PROGRAMACION DE PAGO - GLOSA PENDIENTE POR CONCILIAR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</si>
  <si>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</si>
  <si>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</si>
  <si>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</si>
  <si>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</si>
  <si>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</si>
  <si>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</si>
  <si>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</si>
  <si>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</si>
  <si>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</si>
  <si>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</si>
  <si>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</si>
  <si>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</si>
  <si>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</si>
  <si>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</si>
  <si>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</si>
  <si>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</si>
  <si>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</si>
  <si>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</si>
  <si>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</si>
  <si>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</si>
  <si>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</si>
  <si>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</si>
  <si>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</si>
  <si>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</si>
  <si>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</si>
  <si>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</si>
  <si>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</si>
  <si>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</si>
  <si>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ROQUE E.S.E GUACARI</t>
  </si>
  <si>
    <t>NIT: 891380046</t>
  </si>
  <si>
    <t>Santiago de Cali, Agosto 28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</si>
  <si>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</si>
  <si>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</si>
  <si>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</si>
  <si>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</si>
  <si>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</si>
  <si>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</si>
  <si>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</si>
  <si>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</si>
  <si>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</si>
  <si>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</si>
  <si>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</si>
  <si>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</si>
  <si>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</si>
  <si>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Seir Andres Concha</t>
  </si>
  <si>
    <t>Jefe de Oficina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</si>
</sst>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_-* #,##0.00\ _€_-;\-* #,##0.00\ _€_-;_-* &quot;-&quot;??\ _€_-;_-@_-"/>
    <numFmt numFmtId="168" formatCode="[$-240A]d&quot; de &quot;mmmm&quot; de &quot;yyyy;@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5" fontId="1" fillId="2" borderId="1" xfId="2" applyNumberFormat="1" applyFont="1" applyFill="1" applyBorder="1" applyAlignment="1">
      <alignment horizontal="center"/>
    </xf>
    <xf numFmtId="0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1" fillId="8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 wrapText="1"/>
    </xf>
    <xf numFmtId="164" fontId="0" fillId="0" borderId="8" xfId="1" applyNumberFormat="1" applyFont="1" applyBorder="1"/>
    <xf numFmtId="164" fontId="0" fillId="0" borderId="11" xfId="1" applyNumberFormat="1" applyFont="1" applyBorder="1"/>
    <xf numFmtId="0" fontId="0" fillId="0" borderId="12" xfId="0" pivotButton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 wrapText="1"/>
    </xf>
    <xf numFmtId="164" fontId="0" fillId="0" borderId="13" xfId="1" applyNumberFormat="1" applyFont="1" applyBorder="1"/>
    <xf numFmtId="164" fontId="0" fillId="0" borderId="14" xfId="1" applyNumberFormat="1" applyFont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0" fontId="5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65" fontId="9" fillId="0" borderId="0" xfId="2" applyNumberFormat="1" applyFont="1" applyAlignment="1">
      <alignment horizontal="right"/>
    </xf>
    <xf numFmtId="165" fontId="7" fillId="0" borderId="0" xfId="2" applyNumberFormat="1" applyFont="1"/>
    <xf numFmtId="169" fontId="5" fillId="0" borderId="0" xfId="4" applyNumberFormat="1" applyFont="1" applyAlignment="1">
      <alignment horizontal="center"/>
    </xf>
    <xf numFmtId="165" fontId="5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65" fontId="7" fillId="0" borderId="0" xfId="3" applyNumberFormat="1" applyFont="1"/>
    <xf numFmtId="169" fontId="7" fillId="0" borderId="10" xfId="4" applyNumberFormat="1" applyFont="1" applyBorder="1" applyAlignment="1">
      <alignment horizontal="center"/>
    </xf>
    <xf numFmtId="165" fontId="7" fillId="0" borderId="10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right"/>
    </xf>
    <xf numFmtId="0" fontId="9" fillId="0" borderId="0" xfId="3" applyFont="1"/>
    <xf numFmtId="169" fontId="5" fillId="0" borderId="10" xfId="4" applyNumberFormat="1" applyFont="1" applyBorder="1" applyAlignment="1">
      <alignment horizontal="center"/>
    </xf>
    <xf numFmtId="165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9" fontId="5" fillId="0" borderId="0" xfId="2" applyNumberFormat="1" applyFont="1" applyAlignment="1">
      <alignment horizontal="right"/>
    </xf>
    <xf numFmtId="169" fontId="9" fillId="0" borderId="15" xfId="4" applyNumberFormat="1" applyFont="1" applyBorder="1" applyAlignment="1">
      <alignment horizontal="center"/>
    </xf>
    <xf numFmtId="165" fontId="9" fillId="0" borderId="15" xfId="2" applyNumberFormat="1" applyFont="1" applyBorder="1" applyAlignment="1">
      <alignment horizontal="right"/>
    </xf>
    <xf numFmtId="170" fontId="5" fillId="0" borderId="0" xfId="3" applyNumberFormat="1" applyFont="1"/>
    <xf numFmtId="166" fontId="5" fillId="0" borderId="0" xfId="4" applyFont="1"/>
    <xf numFmtId="165" fontId="5" fillId="0" borderId="0" xfId="2" applyNumberFormat="1" applyFont="1"/>
    <xf numFmtId="170" fontId="9" fillId="0" borderId="10" xfId="3" applyNumberFormat="1" applyFont="1" applyBorder="1"/>
    <xf numFmtId="170" fontId="5" fillId="0" borderId="10" xfId="3" applyNumberFormat="1" applyFont="1" applyBorder="1"/>
    <xf numFmtId="166" fontId="9" fillId="0" borderId="10" xfId="4" applyFont="1" applyBorder="1"/>
    <xf numFmtId="165" fontId="5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5" fillId="0" borderId="4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5" fillId="0" borderId="7" xfId="3" applyFont="1" applyBorder="1"/>
    <xf numFmtId="168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9" fillId="0" borderId="0" xfId="1" applyNumberFormat="1" applyFont="1"/>
    <xf numFmtId="171" fontId="9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4" fontId="5" fillId="0" borderId="2" xfId="1" applyNumberFormat="1" applyFont="1" applyBorder="1" applyAlignment="1">
      <alignment horizontal="center"/>
    </xf>
    <xf numFmtId="171" fontId="5" fillId="0" borderId="2" xfId="1" applyNumberFormat="1" applyFont="1" applyBorder="1" applyAlignment="1">
      <alignment horizontal="right"/>
    </xf>
    <xf numFmtId="164" fontId="5" fillId="0" borderId="15" xfId="1" applyNumberFormat="1" applyFont="1" applyBorder="1" applyAlignment="1">
      <alignment horizontal="center"/>
    </xf>
    <xf numFmtId="171" fontId="5" fillId="0" borderId="15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0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167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2.691244675923" createdVersion="5" refreshedVersion="5" minRefreshableVersion="3" recordCount="66">
  <cacheSource type="worksheet">
    <worksheetSource ref="A2:AI68" sheet="ESTADO DE CADA FACTURA"/>
  </cacheSource>
  <cacheFields count="35">
    <cacheField name="NIT IPS" numFmtId="0">
      <sharedItems containsSemiMixedTypes="0" containsString="0" containsNumber="1" containsInteger="1" minValue="891380046" maxValue="89138004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782" maxValue="17349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6-30T00:00:00" maxDate="2024-07-31T10:14:00"/>
    </cacheField>
    <cacheField name="IPS Fecha radicado" numFmtId="14">
      <sharedItems containsSemiMixedTypes="0" containsNonDate="0" containsDate="1" containsString="0" minDate="2013-07-15T14:57:21" maxDate="2024-08-09T08:24:06"/>
    </cacheField>
    <cacheField name="Fecha de radicacion EPS " numFmtId="14">
      <sharedItems containsDate="1" containsMixedTypes="1" minDate="2021-01-15T00:00:00" maxDate="2024-08-09T15:18:55"/>
    </cacheField>
    <cacheField name="IPS Valor Factura" numFmtId="164">
      <sharedItems containsSemiMixedTypes="0" containsString="0" containsNumber="1" containsInteger="1" minValue="10800" maxValue="1148688"/>
    </cacheField>
    <cacheField name="IPS Saldo Factura" numFmtId="164">
      <sharedItems containsSemiMixedTypes="0" containsString="0" containsNumber="1" containsInteger="1" minValue="6" maxValue="1148688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Agosto 28" numFmtId="0">
      <sharedItems count="7">
        <s v="FACTURA NO RADICADA"/>
        <s v="FACTURA DEVUELTA"/>
        <s v="FACTURA CANCELADA"/>
        <s v="FACTURA PENDIENTE EN PROGRAMACION DE PAGO"/>
        <s v="FACTURA CANCELADA PARCIALMENTE - GLOSA PENDIENTE POR CONCILIAR"/>
        <s v="FACTURA PENDIENTE EN PROGRAMACION DE PAGO - GLOSA PENDIENTE POR CONCILIAR"/>
        <s v="FACTURA EN PROCESO INTERNO"/>
      </sharedItems>
    </cacheField>
    <cacheField name="Boxalud" numFmtId="0">
      <sharedItems/>
    </cacheField>
    <cacheField name="Estado de Factura EPS Julio 29" numFmtId="0">
      <sharedItems/>
    </cacheField>
    <cacheField name="Covid-19" numFmtId="0">
      <sharedItems containsNonDate="0" containsString="0" containsBlank="1"/>
    </cacheField>
    <cacheField name="Valor Total Bruto" numFmtId="164">
      <sharedItems containsSemiMixedTypes="0" containsString="0" containsNumber="1" minValue="0" maxValue="784308"/>
    </cacheField>
    <cacheField name="Valor Devolucion" numFmtId="164">
      <sharedItems containsSemiMixedTypes="0" containsString="0" containsNumber="1" containsInteger="1" minValue="0" maxValue="1148688"/>
    </cacheField>
    <cacheField name="Valor Glosa Pendiente" numFmtId="164">
      <sharedItems containsSemiMixedTypes="0" containsString="0" containsNumber="1" containsInteger="1" minValue="0" maxValue="224500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Radicado" numFmtId="164">
      <sharedItems containsSemiMixedTypes="0" containsString="0" containsNumber="1" minValue="0" maxValue="784308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minValue="0" maxValue="784308"/>
    </cacheField>
    <cacheField name="Por pagar SAP" numFmtId="164">
      <sharedItems containsSemiMixedTypes="0" containsString="0" containsNumber="1" containsInteger="1" minValue="0" maxValue="166010"/>
    </cacheField>
    <cacheField name="P. abiertas doc" numFmtId="0">
      <sharedItems containsString="0" containsBlank="1" containsNumber="1" containsInteger="1" minValue="1222469658" maxValue="1222469678"/>
    </cacheField>
    <cacheField name="Valor compensacion SAP" numFmtId="164">
      <sharedItems containsSemiMixedTypes="0" containsString="0" containsNumber="1" containsInteger="1" minValue="0" maxValue="784308"/>
    </cacheField>
    <cacheField name="Doc compensacion " numFmtId="0">
      <sharedItems containsString="0" containsBlank="1" containsNumber="1" containsInteger="1" minValue="2201024503" maxValue="2201539610"/>
    </cacheField>
    <cacheField name="Valor TF" numFmtId="0">
      <sharedItems containsString="0" containsBlank="1" containsNumber="1" containsInteger="1" minValue="165797" maxValue="2503740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n v="891380046"/>
    <s v="HOSPITAL SAN ROQUE E.S.E GUACARI"/>
    <s v="HSR"/>
    <n v="7782"/>
    <s v="HSR7782"/>
    <s v="891380046_HSR7782"/>
    <d v="2013-06-30T00:00:00"/>
    <d v="2013-07-15T14:57:21"/>
    <e v="#N/A"/>
    <n v="648873"/>
    <n v="484087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1314"/>
    <s v="HSR11314"/>
    <s v="891380046_HSR11314"/>
    <d v="2018-04-30T00:00:00"/>
    <d v="2018-05-10T09:54:09"/>
    <e v="#N/A"/>
    <n v="362936"/>
    <n v="53646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1640"/>
    <s v="HSR11640"/>
    <s v="891380046_HSR11640"/>
    <d v="2018-06-30T00:00:00"/>
    <d v="2018-06-30T09:47:53"/>
    <e v="#N/A"/>
    <n v="304091"/>
    <n v="304091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1791"/>
    <s v="HSR11791"/>
    <s v="891380046_HSR11791"/>
    <d v="2018-07-31T00:00:00"/>
    <d v="2018-08-10T14:23:35"/>
    <e v="#N/A"/>
    <n v="473319"/>
    <n v="88319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1934"/>
    <s v="HSR11934"/>
    <s v="891380046_HSR11934"/>
    <d v="2018-08-31T00:00:00"/>
    <d v="2018-09-10T11:13:49"/>
    <e v="#N/A"/>
    <n v="560947"/>
    <n v="25931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2828"/>
    <s v="HSR12828"/>
    <s v="891380046_HSR12828"/>
    <d v="2019-01-31T00:00:00"/>
    <d v="2019-02-07T10:10:16"/>
    <e v="#N/A"/>
    <n v="550188"/>
    <n v="400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2979"/>
    <s v="HSR12979"/>
    <s v="891380046_HSR12979"/>
    <d v="2019-02-28T00:00:00"/>
    <d v="2019-03-01T08:18:29"/>
    <e v="#N/A"/>
    <n v="581316"/>
    <n v="526916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5987"/>
    <s v="HSR15987"/>
    <s v="891380046_HSR15987"/>
    <d v="2020-10-30T14:35:00"/>
    <d v="2020-11-17T11:23:07"/>
    <e v="#N/A"/>
    <n v="456605"/>
    <n v="32900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20488"/>
    <s v="HSR20488"/>
    <s v="891380046_HSR20488"/>
    <d v="2020-12-15T10:37:00"/>
    <d v="2020-12-31T16:37:10"/>
    <d v="2021-01-15T00:00:00"/>
    <n v="16400"/>
    <n v="16400"/>
    <s v="EVENTO"/>
    <s v="GUACARI"/>
    <s v="AMBULATORIO"/>
    <m/>
    <x v="1"/>
    <s v="Devuelta"/>
    <s v="FACTURA DEVUELTA"/>
    <m/>
    <n v="16400"/>
    <n v="16400"/>
    <n v="0"/>
    <s v="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6400"/>
    <n v="0"/>
    <n v="0"/>
    <n v="0"/>
    <n v="0"/>
    <m/>
    <n v="0"/>
    <m/>
    <m/>
    <m/>
    <d v="2024-07-31T00:00:00"/>
  </r>
  <r>
    <n v="891380046"/>
    <s v="HOSPITAL SAN ROQUE E.S.E GUACARI"/>
    <s v="HSR"/>
    <n v="23461"/>
    <s v="HSR23461"/>
    <s v="891380046_HSR23461"/>
    <d v="2021-01-20T09:08:00"/>
    <d v="2021-02-24T16:56:37"/>
    <d v="2021-02-03T00:00:00"/>
    <n v="32900"/>
    <n v="32900"/>
    <s v="EVENTO"/>
    <s v="GUACARI"/>
    <s v="AMBULATORIO"/>
    <m/>
    <x v="1"/>
    <s v="Devuelta"/>
    <s v="FACTURA DEVUELTA"/>
    <m/>
    <n v="32900"/>
    <n v="32900"/>
    <n v="0"/>
    <s v="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2900"/>
    <n v="0"/>
    <n v="0"/>
    <n v="0"/>
    <n v="0"/>
    <m/>
    <n v="0"/>
    <m/>
    <m/>
    <m/>
    <d v="2024-07-31T00:00:00"/>
  </r>
  <r>
    <n v="891380046"/>
    <s v="HOSPITAL SAN ROQUE E.S.E GUACARI"/>
    <s v="HSR"/>
    <n v="33295"/>
    <s v="HSR33295"/>
    <s v="891380046_HSR33295"/>
    <d v="2021-04-14T15:25:00"/>
    <d v="2021-05-20T16:07:15"/>
    <d v="2021-05-12T00:00:00"/>
    <n v="31028"/>
    <n v="31028"/>
    <s v="EVENTO"/>
    <s v="GUACARI"/>
    <s v="AMBULATORIO"/>
    <m/>
    <x v="1"/>
    <s v="Devuelta"/>
    <s v="FACTURA DEVUELTA"/>
    <m/>
    <n v="31028"/>
    <n v="31028"/>
    <n v="0"/>
    <s v="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1028"/>
    <n v="0"/>
    <n v="0"/>
    <n v="0"/>
    <n v="0"/>
    <m/>
    <n v="0"/>
    <m/>
    <m/>
    <m/>
    <d v="2024-07-31T00:00:00"/>
  </r>
  <r>
    <n v="891380046"/>
    <s v="HOSPITAL SAN ROQUE E.S.E GUACARI"/>
    <s v="HSR"/>
    <n v="36429"/>
    <s v="HSR36429"/>
    <s v="891380046_HSR36429"/>
    <d v="2021-05-16T17:29:00"/>
    <d v="2021-06-10T09:37:31"/>
    <d v="2021-06-10T00:00:00"/>
    <n v="113607"/>
    <n v="113607"/>
    <s v="EVENTO"/>
    <s v="GUACARI"/>
    <s v="URGENCIAS"/>
    <m/>
    <x v="1"/>
    <s v="Devuelta"/>
    <s v="FACTURA DEVUELTA"/>
    <m/>
    <n v="113607"/>
    <n v="113607"/>
    <n v="0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13607"/>
    <n v="0"/>
    <n v="0"/>
    <n v="0"/>
    <n v="0"/>
    <m/>
    <n v="0"/>
    <m/>
    <m/>
    <m/>
    <d v="2024-07-31T00:00:00"/>
  </r>
  <r>
    <n v="891380046"/>
    <s v="HOSPITAL SAN ROQUE E.S.E GUACARI"/>
    <s v="HSR"/>
    <n v="51278"/>
    <s v="HSR51278"/>
    <s v="891380046_HSR51278"/>
    <d v="2021-09-23T17:49:00"/>
    <d v="2021-10-19T07:55:30"/>
    <d v="2021-10-19T00:00:00"/>
    <n v="17000"/>
    <n v="17000"/>
    <s v="EVENTO"/>
    <s v="GUACARI"/>
    <s v="AMBULATORIO"/>
    <m/>
    <x v="1"/>
    <s v="Devuelta"/>
    <s v="FACTURA DEVUELTA"/>
    <m/>
    <n v="17000"/>
    <n v="17000"/>
    <n v="0"/>
    <s v="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7000"/>
    <n v="0"/>
    <n v="0"/>
    <n v="0"/>
    <n v="0"/>
    <m/>
    <n v="0"/>
    <m/>
    <m/>
    <m/>
    <d v="2024-07-31T00:00:00"/>
  </r>
  <r>
    <n v="891380046"/>
    <s v="HOSPITAL SAN ROQUE E.S.E GUACARI"/>
    <s v="HSR"/>
    <n v="51279"/>
    <s v="HSR51279"/>
    <s v="891380046_HSR51279"/>
    <d v="2021-09-23T17:53:00"/>
    <d v="2021-10-19T07:55:30"/>
    <e v="#N/A"/>
    <n v="22600"/>
    <n v="22600"/>
    <s v="EVENTO"/>
    <s v="GUACARI"/>
    <s v="AMBULATORIO"/>
    <m/>
    <x v="1"/>
    <s v="Devuelta"/>
    <s v="FACTURA DEVUELTA"/>
    <m/>
    <n v="22600"/>
    <n v="22600"/>
    <n v="0"/>
    <s v="MIGRACION: Se devuelve factura con soportes originales, porque no seevidencia la autorizacion del servicio de urgencias,favor solicitar autorizacion para dar tramite de pago al correo capautorizaciones@epscomfenalcovalle.com.co   NC"/>
    <s v="AUTORIZACION"/>
    <n v="22600"/>
    <n v="0"/>
    <n v="0"/>
    <n v="0"/>
    <n v="0"/>
    <m/>
    <n v="0"/>
    <m/>
    <m/>
    <m/>
    <d v="2024-07-31T00:00:00"/>
  </r>
  <r>
    <n v="891380046"/>
    <s v="HOSPITAL SAN ROQUE E.S.E GUACARI"/>
    <s v="HSR"/>
    <n v="62070"/>
    <s v="HSR62070"/>
    <s v="891380046_HSR62070"/>
    <d v="2022-01-05T10:44:00"/>
    <d v="2022-02-11T09:34:13"/>
    <d v="2022-02-11T00:00:00"/>
    <n v="36300"/>
    <n v="36300"/>
    <s v="EVENTO"/>
    <s v="GUACARI"/>
    <s v="AMBULATORIO"/>
    <m/>
    <x v="1"/>
    <s v="Devuelta"/>
    <s v="FACTURA DEVUELTA"/>
    <m/>
    <n v="36300"/>
    <n v="36300"/>
    <n v="0"/>
    <s v="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6300"/>
    <n v="0"/>
    <n v="0"/>
    <n v="0"/>
    <n v="0"/>
    <m/>
    <n v="0"/>
    <m/>
    <m/>
    <m/>
    <d v="2024-07-31T00:00:00"/>
  </r>
  <r>
    <n v="891380046"/>
    <s v="HOSPITAL SAN ROQUE E.S.E GUACARI"/>
    <s v="HSR"/>
    <n v="89717"/>
    <s v="HSR89717"/>
    <s v="891380046_HSR89717"/>
    <d v="2022-09-27T22:00:00"/>
    <d v="2022-10-12T11:31:04"/>
    <d v="2022-10-11T00:00:00"/>
    <n v="125906"/>
    <n v="6"/>
    <s v="EVENTO"/>
    <s v="GUACARI"/>
    <s v="URGENCIAS"/>
    <m/>
    <x v="2"/>
    <s v="Finalizada"/>
    <s v="FACTURA CANCELADA"/>
    <m/>
    <n v="125900"/>
    <n v="0"/>
    <n v="0"/>
    <m/>
    <m/>
    <n v="125900"/>
    <n v="0"/>
    <n v="0"/>
    <n v="125900"/>
    <n v="0"/>
    <m/>
    <n v="125900"/>
    <n v="2201341417"/>
    <n v="1804009"/>
    <s v="17.01.2023"/>
    <d v="2024-07-31T00:00:00"/>
  </r>
  <r>
    <n v="891380046"/>
    <s v="HOSPITAL SAN ROQUE E.S.E GUACARI"/>
    <s v="HSR"/>
    <n v="147156"/>
    <s v="HSR147156"/>
    <s v="891380046_HSR147156"/>
    <d v="2024-01-23T17:25:00"/>
    <d v="2024-02-06T15:06:07"/>
    <d v="2024-02-06T14:27:10"/>
    <n v="88340"/>
    <n v="88340"/>
    <s v="EVENTO"/>
    <s v="GUACARI"/>
    <s v="URGENCIAS"/>
    <m/>
    <x v="1"/>
    <s v="Devuelta"/>
    <s v="FACTURA DEVUELTA"/>
    <m/>
    <n v="0"/>
    <n v="88340"/>
    <n v="0"/>
    <s v="AUT: SE REALIZA DEVOLUCIÓN DE FACTURA, LA AUTORIZACIÓN 122300196646 ESTÁ GENERADA PARA OTRO PACIENTE CC 6322911 - GUTIERREZ ROSERO JUSTO MAURICIO, FAVOR COMUNICARSE CON EL ÁREA ENCARGADA, SOLICITARLA A LA capautorizaciones@epsdelagente.com.co"/>
    <s v="AUTORIZACION"/>
    <n v="0"/>
    <n v="0"/>
    <n v="0"/>
    <n v="0"/>
    <n v="0"/>
    <m/>
    <n v="0"/>
    <m/>
    <m/>
    <m/>
    <d v="2024-07-31T00:00:00"/>
  </r>
  <r>
    <n v="891380046"/>
    <s v="HOSPITAL SAN ROQUE E.S.E GUACARI"/>
    <s v="HSR"/>
    <n v="154693"/>
    <s v="HSR154693"/>
    <s v="891380046_HSR154693"/>
    <d v="2024-03-18T03:54:00"/>
    <d v="2024-04-09T15:45:33"/>
    <d v="2024-04-09T12:48:32"/>
    <n v="1148688"/>
    <n v="1148688"/>
    <s v="EVENTO"/>
    <s v="GUACARI"/>
    <s v="URGENCIAS"/>
    <m/>
    <x v="1"/>
    <s v="Devuelta"/>
    <s v="FACTURA DEVUELTA"/>
    <m/>
    <n v="0"/>
    <n v="1148688"/>
    <n v="0"/>
    <s v="AUT: SE REALIZA DEVOLUCIÓN DE FACTURA CON SOPORTES COMPLETOS, Autorización # 122300252071 existe en otra factura en Boxalud HSR154567, FAVOR COMUNICARSE CON EL ÁREA  ENCARGADA, SOLICITARLA A LA autorizacionescap@epsdelagente.com.co"/>
    <s v="AUTORIZACION"/>
    <n v="0"/>
    <n v="0"/>
    <n v="0"/>
    <n v="0"/>
    <n v="0"/>
    <m/>
    <n v="0"/>
    <m/>
    <m/>
    <m/>
    <d v="2024-07-31T00:00:00"/>
  </r>
  <r>
    <n v="891380046"/>
    <s v="HOSPITAL SAN ROQUE E.S.E GUACARI"/>
    <s v="HSR"/>
    <n v="159931"/>
    <s v="HSR159931"/>
    <s v="891380046_HSR159931"/>
    <d v="2024-04-27T17:54:00"/>
    <d v="2024-05-10T10:31:29"/>
    <d v="2024-05-10T16:00:03"/>
    <n v="156840"/>
    <n v="156840"/>
    <s v="EVENTO"/>
    <s v="GUACARI"/>
    <s v="URGENCIAS"/>
    <m/>
    <x v="2"/>
    <s v="Finalizada"/>
    <s v="FACTURA PENDIENTE EN PROGRAMACION DE PAGO"/>
    <m/>
    <n v="156840"/>
    <n v="0"/>
    <n v="0"/>
    <m/>
    <m/>
    <n v="156840"/>
    <n v="0"/>
    <n v="0"/>
    <n v="156840"/>
    <n v="0"/>
    <m/>
    <n v="156840"/>
    <n v="2201539610"/>
    <n v="2503740"/>
    <s v="20.08.2024"/>
    <d v="2024-07-31T00:00:00"/>
  </r>
  <r>
    <n v="891380046"/>
    <s v="HOSPITAL SAN ROQUE E.S.E GUACARI"/>
    <s v="HSR"/>
    <n v="160682"/>
    <s v="HSR160682"/>
    <s v="891380046_HSR160682"/>
    <d v="2024-05-03T14:31:00"/>
    <d v="2024-06-13T09:14:31"/>
    <d v="2024-06-12T16:58:07"/>
    <n v="87030"/>
    <n v="87030"/>
    <s v="EVENTO"/>
    <s v="GUACARI"/>
    <s v="AMBULATORIO"/>
    <m/>
    <x v="3"/>
    <s v="Finalizada"/>
    <s v="FACTURA PENDIENTE EN PROGRAMACION DE PAGO"/>
    <m/>
    <n v="87030"/>
    <n v="0"/>
    <n v="0"/>
    <m/>
    <m/>
    <n v="87030"/>
    <n v="0"/>
    <n v="0"/>
    <n v="87030"/>
    <n v="87030"/>
    <n v="1222469660"/>
    <n v="0"/>
    <m/>
    <m/>
    <m/>
    <d v="2024-07-31T00:00:00"/>
  </r>
  <r>
    <n v="891380046"/>
    <s v="HOSPITAL SAN ROQUE E.S.E GUACARI"/>
    <s v="HSR"/>
    <n v="161023"/>
    <s v="HSR161023"/>
    <s v="891380046_HSR161023"/>
    <d v="2024-05-06T22:27:00"/>
    <d v="2024-06-13T09:14:31"/>
    <d v="2024-06-12T17:00:28"/>
    <n v="105916"/>
    <n v="105916"/>
    <s v="EVENTO"/>
    <s v="GUACARI"/>
    <s v="AMBULATORIO"/>
    <m/>
    <x v="2"/>
    <s v="Finalizada"/>
    <s v="FACTURA PENDIENTE EN PROGRAMACION DE PAGO"/>
    <m/>
    <n v="105916"/>
    <n v="0"/>
    <n v="0"/>
    <m/>
    <m/>
    <n v="105916"/>
    <n v="0"/>
    <n v="0"/>
    <n v="105916"/>
    <n v="0"/>
    <m/>
    <n v="105916"/>
    <n v="2201539610"/>
    <n v="2503740"/>
    <s v="20.08.2024"/>
    <d v="2024-07-31T00:00:00"/>
  </r>
  <r>
    <n v="891380046"/>
    <s v="HOSPITAL SAN ROQUE E.S.E GUACARI"/>
    <s v="HSR"/>
    <n v="161024"/>
    <s v="HSR161024"/>
    <s v="891380046_HSR161024"/>
    <d v="2024-05-06T22:35:00"/>
    <d v="2024-06-13T09:14:31"/>
    <d v="2024-06-12T17:02:37"/>
    <n v="90780"/>
    <n v="90780"/>
    <s v="EVENTO"/>
    <s v="GUACARI"/>
    <s v="AMBULATORIO"/>
    <m/>
    <x v="2"/>
    <s v="Finalizada"/>
    <s v="FACTURA PENDIENTE EN PROGRAMACION DE PAGO"/>
    <m/>
    <n v="90780"/>
    <n v="0"/>
    <n v="0"/>
    <m/>
    <m/>
    <n v="90780"/>
    <n v="0"/>
    <n v="0"/>
    <n v="90780"/>
    <n v="0"/>
    <m/>
    <n v="90780"/>
    <n v="2201539610"/>
    <n v="2503740"/>
    <s v="20.08.2024"/>
    <d v="2024-07-31T00:00:00"/>
  </r>
  <r>
    <n v="891380046"/>
    <s v="HOSPITAL SAN ROQUE E.S.E GUACARI"/>
    <s v="HSR"/>
    <n v="161326"/>
    <s v="HSR161326"/>
    <s v="891380046_HSR161326"/>
    <d v="2024-05-08T09:47:00"/>
    <d v="2024-06-13T09:14:31"/>
    <d v="2024-06-12T17:05:31"/>
    <n v="85400"/>
    <n v="85400"/>
    <s v="EVENTO"/>
    <s v="GUACARI"/>
    <s v="AMBULATORIO"/>
    <m/>
    <x v="3"/>
    <s v="Finalizada"/>
    <s v="FACTURA PENDIENTE EN PROGRAMACION DE PAGO"/>
    <m/>
    <n v="85400"/>
    <n v="0"/>
    <n v="0"/>
    <m/>
    <m/>
    <n v="85400"/>
    <n v="0"/>
    <n v="0"/>
    <n v="85400"/>
    <n v="85400"/>
    <n v="1222469678"/>
    <n v="0"/>
    <m/>
    <m/>
    <m/>
    <d v="2024-07-31T00:00:00"/>
  </r>
  <r>
    <n v="891380046"/>
    <s v="HOSPITAL SAN ROQUE E.S.E GUACARI"/>
    <s v="HSR"/>
    <n v="161605"/>
    <s v="HSR161605"/>
    <s v="891380046_HSR161605"/>
    <d v="2024-05-10T13:56:00"/>
    <d v="2024-06-13T09:14:32"/>
    <d v="2024-06-12T17:12:17"/>
    <n v="521100"/>
    <n v="521100"/>
    <s v="EVENTO"/>
    <s v="GUACARI"/>
    <s v="URGENCIAS"/>
    <m/>
    <x v="4"/>
    <s v="Para respuesta prestador"/>
    <s v="FACTURA PENDIENTE EN PROGRAMACION DE PAGO - GLOSA PENDIENTE POR CONTESTAR IPS"/>
    <m/>
    <n v="521100"/>
    <n v="0"/>
    <n v="224500"/>
    <s v="FACTURACION SE REALIZA OBJECION AL VALIDARLOS DATOS DELA FACTURA LA AUTORIZACION 122300257260 NO SE ENCUENTRA AUTORIZADO EL LABORATORIO ANTIGENO DE PROSTATA SE OBJETA $224500"/>
    <s v="FACTURACION"/>
    <n v="521100"/>
    <n v="0"/>
    <n v="0"/>
    <n v="296600"/>
    <n v="0"/>
    <m/>
    <n v="296600"/>
    <n v="2201539610"/>
    <n v="2503740"/>
    <s v="20.08.2024"/>
    <d v="2024-07-31T00:00:00"/>
  </r>
  <r>
    <n v="891380046"/>
    <s v="HOSPITAL SAN ROQUE E.S.E GUACARI"/>
    <s v="HSR"/>
    <n v="162514"/>
    <s v="HSR162514"/>
    <s v="891380046_HSR162514"/>
    <d v="2024-05-17T06:52:00"/>
    <d v="2024-06-13T09:14:32"/>
    <d v="2024-06-12T17:17:01"/>
    <n v="52000"/>
    <n v="52000"/>
    <s v="EVENTO"/>
    <s v="GUACARI"/>
    <s v="AMBULATORIO"/>
    <m/>
    <x v="1"/>
    <s v="Devuelta"/>
    <s v="FACTURA DEVUELTA"/>
    <m/>
    <n v="0"/>
    <n v="52000"/>
    <n v="0"/>
    <s v="AUTORIZACION  SE DEVUELVE FACTURA CON SOPORTES COMPLETOS AL VALIDAR LOS DATOS DE LA FACTURA LA AUTOTIZACION 122300236878 YA FUE CANCELADA ,EL SERVICIO FACTURADO NO CUENTA CON LA AUTORIZACION"/>
    <s v="AUTORIZACION"/>
    <n v="0"/>
    <n v="0"/>
    <n v="0"/>
    <n v="0"/>
    <n v="0"/>
    <m/>
    <n v="0"/>
    <m/>
    <m/>
    <m/>
    <d v="2024-07-31T00:00:00"/>
  </r>
  <r>
    <n v="891380046"/>
    <s v="HOSPITAL SAN ROQUE E.S.E GUACARI"/>
    <s v="HSR"/>
    <n v="162617"/>
    <s v="HSR162617"/>
    <s v="891380046_HSR162617"/>
    <d v="2024-05-17T12:06:00"/>
    <d v="2024-06-13T09:14:32"/>
    <d v="2024-06-12T17:18:49"/>
    <n v="87030"/>
    <n v="87030"/>
    <s v="EVENTO"/>
    <s v="GUACARI"/>
    <s v="AMBULATORIO"/>
    <m/>
    <x v="2"/>
    <s v="Finalizada"/>
    <s v="FACTURA PENDIENTE EN PROGRAMACION DE PAGO"/>
    <m/>
    <n v="87030"/>
    <n v="0"/>
    <n v="0"/>
    <m/>
    <m/>
    <n v="87030"/>
    <n v="0"/>
    <n v="0"/>
    <n v="87030"/>
    <n v="0"/>
    <m/>
    <n v="87030"/>
    <n v="2201539610"/>
    <n v="2503740"/>
    <s v="20.08.2024"/>
    <d v="2024-07-31T00:00:00"/>
  </r>
  <r>
    <n v="891380046"/>
    <s v="HOSPITAL SAN ROQUE E.S.E GUACARI"/>
    <s v="HSR"/>
    <n v="162774"/>
    <s v="HSR162774"/>
    <s v="891380046_HSR162774"/>
    <d v="2024-05-20T02:18:00"/>
    <d v="2024-06-13T09:14:32"/>
    <d v="2024-06-12T17:20:26"/>
    <n v="106340"/>
    <n v="106340"/>
    <s v="EVENTO"/>
    <s v="GUACARI"/>
    <s v="URGENCIAS"/>
    <m/>
    <x v="2"/>
    <s v="Finalizada"/>
    <s v="FACTURA PENDIENTE EN PROGRAMACION DE PAGO"/>
    <m/>
    <n v="106340"/>
    <n v="0"/>
    <n v="0"/>
    <m/>
    <m/>
    <n v="106340"/>
    <n v="0"/>
    <n v="0"/>
    <n v="106340"/>
    <n v="0"/>
    <m/>
    <n v="106340"/>
    <n v="2201539610"/>
    <n v="2503740"/>
    <s v="20.08.2024"/>
    <d v="2024-07-31T00:00:00"/>
  </r>
  <r>
    <n v="891380046"/>
    <s v="HOSPITAL SAN ROQUE E.S.E GUACARI"/>
    <s v="HSR"/>
    <n v="163385"/>
    <s v="HSR163385"/>
    <s v="891380046_HSR163385"/>
    <d v="2024-05-22T18:03:00"/>
    <d v="2024-06-13T09:14:32"/>
    <d v="2024-06-12T17:22:16"/>
    <n v="85400"/>
    <n v="85400"/>
    <s v="EVENTO"/>
    <s v="GUACARI"/>
    <s v="AMBULATORIO"/>
    <m/>
    <x v="2"/>
    <s v="Finalizada"/>
    <s v="FACTURA PENDIENTE EN PROGRAMACION DE PAGO"/>
    <m/>
    <n v="85400"/>
    <n v="0"/>
    <n v="0"/>
    <m/>
    <m/>
    <n v="85400"/>
    <n v="0"/>
    <n v="0"/>
    <n v="85400"/>
    <n v="0"/>
    <m/>
    <n v="85400"/>
    <n v="2201539610"/>
    <n v="2503740"/>
    <s v="20.08.2024"/>
    <d v="2024-07-31T00:00:00"/>
  </r>
  <r>
    <n v="891380046"/>
    <s v="HOSPITAL SAN ROQUE E.S.E GUACARI"/>
    <s v="HSR"/>
    <n v="163394"/>
    <s v="HSR163394"/>
    <s v="891380046_HSR163394"/>
    <d v="2024-05-22T18:39:00"/>
    <d v="2024-06-13T09:14:32"/>
    <d v="2024-06-12T17:24:06"/>
    <n v="85400"/>
    <n v="85400"/>
    <s v="EVENTO"/>
    <s v="GUACARI"/>
    <s v="AMBULATORIO"/>
    <m/>
    <x v="2"/>
    <s v="Finalizada"/>
    <s v="FACTURA PENDIENTE EN PROGRAMACION DE PAGO"/>
    <m/>
    <n v="85400"/>
    <n v="0"/>
    <n v="0"/>
    <m/>
    <m/>
    <n v="85400"/>
    <n v="0"/>
    <n v="0"/>
    <n v="85400"/>
    <n v="0"/>
    <m/>
    <n v="85400"/>
    <n v="2201539610"/>
    <n v="2503740"/>
    <s v="20.08.2024"/>
    <d v="2024-07-31T00:00:00"/>
  </r>
  <r>
    <n v="891380046"/>
    <s v="HOSPITAL SAN ROQUE E.S.E GUACARI"/>
    <s v="HSR"/>
    <n v="163500"/>
    <s v="HSR163500"/>
    <s v="891380046_HSR163500"/>
    <d v="2024-05-23T09:25:00"/>
    <d v="2024-06-13T09:14:32"/>
    <d v="2024-06-12T17:25:36"/>
    <n v="49800"/>
    <n v="49800"/>
    <s v="EVENTO"/>
    <s v="GUACARI"/>
    <s v="AMBULATORIO"/>
    <m/>
    <x v="5"/>
    <s v="Para respuesta prestador"/>
    <s v="FACTURA PENDIENTE EN PROGRAMACION DE PAGO - GLOSA PENDIENTE POR CONTESTAR IPS"/>
    <m/>
    <n v="52000.480000000003"/>
    <n v="0"/>
    <n v="2300"/>
    <s v="recibo compartido se realiza objecion al validar los datos dela factura la autorizacion el usuario debia cancelar $4500 y apenas fue descontado dela factura $2200 se objeta la diferencia$2300"/>
    <s v="AUTORIZACION"/>
    <n v="52000.480000000003"/>
    <n v="0"/>
    <n v="0"/>
    <n v="47500.480000000003"/>
    <n v="0"/>
    <m/>
    <n v="0"/>
    <m/>
    <m/>
    <m/>
    <d v="2024-07-31T00:00:00"/>
  </r>
  <r>
    <n v="891380046"/>
    <s v="HOSPITAL SAN ROQUE E.S.E GUACARI"/>
    <s v="HSR"/>
    <n v="163830"/>
    <s v="HSR163830"/>
    <s v="891380046_HSR163830"/>
    <d v="2024-05-25T17:53:00"/>
    <d v="2024-06-13T09:14:32"/>
    <d v="2024-06-12T17:27:59"/>
    <n v="110173"/>
    <n v="110173"/>
    <s v="EVENTO"/>
    <s v="GUACARI"/>
    <s v="URGENCIAS"/>
    <m/>
    <x v="2"/>
    <s v="Finalizada"/>
    <s v="FACTURA PENDIENTE EN PROGRAMACION DE PAGO"/>
    <m/>
    <n v="110173"/>
    <n v="0"/>
    <n v="0"/>
    <m/>
    <m/>
    <n v="110173"/>
    <n v="0"/>
    <n v="0"/>
    <n v="110173"/>
    <n v="0"/>
    <m/>
    <n v="110173"/>
    <n v="2201539610"/>
    <n v="2503740"/>
    <s v="20.08.2024"/>
    <d v="2024-07-31T00:00:00"/>
  </r>
  <r>
    <n v="891380046"/>
    <s v="HOSPITAL SAN ROQUE E.S.E GUACARI"/>
    <s v="HSR"/>
    <n v="164385"/>
    <s v="HSR164385"/>
    <s v="891380046_HSR164385"/>
    <d v="2024-05-29T06:20:00"/>
    <d v="2024-06-13T09:14:32"/>
    <d v="2024-06-12T17:29:53"/>
    <n v="85400"/>
    <n v="85400"/>
    <s v="EVENTO"/>
    <s v="GUACARI"/>
    <s v="AMBULATORIO"/>
    <m/>
    <x v="2"/>
    <s v="Finalizada"/>
    <s v="FACTURA PENDIENTE EN PROGRAMACION DE PAGO"/>
    <m/>
    <n v="85400"/>
    <n v="0"/>
    <n v="0"/>
    <m/>
    <m/>
    <n v="85400"/>
    <n v="0"/>
    <n v="0"/>
    <n v="85400"/>
    <n v="0"/>
    <m/>
    <n v="85400"/>
    <n v="2201539610"/>
    <n v="2503740"/>
    <s v="20.08.2024"/>
    <d v="2024-07-31T00:00:00"/>
  </r>
  <r>
    <n v="891380046"/>
    <s v="HOSPITAL SAN ROQUE E.S.E GUACARI"/>
    <s v="HSR"/>
    <n v="164443"/>
    <s v="HSR164443"/>
    <s v="891380046_HSR164443"/>
    <d v="2024-05-29T08:27:00"/>
    <d v="2024-06-13T09:14:32"/>
    <d v="2024-06-12T17:31:16"/>
    <n v="148300"/>
    <n v="148300"/>
    <s v="EVENTO"/>
    <s v="GUACARI"/>
    <s v="URGENCIAS"/>
    <m/>
    <x v="3"/>
    <s v="Finalizada"/>
    <s v="FACTURA PENDIENTE EN PROGRAMACION DE PAGO"/>
    <m/>
    <n v="148300"/>
    <n v="0"/>
    <n v="0"/>
    <m/>
    <m/>
    <n v="148300"/>
    <n v="0"/>
    <n v="0"/>
    <n v="148300"/>
    <n v="0"/>
    <m/>
    <n v="0"/>
    <m/>
    <m/>
    <m/>
    <d v="2024-07-31T00:00:00"/>
  </r>
  <r>
    <n v="891380046"/>
    <s v="HOSPITAL SAN ROQUE E.S.E GUACARI"/>
    <s v="HSR"/>
    <n v="164619"/>
    <s v="HSR164619"/>
    <s v="891380046_HSR164619"/>
    <d v="2024-05-30T05:02:00"/>
    <d v="2024-06-13T09:14:32"/>
    <d v="2024-06-12T17:32:33"/>
    <n v="103873"/>
    <n v="103873"/>
    <s v="EVENTO"/>
    <s v="GUACARI"/>
    <s v="URGENCIAS"/>
    <m/>
    <x v="2"/>
    <s v="Finalizada"/>
    <s v="FACTURA PENDIENTE EN PROGRAMACION DE PAGO"/>
    <m/>
    <n v="103873"/>
    <n v="0"/>
    <n v="0"/>
    <m/>
    <m/>
    <n v="103873"/>
    <n v="0"/>
    <n v="0"/>
    <n v="103873"/>
    <n v="0"/>
    <m/>
    <n v="103873"/>
    <n v="2201539610"/>
    <n v="2503740"/>
    <s v="20.08.2024"/>
    <d v="2024-07-31T00:00:00"/>
  </r>
  <r>
    <n v="891380046"/>
    <s v="HOSPITAL SAN ROQUE E.S.E GUACARI"/>
    <s v="HSR"/>
    <n v="165065"/>
    <s v="HSR165065"/>
    <s v="891380046_HSR165065"/>
    <d v="2024-06-02T06:29:00"/>
    <d v="2024-07-04T10:29:39"/>
    <d v="2024-07-04T08:58:45"/>
    <n v="88120"/>
    <n v="88120"/>
    <s v="EVENTO"/>
    <s v="GUACARI"/>
    <s v="URGENCIAS"/>
    <m/>
    <x v="6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65069"/>
    <s v="HSR165069"/>
    <s v="891380046_HSR165069"/>
    <d v="2024-06-02T10:31:00"/>
    <d v="2024-07-04T10:29:39"/>
    <d v="2024-07-04T08:58:45"/>
    <n v="91250"/>
    <n v="91250"/>
    <s v="EVENTO"/>
    <s v="GUACARI"/>
    <s v="URGENCIAS"/>
    <m/>
    <x v="2"/>
    <s v="Finalizada"/>
    <e v="#N/A"/>
    <m/>
    <n v="91250"/>
    <n v="0"/>
    <n v="0"/>
    <m/>
    <m/>
    <n v="91250"/>
    <n v="0"/>
    <n v="0"/>
    <n v="91250"/>
    <n v="0"/>
    <m/>
    <n v="91250"/>
    <n v="2201539610"/>
    <n v="2503740"/>
    <s v="20.08.2024"/>
    <d v="2024-07-31T00:00:00"/>
  </r>
  <r>
    <n v="891380046"/>
    <s v="HOSPITAL SAN ROQUE E.S.E GUACARI"/>
    <s v="HSR"/>
    <n v="165469"/>
    <s v="HSR165469"/>
    <s v="891380046_HSR165469"/>
    <d v="2024-06-05T09:22:00"/>
    <d v="2024-07-04T10:29:39"/>
    <d v="2024-07-04T08:58:45"/>
    <n v="130500"/>
    <n v="130500"/>
    <s v="EVENTO"/>
    <s v="GUACARI"/>
    <s v="URGENCIAS"/>
    <m/>
    <x v="3"/>
    <s v="Finalizada"/>
    <e v="#N/A"/>
    <m/>
    <n v="130500"/>
    <n v="0"/>
    <n v="0"/>
    <m/>
    <m/>
    <n v="130500"/>
    <n v="0"/>
    <n v="0"/>
    <n v="130500"/>
    <n v="0"/>
    <m/>
    <n v="0"/>
    <m/>
    <m/>
    <m/>
    <d v="2024-07-31T00:00:00"/>
  </r>
  <r>
    <n v="891380046"/>
    <s v="HOSPITAL SAN ROQUE E.S.E GUACARI"/>
    <s v="HSR"/>
    <n v="165494"/>
    <s v="HSR165494"/>
    <s v="891380046_HSR165494"/>
    <d v="2024-06-05T10:20:00"/>
    <d v="2024-07-04T10:29:39"/>
    <d v="2024-07-04T08:58:45"/>
    <n v="37700"/>
    <n v="37700"/>
    <s v="EVENTO"/>
    <s v="GUACARI"/>
    <s v="AMBULATORIO"/>
    <m/>
    <x v="4"/>
    <s v="Para respuesta prestador"/>
    <e v="#N/A"/>
    <m/>
    <n v="37700"/>
    <n v="0"/>
    <n v="6600"/>
    <s v="se realiza objecion por recibo de pago compartido no descontado de la autorizacion 122300333730  $4500"/>
    <s v="AUTORIZACION"/>
    <n v="37700"/>
    <n v="0"/>
    <n v="0"/>
    <n v="31100"/>
    <n v="0"/>
    <m/>
    <n v="31100"/>
    <n v="2201539610"/>
    <n v="2503740"/>
    <s v="20.08.2024"/>
    <d v="2024-07-31T00:00:00"/>
  </r>
  <r>
    <n v="891380046"/>
    <s v="HOSPITAL SAN ROQUE E.S.E GUACARI"/>
    <s v="HSR"/>
    <n v="166059"/>
    <s v="HSR166059"/>
    <s v="891380046_HSR166059"/>
    <d v="2024-06-10T20:26:00"/>
    <d v="2024-07-04T10:29:39"/>
    <d v="2024-07-04T08:58:45"/>
    <n v="88420"/>
    <n v="88420"/>
    <s v="EVENTO"/>
    <s v="GUACARI"/>
    <s v="URGENCIAS"/>
    <m/>
    <x v="2"/>
    <s v="Finalizada"/>
    <e v="#N/A"/>
    <m/>
    <n v="88420"/>
    <n v="0"/>
    <n v="0"/>
    <m/>
    <m/>
    <n v="88420"/>
    <n v="0"/>
    <n v="0"/>
    <n v="88420"/>
    <n v="0"/>
    <m/>
    <n v="88420"/>
    <n v="2201539610"/>
    <n v="2503740"/>
    <s v="20.08.2024"/>
    <d v="2024-07-31T00:00:00"/>
  </r>
  <r>
    <n v="891380046"/>
    <s v="HOSPITAL SAN ROQUE E.S.E GUACARI"/>
    <s v="HSR"/>
    <n v="166726"/>
    <s v="HSR166726"/>
    <s v="891380046_HSR166726"/>
    <d v="2024-06-13T23:09:00"/>
    <d v="2024-07-04T10:29:39"/>
    <d v="2024-07-04T08:58:45"/>
    <n v="109510"/>
    <n v="109510"/>
    <s v="EVENTO"/>
    <s v="GUACARI"/>
    <s v="URGENCIAS"/>
    <m/>
    <x v="2"/>
    <s v="Finalizada"/>
    <e v="#N/A"/>
    <m/>
    <n v="109510"/>
    <n v="0"/>
    <n v="0"/>
    <m/>
    <m/>
    <n v="109510"/>
    <n v="0"/>
    <n v="0"/>
    <n v="109510"/>
    <n v="0"/>
    <m/>
    <n v="109510"/>
    <n v="2201539610"/>
    <n v="2503740"/>
    <s v="20.08.2024"/>
    <d v="2024-07-31T00:00:00"/>
  </r>
  <r>
    <n v="891380046"/>
    <s v="HOSPITAL SAN ROQUE E.S.E GUACARI"/>
    <s v="HSR"/>
    <n v="168163"/>
    <s v="HSR168163"/>
    <s v="891380046_HSR168163"/>
    <d v="2024-06-24T12:39:00"/>
    <d v="2024-07-04T10:29:39"/>
    <d v="2024-07-04T08:58:45"/>
    <n v="784308"/>
    <n v="784308"/>
    <s v="EVENTO"/>
    <s v="GUACARI"/>
    <s v="URGENCIAS"/>
    <m/>
    <x v="2"/>
    <s v="Finalizada"/>
    <e v="#N/A"/>
    <m/>
    <n v="784308"/>
    <n v="0"/>
    <n v="0"/>
    <m/>
    <m/>
    <n v="784308"/>
    <n v="0"/>
    <n v="0"/>
    <n v="784308"/>
    <n v="0"/>
    <m/>
    <n v="784308"/>
    <n v="2201539610"/>
    <n v="2503740"/>
    <s v="20.08.2024"/>
    <d v="2024-07-31T00:00:00"/>
  </r>
  <r>
    <n v="891380046"/>
    <s v="HOSPITAL SAN ROQUE E.S.E GUACARI"/>
    <s v="HSR"/>
    <n v="168951"/>
    <s v="HSR168951"/>
    <s v="891380046_HSR168951"/>
    <d v="2024-06-28T16:22:00"/>
    <d v="2024-07-04T10:29:40"/>
    <d v="2024-07-04T08:58:45"/>
    <n v="85400"/>
    <n v="85400"/>
    <s v="EVENTO"/>
    <s v="GUACARI"/>
    <s v="URGENCIAS"/>
    <m/>
    <x v="2"/>
    <s v="Finalizada"/>
    <e v="#N/A"/>
    <m/>
    <n v="85400"/>
    <n v="0"/>
    <n v="0"/>
    <m/>
    <m/>
    <n v="85400"/>
    <n v="0"/>
    <n v="0"/>
    <n v="85400"/>
    <n v="0"/>
    <m/>
    <n v="85400"/>
    <n v="2201539610"/>
    <n v="2503740"/>
    <s v="20.08.2024"/>
    <d v="2024-07-31T00:00:00"/>
  </r>
  <r>
    <n v="891380046"/>
    <s v="HOSPITAL SAN ROQUE E.S.E GUACARI"/>
    <s v="HSR"/>
    <n v="169061"/>
    <s v="HSR169061"/>
    <s v="891380046_HSR169061"/>
    <d v="2024-06-29T11:15:00"/>
    <d v="2024-07-04T10:29:40"/>
    <d v="2024-07-04T08:58:45"/>
    <n v="86920"/>
    <n v="86920"/>
    <s v="EVENTO"/>
    <s v="GUACARI"/>
    <s v="URGENCIAS"/>
    <m/>
    <x v="6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69475"/>
    <s v="HSR169475"/>
    <s v="891380046_HSR169475"/>
    <d v="2024-07-03T10:53:00"/>
    <d v="2024-08-09T08:24:06"/>
    <d v="2024-08-09T15:18:46"/>
    <n v="52000"/>
    <n v="52000"/>
    <s v="EVENTO"/>
    <s v="GUACARI"/>
    <s v="AMBULATORIO"/>
    <m/>
    <x v="6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70046"/>
    <s v="HSR170046"/>
    <s v="891380046_HSR170046"/>
    <d v="2024-07-07T16:54:00"/>
    <d v="2024-08-09T08:24:06"/>
    <d v="2024-08-09T15:18:46"/>
    <n v="107773"/>
    <n v="107773"/>
    <s v="EVENTO"/>
    <s v="GUACARI"/>
    <s v="URGENCIAS"/>
    <m/>
    <x v="3"/>
    <s v="Finalizada"/>
    <e v="#N/A"/>
    <m/>
    <n v="107773"/>
    <n v="0"/>
    <n v="0"/>
    <m/>
    <m/>
    <n v="107773"/>
    <n v="0"/>
    <n v="0"/>
    <n v="107773"/>
    <n v="0"/>
    <m/>
    <n v="0"/>
    <m/>
    <m/>
    <m/>
    <d v="2024-07-31T00:00:00"/>
  </r>
  <r>
    <n v="891380046"/>
    <s v="HOSPITAL SAN ROQUE E.S.E GUACARI"/>
    <s v="HSR"/>
    <n v="173495"/>
    <s v="HSR173495"/>
    <s v="891380046_HSR173495"/>
    <d v="2024-07-31T10:14:00"/>
    <d v="2024-08-09T08:24:06"/>
    <d v="2024-08-09T15:18:46"/>
    <n v="121100"/>
    <n v="121100"/>
    <s v="EVENTO"/>
    <s v="GUACARI"/>
    <s v="URGENCIAS"/>
    <m/>
    <x v="3"/>
    <s v="Finalizada"/>
    <e v="#N/A"/>
    <m/>
    <n v="121100"/>
    <n v="0"/>
    <n v="0"/>
    <m/>
    <m/>
    <n v="121100"/>
    <n v="0"/>
    <n v="0"/>
    <n v="121100"/>
    <n v="0"/>
    <m/>
    <n v="0"/>
    <m/>
    <m/>
    <m/>
    <d v="2024-07-31T00:00:00"/>
  </r>
  <r>
    <n v="891380046"/>
    <s v="HOSPITAL SAN ROQUE E.S.E GUACARI"/>
    <s v="HSR"/>
    <n v="9556"/>
    <s v="HSR9556"/>
    <s v="891380046_HSR9556"/>
    <d v="2016-05-31T00:00:00"/>
    <d v="2016-06-09T09:26:28"/>
    <e v="#N/A"/>
    <n v="219562"/>
    <n v="31300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23466"/>
    <s v="HSR23466"/>
    <s v="891380046_HSR23466"/>
    <d v="2021-01-20T09:31:00"/>
    <d v="2021-02-24T16:54:07"/>
    <d v="2021-02-03T00:00:00"/>
    <n v="35100"/>
    <n v="35100"/>
    <s v="EVENTO"/>
    <s v="GUACARI"/>
    <s v="AMBULATORIO"/>
    <m/>
    <x v="1"/>
    <s v="Devuelta"/>
    <s v="FACTURA DEVUELTA"/>
    <m/>
    <n v="35100"/>
    <n v="35100"/>
    <n v="0"/>
    <s v="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5100"/>
    <n v="0"/>
    <n v="0"/>
    <n v="0"/>
    <n v="0"/>
    <m/>
    <n v="0"/>
    <m/>
    <m/>
    <m/>
    <d v="2024-07-31T00:00:00"/>
  </r>
  <r>
    <n v="891380046"/>
    <s v="HOSPITAL SAN ROQUE E.S.E GUACARI"/>
    <s v="HSR"/>
    <n v="38490"/>
    <s v="HSR38490"/>
    <s v="891380046_HSR38490"/>
    <d v="2021-06-04T10:17:00"/>
    <d v="2021-07-17T14:06:10"/>
    <d v="2021-07-17T00:00:00"/>
    <n v="36300"/>
    <n v="36300"/>
    <s v="EVENTO"/>
    <s v="GUACARI"/>
    <s v="AMBULATORIO"/>
    <m/>
    <x v="2"/>
    <s v="Finalizada"/>
    <s v="FACTURA CANCELADA"/>
    <m/>
    <n v="36300"/>
    <n v="0"/>
    <n v="0"/>
    <m/>
    <m/>
    <n v="36300"/>
    <n v="0"/>
    <n v="0"/>
    <n v="36300"/>
    <n v="0"/>
    <m/>
    <n v="36300"/>
    <n v="2201135937"/>
    <n v="165797"/>
    <s v="22.11.2021"/>
    <d v="2024-07-31T00:00:00"/>
  </r>
  <r>
    <n v="891380046"/>
    <s v="HOSPITAL SAN ROQUE E.S.E GUACARI"/>
    <s v="HSR"/>
    <n v="59516"/>
    <s v="HSR59516"/>
    <s v="891380046_HSR59516"/>
    <d v="2021-12-06T19:59:00"/>
    <d v="2021-12-31T12:53:03"/>
    <e v="#N/A"/>
    <n v="126400"/>
    <n v="126400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61789"/>
    <s v="HSR161789"/>
    <s v="891380046_HSR161789"/>
    <d v="2024-05-13T10:39:00"/>
    <d v="2024-06-12T09:43:27"/>
    <d v="2024-06-12T16:54:24"/>
    <n v="166010"/>
    <n v="166010"/>
    <s v="EVENTO"/>
    <s v="GUACARI"/>
    <s v="AMBULATORIO"/>
    <m/>
    <x v="3"/>
    <s v="Finalizada"/>
    <s v="FACTURA PENDIENTE EN PROGRAMACION DE PAGO"/>
    <m/>
    <n v="166010"/>
    <n v="0"/>
    <n v="0"/>
    <m/>
    <m/>
    <n v="166010"/>
    <n v="0"/>
    <n v="0"/>
    <n v="166010"/>
    <n v="166010"/>
    <n v="1222469658"/>
    <n v="0"/>
    <m/>
    <m/>
    <m/>
    <d v="2024-07-31T00:00:00"/>
  </r>
  <r>
    <n v="891380046"/>
    <s v="HOSPITAL SAN ROQUE E.S.E GUACARI"/>
    <s v="HSR"/>
    <n v="170057"/>
    <s v="HSR170057"/>
    <s v="891380046_HSR170057"/>
    <d v="2024-07-07T20:43:00"/>
    <d v="2024-08-09T08:12:58"/>
    <d v="2024-08-09T15:18:51"/>
    <n v="85400"/>
    <n v="85400"/>
    <s v="EVENTO"/>
    <s v="GUACARI"/>
    <s v="URGENCIAS"/>
    <m/>
    <x v="3"/>
    <s v="Finalizada"/>
    <e v="#N/A"/>
    <m/>
    <n v="85400"/>
    <n v="0"/>
    <n v="0"/>
    <m/>
    <m/>
    <n v="85400"/>
    <n v="0"/>
    <n v="0"/>
    <n v="85400"/>
    <n v="0"/>
    <m/>
    <n v="0"/>
    <m/>
    <m/>
    <m/>
    <d v="2024-07-31T00:00:00"/>
  </r>
  <r>
    <n v="891380046"/>
    <s v="HOSPITAL SAN ROQUE E.S.E GUACARI"/>
    <s v="HSR"/>
    <n v="9557"/>
    <s v="HSR9557"/>
    <s v="891380046_HSR9557"/>
    <d v="2016-05-31T00:00:00"/>
    <d v="2016-06-09T09:24:03"/>
    <e v="#N/A"/>
    <n v="42500"/>
    <n v="27000"/>
    <s v="EVENTO"/>
    <s v="GUACARI"/>
    <s v="AMBULATORIO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5671"/>
    <s v="HSR15671"/>
    <s v="891380046_HSR15671"/>
    <d v="2020-08-31T14:21:44"/>
    <d v="2020-09-18T14:07:34"/>
    <e v="#N/A"/>
    <n v="10800"/>
    <n v="10800"/>
    <s v="EVENTO"/>
    <s v="GUACARI"/>
    <s v="AMBULATORIO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22128"/>
    <s v="HSR22128"/>
    <s v="891380046_HSR22128"/>
    <d v="2021-01-04T13:51:00"/>
    <d v="2021-02-24T16:50:02"/>
    <d v="2021-02-03T00:00:00"/>
    <n v="54000"/>
    <n v="54000"/>
    <s v="EVENTO"/>
    <s v="GUACARI"/>
    <s v="URGENCIAS"/>
    <m/>
    <x v="2"/>
    <s v="Finalizada"/>
    <s v="FACTURA CANCELADA"/>
    <m/>
    <n v="54000"/>
    <n v="0"/>
    <n v="0"/>
    <m/>
    <m/>
    <n v="54000"/>
    <n v="0"/>
    <n v="0"/>
    <n v="54000"/>
    <n v="0"/>
    <m/>
    <n v="54000"/>
    <n v="2201024503"/>
    <n v="503914"/>
    <s v="23.03.2021"/>
    <d v="2024-07-31T00:00:00"/>
  </r>
  <r>
    <n v="891380046"/>
    <s v="HOSPITAL SAN ROQUE E.S.E GUACARI"/>
    <s v="HSR"/>
    <n v="34208"/>
    <s v="HSR34208"/>
    <s v="891380046_HSR34208"/>
    <d v="2021-04-20T14:29:00"/>
    <d v="2021-05-20T16:02:09"/>
    <d v="2021-05-12T00:00:00"/>
    <n v="11200"/>
    <n v="11200"/>
    <s v="EVENTO"/>
    <s v="GUACARI"/>
    <s v="AMBULATORIO"/>
    <m/>
    <x v="1"/>
    <s v="Devuelta"/>
    <s v="FACTURA DEVUELTA"/>
    <m/>
    <n v="1120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n v="0"/>
    <n v="0"/>
    <n v="0"/>
    <m/>
    <n v="0"/>
    <m/>
    <m/>
    <m/>
    <d v="2024-07-31T00:00:00"/>
  </r>
  <r>
    <n v="891380046"/>
    <s v="HOSPITAL SAN ROQUE E.S.E GUACARI"/>
    <s v="HSR"/>
    <n v="35107"/>
    <s v="HSR35107"/>
    <s v="891380046_HSR35107"/>
    <d v="2021-04-27T08:58:00"/>
    <d v="2021-05-20T16:02:09"/>
    <d v="2021-05-12T00:00:00"/>
    <n v="11200"/>
    <n v="11200"/>
    <s v="EVENTO"/>
    <s v="GUACARI"/>
    <s v="AMBULATORIO"/>
    <m/>
    <x v="1"/>
    <s v="Devuelta"/>
    <s v="FACTURA DEVUELTA"/>
    <m/>
    <n v="1120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n v="0"/>
    <n v="0"/>
    <n v="0"/>
    <m/>
    <n v="0"/>
    <m/>
    <m/>
    <m/>
    <d v="2024-07-31T00:00:00"/>
  </r>
  <r>
    <n v="891380046"/>
    <s v="HOSPITAL SAN ROQUE E.S.E GUACARI"/>
    <s v="HSR"/>
    <n v="46209"/>
    <s v="HSR46209"/>
    <s v="891380046_HSR46209"/>
    <d v="2021-08-09T15:36:00"/>
    <d v="2021-08-31T10:16:07"/>
    <d v="2021-09-21T00:00:00"/>
    <n v="11200"/>
    <n v="11200"/>
    <s v="EVENTO"/>
    <s v="GUACARI"/>
    <s v="AMBULATORIO"/>
    <m/>
    <x v="1"/>
    <s v="Devuelta"/>
    <s v="FACTURA DEVUELTA"/>
    <m/>
    <n v="11200"/>
    <n v="11200"/>
    <n v="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n v="0"/>
    <n v="0"/>
    <n v="0"/>
    <m/>
    <n v="0"/>
    <m/>
    <m/>
    <m/>
    <d v="2024-07-31T00:00:00"/>
  </r>
  <r>
    <n v="891380046"/>
    <s v="HOSPITAL SAN ROQUE E.S.E GUACARI"/>
    <s v="HSR"/>
    <n v="46210"/>
    <s v="HSR46210"/>
    <s v="891380046_HSR46210"/>
    <d v="2021-08-09T15:39:00"/>
    <d v="2021-08-31T10:16:07"/>
    <d v="2021-09-21T00:00:00"/>
    <n v="11200"/>
    <n v="11200"/>
    <s v="EVENTO"/>
    <s v="GUACARI"/>
    <s v="AMBULATORIO"/>
    <m/>
    <x v="1"/>
    <s v="Devuelta"/>
    <s v="FACTURA DEVUELTA"/>
    <m/>
    <n v="11200"/>
    <n v="11200"/>
    <n v="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n v="0"/>
    <n v="0"/>
    <n v="0"/>
    <m/>
    <n v="0"/>
    <m/>
    <m/>
    <m/>
    <d v="2024-07-31T00:00:00"/>
  </r>
  <r>
    <n v="891380046"/>
    <s v="HOSPITAL SAN ROQUE E.S.E GUACARI"/>
    <s v="HSR"/>
    <n v="49182"/>
    <s v="HSR49182"/>
    <s v="891380046_HSR49182"/>
    <d v="2021-09-09T10:49:00"/>
    <d v="2021-10-19T07:44:56"/>
    <d v="2021-10-19T00:00:00"/>
    <n v="11200"/>
    <n v="11200"/>
    <s v="EVENTO"/>
    <s v="GUACARI"/>
    <s v="AMBULATORIO"/>
    <m/>
    <x v="1"/>
    <s v="Devuelta"/>
    <s v="FACTURA DEVUELTA"/>
    <m/>
    <n v="11200"/>
    <n v="11200"/>
    <n v="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1200"/>
    <n v="0"/>
    <n v="0"/>
    <n v="0"/>
    <n v="0"/>
    <m/>
    <n v="0"/>
    <m/>
    <m/>
    <m/>
    <d v="2024-07-31T00:00:00"/>
  </r>
  <r>
    <n v="891380046"/>
    <s v="HOSPITAL SAN ROQUE E.S.E GUACARI"/>
    <s v="HSR"/>
    <n v="89404"/>
    <s v="HSR89404"/>
    <s v="891380046_HSR89404"/>
    <d v="2022-09-25T08:05:00"/>
    <d v="2022-10-12T11:28:57"/>
    <d v="2022-10-11T00:00:00"/>
    <n v="12300"/>
    <n v="12300"/>
    <s v="EVENTO"/>
    <s v="GUACARI"/>
    <s v="AMBULATORIO"/>
    <m/>
    <x v="1"/>
    <s v="Devuelta"/>
    <s v="FACTURA DEVUELTA"/>
    <m/>
    <n v="12300"/>
    <n v="12300"/>
    <n v="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n v="12300"/>
    <n v="0"/>
    <n v="0"/>
    <n v="0"/>
    <n v="0"/>
    <m/>
    <n v="0"/>
    <m/>
    <m/>
    <m/>
    <d v="2024-07-31T00:00:00"/>
  </r>
  <r>
    <n v="891380046"/>
    <s v="HOSPITAL SAN ROQUE E.S.E GUACARI"/>
    <s v="HSR"/>
    <n v="125642"/>
    <s v="HSR125642"/>
    <s v="891380046_HSR125642"/>
    <d v="2023-08-15T09:24:00"/>
    <d v="2023-09-11T11:55:03"/>
    <d v="2023-09-11T08:49:18"/>
    <n v="57200"/>
    <n v="57200"/>
    <s v="EVENTO"/>
    <s v="GUACARI"/>
    <s v="URGENCIAS"/>
    <m/>
    <x v="3"/>
    <s v="Finalizada"/>
    <s v="FACTURA PENDIENTE EN PROGRAMACION DE PAGO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65722"/>
    <s v="HSR165722"/>
    <s v="891380046_HSR165722"/>
    <d v="2024-06-06T16:57:00"/>
    <d v="2024-07-04T10:26:04"/>
    <d v="2024-07-04T08:58:51"/>
    <n v="16000"/>
    <n v="16000"/>
    <s v="EVENTO"/>
    <s v="GUACARI"/>
    <s v="AMBULATORIO"/>
    <m/>
    <x v="1"/>
    <s v="Devuelta"/>
    <e v="#N/A"/>
    <m/>
    <n v="0"/>
    <n v="16000"/>
    <n v="0"/>
    <s v="soporte se devuelve factura al validar los datos no se evidencia la historia clinica de la aplicacion del biologico o  anexar carnet para darle tramite ala factura"/>
    <s v="SOPORTE"/>
    <n v="0"/>
    <n v="0"/>
    <n v="0"/>
    <n v="0"/>
    <n v="0"/>
    <m/>
    <n v="0"/>
    <m/>
    <m/>
    <m/>
    <d v="2024-07-31T00:00:00"/>
  </r>
  <r>
    <n v="891380046"/>
    <s v="HOSPITAL SAN ROQUE E.S.E GUACARI"/>
    <s v="HSR"/>
    <n v="170169"/>
    <s v="HSR170169"/>
    <s v="891380046_HSR170169"/>
    <d v="2024-07-08T09:56:00"/>
    <d v="2024-08-09T08:11:17"/>
    <d v="2024-08-09T15:18:55"/>
    <n v="16000"/>
    <n v="16000"/>
    <s v="EVENTO"/>
    <s v="GUACARI"/>
    <s v="AMBULATORIO"/>
    <m/>
    <x v="6"/>
    <s v="Para auditoria de pertinencia"/>
    <e v="#N/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15753"/>
    <s v="HSR15753"/>
    <s v="891380046_HSR15753"/>
    <d v="2020-09-30T18:12:00"/>
    <d v="2020-10-21T14:51:27"/>
    <e v="#N/A"/>
    <n v="385000"/>
    <n v="385000"/>
    <s v="EVENTO"/>
    <s v="GUACARI"/>
    <s v="URGENCIAS"/>
    <m/>
    <x v="0"/>
    <e v="#N/A"/>
    <s v="FACTURA NO RADICADA"/>
    <m/>
    <n v="0"/>
    <n v="0"/>
    <n v="0"/>
    <m/>
    <m/>
    <n v="0"/>
    <n v="0"/>
    <n v="0"/>
    <n v="0"/>
    <n v="0"/>
    <m/>
    <n v="0"/>
    <m/>
    <m/>
    <m/>
    <d v="2024-07-31T00:00:00"/>
  </r>
  <r>
    <n v="891380046"/>
    <s v="HOSPITAL SAN ROQUE E.S.E GUACARI"/>
    <s v="HSR"/>
    <n v="81650"/>
    <s v="HSR81650"/>
    <s v="891380046_HSR81650"/>
    <d v="2022-07-12T12:30:00"/>
    <d v="2022-08-18T17:23:26"/>
    <d v="2022-08-18T00:00:00"/>
    <n v="80832"/>
    <n v="80832"/>
    <s v="EVENTO"/>
    <s v="GUACARI"/>
    <s v="URGENCIAS"/>
    <m/>
    <x v="1"/>
    <s v="Devuelta"/>
    <s v="FACTURA DEVUELTA"/>
    <m/>
    <n v="80832"/>
    <n v="80832"/>
    <n v="0"/>
    <s v="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n v="80832"/>
    <n v="0"/>
    <n v="0"/>
    <n v="0"/>
    <n v="0"/>
    <m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0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11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8">
        <item x="2"/>
        <item x="4"/>
        <item x="1"/>
        <item x="6"/>
        <item x="0"/>
        <item x="3"/>
        <item x="5"/>
        <item t="default"/>
      </items>
    </pivotField>
    <pivotField showAll="0"/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5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4"/>
    <dataField name="Valor glosa pendiente " fld="21" baseField="0" baseItem="0" numFmtId="164"/>
  </dataFields>
  <formats count="24">
    <format dxfId="2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1">
      <pivotArea field="15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15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15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5" type="button" dataOnly="0" labelOnly="1" outline="0" axis="axisRow" fieldPosition="0"/>
    </format>
    <format dxfId="8">
      <pivotArea dataOnly="0" labelOnly="1" fieldPosition="0">
        <references count="1">
          <reference field="15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field="15" type="button" dataOnly="0" labelOnly="1" outline="0" axis="axisRow" fieldPosition="0"/>
    </format>
    <format dxfId="4">
      <pivotArea dataOnly="0" labelOnly="1" fieldPosition="0">
        <references count="1">
          <reference field="15" count="0"/>
        </references>
      </pivotArea>
    </format>
    <format dxfId="3">
      <pivotArea dataOnly="0" labelOnly="1" grandRow="1" outline="0" fieldPosition="0"/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"/>
  <sheetViews>
    <sheetView showGridLines="0" zoomScale="120" zoomScaleNormal="120" workbookViewId="0">
      <selection activeCell="A2" sqref="A2:A67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1796875" customWidth="1"/>
    <col min="6" max="6" width="12.81640625" customWidth="1"/>
    <col min="7" max="7" width="13.54296875" customWidth="1"/>
    <col min="8" max="8" width="16.26953125" bestFit="1" customWidth="1"/>
    <col min="9" max="9" width="15.7265625" bestFit="1" customWidth="1"/>
    <col min="10" max="10" width="11.453125" customWidth="1"/>
    <col min="11" max="11" width="15.1796875" customWidth="1"/>
    <col min="12" max="12" width="15.5429687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891380046</v>
      </c>
      <c r="B2" s="1" t="s">
        <v>16</v>
      </c>
      <c r="C2" s="1" t="s">
        <v>17</v>
      </c>
      <c r="D2" s="8">
        <v>7782</v>
      </c>
      <c r="E2" s="5">
        <v>41455</v>
      </c>
      <c r="F2" s="5">
        <v>41470.623159722221</v>
      </c>
      <c r="G2" s="6">
        <v>648873</v>
      </c>
      <c r="H2" s="6">
        <v>484087</v>
      </c>
      <c r="I2" s="1" t="s">
        <v>12</v>
      </c>
      <c r="J2" s="1" t="s">
        <v>13</v>
      </c>
      <c r="K2" s="1" t="s">
        <v>14</v>
      </c>
      <c r="L2" s="1"/>
    </row>
    <row r="3" spans="1:12" x14ac:dyDescent="0.35">
      <c r="A3" s="1">
        <v>891380046</v>
      </c>
      <c r="B3" s="1" t="s">
        <v>16</v>
      </c>
      <c r="C3" s="1" t="s">
        <v>17</v>
      </c>
      <c r="D3" s="8">
        <v>11314</v>
      </c>
      <c r="E3" s="5">
        <v>43220</v>
      </c>
      <c r="F3" s="5">
        <v>43230.412604166668</v>
      </c>
      <c r="G3" s="6">
        <v>362936</v>
      </c>
      <c r="H3" s="6">
        <v>53646</v>
      </c>
      <c r="I3" s="1" t="s">
        <v>12</v>
      </c>
      <c r="J3" s="1" t="s">
        <v>13</v>
      </c>
      <c r="K3" s="1" t="s">
        <v>14</v>
      </c>
      <c r="L3" s="7"/>
    </row>
    <row r="4" spans="1:12" x14ac:dyDescent="0.35">
      <c r="A4" s="1">
        <v>891380046</v>
      </c>
      <c r="B4" s="1" t="s">
        <v>16</v>
      </c>
      <c r="C4" s="1" t="s">
        <v>17</v>
      </c>
      <c r="D4" s="8">
        <v>11640</v>
      </c>
      <c r="E4" s="5">
        <v>43281</v>
      </c>
      <c r="F4" s="5">
        <v>43281.408252314817</v>
      </c>
      <c r="G4" s="6">
        <v>304091</v>
      </c>
      <c r="H4" s="6">
        <v>304091</v>
      </c>
      <c r="I4" s="1" t="s">
        <v>12</v>
      </c>
      <c r="J4" s="1" t="s">
        <v>13</v>
      </c>
      <c r="K4" s="1" t="s">
        <v>14</v>
      </c>
      <c r="L4" s="7"/>
    </row>
    <row r="5" spans="1:12" x14ac:dyDescent="0.35">
      <c r="A5" s="1">
        <v>891380046</v>
      </c>
      <c r="B5" s="1" t="s">
        <v>16</v>
      </c>
      <c r="C5" s="1" t="s">
        <v>17</v>
      </c>
      <c r="D5" s="8">
        <v>11791</v>
      </c>
      <c r="E5" s="5">
        <v>43312</v>
      </c>
      <c r="F5" s="5">
        <v>43322.599710648145</v>
      </c>
      <c r="G5" s="6">
        <v>473319</v>
      </c>
      <c r="H5" s="6">
        <v>88319</v>
      </c>
      <c r="I5" s="1" t="s">
        <v>12</v>
      </c>
      <c r="J5" s="1" t="s">
        <v>13</v>
      </c>
      <c r="K5" s="1" t="s">
        <v>14</v>
      </c>
      <c r="L5" s="7"/>
    </row>
    <row r="6" spans="1:12" x14ac:dyDescent="0.35">
      <c r="A6" s="1">
        <v>891380046</v>
      </c>
      <c r="B6" s="1" t="s">
        <v>16</v>
      </c>
      <c r="C6" s="1" t="s">
        <v>17</v>
      </c>
      <c r="D6" s="8">
        <v>11934</v>
      </c>
      <c r="E6" s="5">
        <v>43343</v>
      </c>
      <c r="F6" s="5">
        <v>43353.467928240738</v>
      </c>
      <c r="G6" s="6">
        <v>560947</v>
      </c>
      <c r="H6" s="6">
        <v>25931</v>
      </c>
      <c r="I6" s="1" t="s">
        <v>12</v>
      </c>
      <c r="J6" s="1" t="s">
        <v>13</v>
      </c>
      <c r="K6" s="1" t="s">
        <v>14</v>
      </c>
      <c r="L6" s="7"/>
    </row>
    <row r="7" spans="1:12" x14ac:dyDescent="0.35">
      <c r="A7" s="1">
        <v>891380046</v>
      </c>
      <c r="B7" s="1" t="s">
        <v>16</v>
      </c>
      <c r="C7" s="1" t="s">
        <v>17</v>
      </c>
      <c r="D7" s="8">
        <v>12828</v>
      </c>
      <c r="E7" s="5">
        <v>43496</v>
      </c>
      <c r="F7" s="5">
        <v>43503.423796296294</v>
      </c>
      <c r="G7" s="6">
        <v>550188</v>
      </c>
      <c r="H7" s="6">
        <v>400</v>
      </c>
      <c r="I7" s="1" t="s">
        <v>12</v>
      </c>
      <c r="J7" s="1" t="s">
        <v>13</v>
      </c>
      <c r="K7" s="1" t="s">
        <v>14</v>
      </c>
      <c r="L7" s="7"/>
    </row>
    <row r="8" spans="1:12" x14ac:dyDescent="0.35">
      <c r="A8" s="1">
        <v>891380046</v>
      </c>
      <c r="B8" s="1" t="s">
        <v>16</v>
      </c>
      <c r="C8" s="1" t="s">
        <v>17</v>
      </c>
      <c r="D8" s="8">
        <v>12979</v>
      </c>
      <c r="E8" s="5">
        <v>43524</v>
      </c>
      <c r="F8" s="5">
        <v>43525.346168981479</v>
      </c>
      <c r="G8" s="6">
        <v>581316</v>
      </c>
      <c r="H8" s="6">
        <v>526916</v>
      </c>
      <c r="I8" s="1" t="s">
        <v>12</v>
      </c>
      <c r="J8" s="1" t="s">
        <v>13</v>
      </c>
      <c r="K8" s="1" t="s">
        <v>14</v>
      </c>
      <c r="L8" s="7"/>
    </row>
    <row r="9" spans="1:12" x14ac:dyDescent="0.35">
      <c r="A9" s="1">
        <v>891380046</v>
      </c>
      <c r="B9" s="1" t="s">
        <v>16</v>
      </c>
      <c r="C9" s="1" t="s">
        <v>17</v>
      </c>
      <c r="D9" s="8">
        <v>15987</v>
      </c>
      <c r="E9" s="5">
        <v>44134.607638888891</v>
      </c>
      <c r="F9" s="5">
        <v>44152.474386574075</v>
      </c>
      <c r="G9" s="6">
        <v>456605</v>
      </c>
      <c r="H9" s="6">
        <v>32900</v>
      </c>
      <c r="I9" s="1" t="s">
        <v>12</v>
      </c>
      <c r="J9" s="1" t="s">
        <v>13</v>
      </c>
      <c r="K9" s="1" t="s">
        <v>14</v>
      </c>
      <c r="L9" s="7"/>
    </row>
    <row r="10" spans="1:12" x14ac:dyDescent="0.35">
      <c r="A10" s="1">
        <v>891380046</v>
      </c>
      <c r="B10" s="1" t="s">
        <v>16</v>
      </c>
      <c r="C10" s="1" t="s">
        <v>17</v>
      </c>
      <c r="D10" s="8">
        <v>20488</v>
      </c>
      <c r="E10" s="5">
        <v>44180.442361111112</v>
      </c>
      <c r="F10" s="5">
        <v>44196.692476851851</v>
      </c>
      <c r="G10" s="6">
        <v>16400</v>
      </c>
      <c r="H10" s="6">
        <v>16400</v>
      </c>
      <c r="I10" s="1" t="s">
        <v>12</v>
      </c>
      <c r="J10" s="1" t="s">
        <v>13</v>
      </c>
      <c r="K10" s="1" t="s">
        <v>15</v>
      </c>
      <c r="L10" s="7"/>
    </row>
    <row r="11" spans="1:12" x14ac:dyDescent="0.35">
      <c r="A11" s="1">
        <v>891380046</v>
      </c>
      <c r="B11" s="1" t="s">
        <v>16</v>
      </c>
      <c r="C11" s="1" t="s">
        <v>17</v>
      </c>
      <c r="D11" s="8">
        <v>23461</v>
      </c>
      <c r="E11" s="5">
        <v>44216.380555555559</v>
      </c>
      <c r="F11" s="5">
        <v>44251.705983796295</v>
      </c>
      <c r="G11" s="6">
        <v>32900</v>
      </c>
      <c r="H11" s="6">
        <v>32900</v>
      </c>
      <c r="I11" s="1" t="s">
        <v>12</v>
      </c>
      <c r="J11" s="1" t="s">
        <v>13</v>
      </c>
      <c r="K11" s="1" t="s">
        <v>15</v>
      </c>
      <c r="L11" s="7"/>
    </row>
    <row r="12" spans="1:12" x14ac:dyDescent="0.35">
      <c r="A12" s="1">
        <v>891380046</v>
      </c>
      <c r="B12" s="1" t="s">
        <v>16</v>
      </c>
      <c r="C12" s="1" t="s">
        <v>17</v>
      </c>
      <c r="D12" s="8">
        <v>33295</v>
      </c>
      <c r="E12" s="5">
        <v>44300.642361111109</v>
      </c>
      <c r="F12" s="5">
        <v>44336.671701388892</v>
      </c>
      <c r="G12" s="6">
        <v>31028</v>
      </c>
      <c r="H12" s="6">
        <v>31028</v>
      </c>
      <c r="I12" s="1" t="s">
        <v>12</v>
      </c>
      <c r="J12" s="1" t="s">
        <v>13</v>
      </c>
      <c r="K12" s="1" t="s">
        <v>15</v>
      </c>
      <c r="L12" s="7"/>
    </row>
    <row r="13" spans="1:12" x14ac:dyDescent="0.35">
      <c r="A13" s="1">
        <v>891380046</v>
      </c>
      <c r="B13" s="1" t="s">
        <v>16</v>
      </c>
      <c r="C13" s="1" t="s">
        <v>17</v>
      </c>
      <c r="D13" s="8">
        <v>36429</v>
      </c>
      <c r="E13" s="5">
        <v>44332.728472222225</v>
      </c>
      <c r="F13" s="5">
        <v>44357.401053240741</v>
      </c>
      <c r="G13" s="6">
        <v>113607</v>
      </c>
      <c r="H13" s="6">
        <v>113607</v>
      </c>
      <c r="I13" s="1" t="s">
        <v>12</v>
      </c>
      <c r="J13" s="1" t="s">
        <v>13</v>
      </c>
      <c r="K13" s="1" t="s">
        <v>14</v>
      </c>
      <c r="L13" s="7"/>
    </row>
    <row r="14" spans="1:12" x14ac:dyDescent="0.35">
      <c r="A14" s="1">
        <v>891380046</v>
      </c>
      <c r="B14" s="1" t="s">
        <v>16</v>
      </c>
      <c r="C14" s="1" t="s">
        <v>17</v>
      </c>
      <c r="D14" s="8">
        <v>51278</v>
      </c>
      <c r="E14" s="5">
        <v>44462.742361111108</v>
      </c>
      <c r="F14" s="5">
        <v>44488.330208333333</v>
      </c>
      <c r="G14" s="6">
        <v>17000</v>
      </c>
      <c r="H14" s="6">
        <v>17000</v>
      </c>
      <c r="I14" s="1" t="s">
        <v>12</v>
      </c>
      <c r="J14" s="1" t="s">
        <v>13</v>
      </c>
      <c r="K14" s="1" t="s">
        <v>15</v>
      </c>
      <c r="L14" s="4"/>
    </row>
    <row r="15" spans="1:12" x14ac:dyDescent="0.35">
      <c r="A15" s="1">
        <v>891380046</v>
      </c>
      <c r="B15" s="1" t="s">
        <v>16</v>
      </c>
      <c r="C15" s="1" t="s">
        <v>17</v>
      </c>
      <c r="D15" s="8">
        <v>51279</v>
      </c>
      <c r="E15" s="5">
        <v>44462.745138888888</v>
      </c>
      <c r="F15" s="5">
        <v>44488.330208333333</v>
      </c>
      <c r="G15" s="6">
        <v>22600</v>
      </c>
      <c r="H15" s="6">
        <v>22600</v>
      </c>
      <c r="I15" s="1" t="s">
        <v>12</v>
      </c>
      <c r="J15" s="1" t="s">
        <v>13</v>
      </c>
      <c r="K15" s="1" t="s">
        <v>15</v>
      </c>
      <c r="L15" s="4"/>
    </row>
    <row r="16" spans="1:12" x14ac:dyDescent="0.35">
      <c r="A16" s="1">
        <v>891380046</v>
      </c>
      <c r="B16" s="1" t="s">
        <v>16</v>
      </c>
      <c r="C16" s="1" t="s">
        <v>17</v>
      </c>
      <c r="D16" s="8">
        <v>62070</v>
      </c>
      <c r="E16" s="5">
        <v>44566.447222222225</v>
      </c>
      <c r="F16" s="5">
        <v>44603.398761574077</v>
      </c>
      <c r="G16" s="6">
        <v>36300</v>
      </c>
      <c r="H16" s="6">
        <v>36300</v>
      </c>
      <c r="I16" s="1" t="s">
        <v>12</v>
      </c>
      <c r="J16" s="1" t="s">
        <v>13</v>
      </c>
      <c r="K16" s="1" t="s">
        <v>15</v>
      </c>
      <c r="L16" s="7"/>
    </row>
    <row r="17" spans="1:12" x14ac:dyDescent="0.35">
      <c r="A17" s="1">
        <v>891380046</v>
      </c>
      <c r="B17" s="1" t="s">
        <v>16</v>
      </c>
      <c r="C17" s="1" t="s">
        <v>17</v>
      </c>
      <c r="D17" s="8">
        <v>89717</v>
      </c>
      <c r="E17" s="5">
        <v>44831.916666666664</v>
      </c>
      <c r="F17" s="5">
        <v>44846.479907407411</v>
      </c>
      <c r="G17" s="6">
        <v>125906</v>
      </c>
      <c r="H17" s="6">
        <v>6</v>
      </c>
      <c r="I17" s="1" t="s">
        <v>12</v>
      </c>
      <c r="J17" s="1" t="s">
        <v>13</v>
      </c>
      <c r="K17" s="1" t="s">
        <v>14</v>
      </c>
      <c r="L17" s="7"/>
    </row>
    <row r="18" spans="1:12" x14ac:dyDescent="0.35">
      <c r="A18" s="1">
        <v>891380046</v>
      </c>
      <c r="B18" s="1" t="s">
        <v>16</v>
      </c>
      <c r="C18" s="1" t="s">
        <v>17</v>
      </c>
      <c r="D18" s="8">
        <v>147156</v>
      </c>
      <c r="E18" s="5">
        <v>45314.725694444445</v>
      </c>
      <c r="F18" s="5">
        <v>45328.629247685189</v>
      </c>
      <c r="G18" s="6">
        <v>88340</v>
      </c>
      <c r="H18" s="6">
        <v>88340</v>
      </c>
      <c r="I18" s="1" t="s">
        <v>12</v>
      </c>
      <c r="J18" s="1" t="s">
        <v>13</v>
      </c>
      <c r="K18" s="1" t="s">
        <v>14</v>
      </c>
      <c r="L18" s="7"/>
    </row>
    <row r="19" spans="1:12" x14ac:dyDescent="0.35">
      <c r="A19" s="1">
        <v>891380046</v>
      </c>
      <c r="B19" s="1" t="s">
        <v>16</v>
      </c>
      <c r="C19" s="1" t="s">
        <v>17</v>
      </c>
      <c r="D19" s="8">
        <v>154693</v>
      </c>
      <c r="E19" s="5">
        <v>45369.162499999999</v>
      </c>
      <c r="F19" s="5">
        <v>45391.656631944446</v>
      </c>
      <c r="G19" s="6">
        <v>1148688</v>
      </c>
      <c r="H19" s="6">
        <v>1148688</v>
      </c>
      <c r="I19" s="1" t="s">
        <v>12</v>
      </c>
      <c r="J19" s="1" t="s">
        <v>13</v>
      </c>
      <c r="K19" s="1" t="s">
        <v>14</v>
      </c>
      <c r="L19" s="7"/>
    </row>
    <row r="20" spans="1:12" x14ac:dyDescent="0.35">
      <c r="A20" s="1">
        <v>891380046</v>
      </c>
      <c r="B20" s="1" t="s">
        <v>16</v>
      </c>
      <c r="C20" s="1" t="s">
        <v>17</v>
      </c>
      <c r="D20" s="8">
        <v>159931</v>
      </c>
      <c r="E20" s="5">
        <v>45409.745833333334</v>
      </c>
      <c r="F20" s="5">
        <v>45422.438530092593</v>
      </c>
      <c r="G20" s="6">
        <v>156840</v>
      </c>
      <c r="H20" s="6">
        <v>156840</v>
      </c>
      <c r="I20" s="1" t="s">
        <v>12</v>
      </c>
      <c r="J20" s="1" t="s">
        <v>13</v>
      </c>
      <c r="K20" s="1" t="s">
        <v>14</v>
      </c>
      <c r="L20" s="7"/>
    </row>
    <row r="21" spans="1:12" x14ac:dyDescent="0.35">
      <c r="A21" s="1">
        <v>891380046</v>
      </c>
      <c r="B21" s="1" t="s">
        <v>16</v>
      </c>
      <c r="C21" s="1" t="s">
        <v>17</v>
      </c>
      <c r="D21" s="8">
        <v>160682</v>
      </c>
      <c r="E21" s="5">
        <v>45415.604861111111</v>
      </c>
      <c r="F21" s="5">
        <v>45456.385081018518</v>
      </c>
      <c r="G21" s="6">
        <v>87030</v>
      </c>
      <c r="H21" s="6">
        <v>87030</v>
      </c>
      <c r="I21" s="1" t="s">
        <v>12</v>
      </c>
      <c r="J21" s="1" t="s">
        <v>13</v>
      </c>
      <c r="K21" s="1" t="s">
        <v>15</v>
      </c>
      <c r="L21" s="7"/>
    </row>
    <row r="22" spans="1:12" x14ac:dyDescent="0.35">
      <c r="A22" s="1">
        <v>891380046</v>
      </c>
      <c r="B22" s="1" t="s">
        <v>16</v>
      </c>
      <c r="C22" s="1" t="s">
        <v>17</v>
      </c>
      <c r="D22" s="8">
        <v>161023</v>
      </c>
      <c r="E22" s="5">
        <v>45418.935416666667</v>
      </c>
      <c r="F22" s="5">
        <v>45456.385081018518</v>
      </c>
      <c r="G22" s="6">
        <v>105916</v>
      </c>
      <c r="H22" s="6">
        <v>105916</v>
      </c>
      <c r="I22" s="1" t="s">
        <v>12</v>
      </c>
      <c r="J22" s="1" t="s">
        <v>13</v>
      </c>
      <c r="K22" s="1" t="s">
        <v>15</v>
      </c>
      <c r="L22" s="4"/>
    </row>
    <row r="23" spans="1:12" x14ac:dyDescent="0.35">
      <c r="A23" s="1">
        <v>891380046</v>
      </c>
      <c r="B23" s="1" t="s">
        <v>16</v>
      </c>
      <c r="C23" s="1" t="s">
        <v>17</v>
      </c>
      <c r="D23" s="8">
        <v>161024</v>
      </c>
      <c r="E23" s="5">
        <v>45418.940972222219</v>
      </c>
      <c r="F23" s="5">
        <v>45456.385081018518</v>
      </c>
      <c r="G23" s="6">
        <v>90780</v>
      </c>
      <c r="H23" s="6">
        <v>90780</v>
      </c>
      <c r="I23" s="1" t="s">
        <v>12</v>
      </c>
      <c r="J23" s="1" t="s">
        <v>13</v>
      </c>
      <c r="K23" s="1" t="s">
        <v>15</v>
      </c>
      <c r="L23" s="7"/>
    </row>
    <row r="24" spans="1:12" x14ac:dyDescent="0.35">
      <c r="A24" s="1">
        <v>891380046</v>
      </c>
      <c r="B24" s="1" t="s">
        <v>16</v>
      </c>
      <c r="C24" s="1" t="s">
        <v>17</v>
      </c>
      <c r="D24" s="8">
        <v>161326</v>
      </c>
      <c r="E24" s="5">
        <v>45420.407638888886</v>
      </c>
      <c r="F24" s="5">
        <v>45456.385081018518</v>
      </c>
      <c r="G24" s="6">
        <v>85400</v>
      </c>
      <c r="H24" s="6">
        <v>85400</v>
      </c>
      <c r="I24" s="1" t="s">
        <v>12</v>
      </c>
      <c r="J24" s="1" t="s">
        <v>13</v>
      </c>
      <c r="K24" s="1" t="s">
        <v>15</v>
      </c>
      <c r="L24" s="7"/>
    </row>
    <row r="25" spans="1:12" x14ac:dyDescent="0.35">
      <c r="A25" s="1">
        <v>891380046</v>
      </c>
      <c r="B25" s="1" t="s">
        <v>16</v>
      </c>
      <c r="C25" s="1" t="s">
        <v>17</v>
      </c>
      <c r="D25" s="8">
        <v>161605</v>
      </c>
      <c r="E25" s="5">
        <v>45422.580555555556</v>
      </c>
      <c r="F25" s="5">
        <v>45456.385092592594</v>
      </c>
      <c r="G25" s="6">
        <v>521100</v>
      </c>
      <c r="H25" s="6">
        <v>521100</v>
      </c>
      <c r="I25" s="1" t="s">
        <v>12</v>
      </c>
      <c r="J25" s="1" t="s">
        <v>13</v>
      </c>
      <c r="K25" s="1" t="s">
        <v>14</v>
      </c>
      <c r="L25" s="7"/>
    </row>
    <row r="26" spans="1:12" x14ac:dyDescent="0.35">
      <c r="A26" s="1">
        <v>891380046</v>
      </c>
      <c r="B26" s="1" t="s">
        <v>16</v>
      </c>
      <c r="C26" s="1" t="s">
        <v>17</v>
      </c>
      <c r="D26" s="8">
        <v>162514</v>
      </c>
      <c r="E26" s="5">
        <v>45429.286111111112</v>
      </c>
      <c r="F26" s="5">
        <v>45456.385092592594</v>
      </c>
      <c r="G26" s="6">
        <v>52000</v>
      </c>
      <c r="H26" s="6">
        <v>52000</v>
      </c>
      <c r="I26" s="1" t="s">
        <v>12</v>
      </c>
      <c r="J26" s="1" t="s">
        <v>13</v>
      </c>
      <c r="K26" s="1" t="s">
        <v>15</v>
      </c>
      <c r="L26" s="7"/>
    </row>
    <row r="27" spans="1:12" x14ac:dyDescent="0.35">
      <c r="A27" s="1">
        <v>891380046</v>
      </c>
      <c r="B27" s="1" t="s">
        <v>16</v>
      </c>
      <c r="C27" s="1" t="s">
        <v>17</v>
      </c>
      <c r="D27" s="8">
        <v>162617</v>
      </c>
      <c r="E27" s="5">
        <v>45429.504166666666</v>
      </c>
      <c r="F27" s="5">
        <v>45456.385092592594</v>
      </c>
      <c r="G27" s="6">
        <v>87030</v>
      </c>
      <c r="H27" s="6">
        <v>87030</v>
      </c>
      <c r="I27" s="1" t="s">
        <v>12</v>
      </c>
      <c r="J27" s="1" t="s">
        <v>13</v>
      </c>
      <c r="K27" s="1" t="s">
        <v>15</v>
      </c>
      <c r="L27" s="4"/>
    </row>
    <row r="28" spans="1:12" x14ac:dyDescent="0.35">
      <c r="A28" s="1">
        <v>891380046</v>
      </c>
      <c r="B28" s="1" t="s">
        <v>16</v>
      </c>
      <c r="C28" s="1" t="s">
        <v>17</v>
      </c>
      <c r="D28" s="8">
        <v>162774</v>
      </c>
      <c r="E28" s="5">
        <v>45432.095833333333</v>
      </c>
      <c r="F28" s="5">
        <v>45456.385092592594</v>
      </c>
      <c r="G28" s="6">
        <v>106340</v>
      </c>
      <c r="H28" s="6">
        <v>106340</v>
      </c>
      <c r="I28" s="1" t="s">
        <v>12</v>
      </c>
      <c r="J28" s="1" t="s">
        <v>13</v>
      </c>
      <c r="K28" s="1" t="s">
        <v>14</v>
      </c>
      <c r="L28" s="7"/>
    </row>
    <row r="29" spans="1:12" x14ac:dyDescent="0.35">
      <c r="A29" s="1">
        <v>891380046</v>
      </c>
      <c r="B29" s="1" t="s">
        <v>16</v>
      </c>
      <c r="C29" s="1" t="s">
        <v>17</v>
      </c>
      <c r="D29" s="8">
        <v>163385</v>
      </c>
      <c r="E29" s="5">
        <v>45434.752083333333</v>
      </c>
      <c r="F29" s="5">
        <v>45456.385092592594</v>
      </c>
      <c r="G29" s="6">
        <v>85400</v>
      </c>
      <c r="H29" s="6">
        <v>85400</v>
      </c>
      <c r="I29" s="1" t="s">
        <v>12</v>
      </c>
      <c r="J29" s="1" t="s">
        <v>13</v>
      </c>
      <c r="K29" s="1" t="s">
        <v>15</v>
      </c>
      <c r="L29" s="4"/>
    </row>
    <row r="30" spans="1:12" x14ac:dyDescent="0.35">
      <c r="A30" s="1">
        <v>891380046</v>
      </c>
      <c r="B30" s="1" t="s">
        <v>16</v>
      </c>
      <c r="C30" s="1" t="s">
        <v>17</v>
      </c>
      <c r="D30" s="8">
        <v>163394</v>
      </c>
      <c r="E30" s="5">
        <v>45434.777083333334</v>
      </c>
      <c r="F30" s="5">
        <v>45456.385092592594</v>
      </c>
      <c r="G30" s="6">
        <v>85400</v>
      </c>
      <c r="H30" s="6">
        <v>85400</v>
      </c>
      <c r="I30" s="1" t="s">
        <v>12</v>
      </c>
      <c r="J30" s="1" t="s">
        <v>13</v>
      </c>
      <c r="K30" s="1" t="s">
        <v>15</v>
      </c>
      <c r="L30" s="7"/>
    </row>
    <row r="31" spans="1:12" x14ac:dyDescent="0.35">
      <c r="A31" s="1">
        <v>891380046</v>
      </c>
      <c r="B31" s="1" t="s">
        <v>16</v>
      </c>
      <c r="C31" s="1" t="s">
        <v>17</v>
      </c>
      <c r="D31" s="8">
        <v>163500</v>
      </c>
      <c r="E31" s="5">
        <v>45435.392361111109</v>
      </c>
      <c r="F31" s="5">
        <v>45456.385092592594</v>
      </c>
      <c r="G31" s="6">
        <v>49800</v>
      </c>
      <c r="H31" s="6">
        <v>49800</v>
      </c>
      <c r="I31" s="1" t="s">
        <v>12</v>
      </c>
      <c r="J31" s="1" t="s">
        <v>13</v>
      </c>
      <c r="K31" s="1" t="s">
        <v>15</v>
      </c>
      <c r="L31" s="7"/>
    </row>
    <row r="32" spans="1:12" x14ac:dyDescent="0.35">
      <c r="A32" s="1">
        <v>891380046</v>
      </c>
      <c r="B32" s="1" t="s">
        <v>16</v>
      </c>
      <c r="C32" s="1" t="s">
        <v>17</v>
      </c>
      <c r="D32" s="8">
        <v>163830</v>
      </c>
      <c r="E32" s="5">
        <v>45437.745138888888</v>
      </c>
      <c r="F32" s="5">
        <v>45456.385092592594</v>
      </c>
      <c r="G32" s="6">
        <v>110173</v>
      </c>
      <c r="H32" s="6">
        <v>110173</v>
      </c>
      <c r="I32" s="1" t="s">
        <v>12</v>
      </c>
      <c r="J32" s="1" t="s">
        <v>13</v>
      </c>
      <c r="K32" s="1" t="s">
        <v>14</v>
      </c>
      <c r="L32" s="7"/>
    </row>
    <row r="33" spans="1:12" x14ac:dyDescent="0.35">
      <c r="A33" s="1">
        <v>891380046</v>
      </c>
      <c r="B33" s="1" t="s">
        <v>16</v>
      </c>
      <c r="C33" s="1" t="s">
        <v>17</v>
      </c>
      <c r="D33" s="8">
        <v>164385</v>
      </c>
      <c r="E33" s="5">
        <v>45441.263888888891</v>
      </c>
      <c r="F33" s="5">
        <v>45456.385092592594</v>
      </c>
      <c r="G33" s="6">
        <v>85400</v>
      </c>
      <c r="H33" s="6">
        <v>85400</v>
      </c>
      <c r="I33" s="1" t="s">
        <v>12</v>
      </c>
      <c r="J33" s="1" t="s">
        <v>13</v>
      </c>
      <c r="K33" s="1" t="s">
        <v>15</v>
      </c>
      <c r="L33" s="7"/>
    </row>
    <row r="34" spans="1:12" x14ac:dyDescent="0.35">
      <c r="A34" s="1">
        <v>891380046</v>
      </c>
      <c r="B34" s="1" t="s">
        <v>16</v>
      </c>
      <c r="C34" s="1" t="s">
        <v>17</v>
      </c>
      <c r="D34" s="8">
        <v>164443</v>
      </c>
      <c r="E34" s="5">
        <v>45441.352083333331</v>
      </c>
      <c r="F34" s="5">
        <v>45456.385092592594</v>
      </c>
      <c r="G34" s="6">
        <v>148300</v>
      </c>
      <c r="H34" s="6">
        <v>148300</v>
      </c>
      <c r="I34" s="1" t="s">
        <v>12</v>
      </c>
      <c r="J34" s="1" t="s">
        <v>13</v>
      </c>
      <c r="K34" s="1" t="s">
        <v>14</v>
      </c>
      <c r="L34" s="7"/>
    </row>
    <row r="35" spans="1:12" x14ac:dyDescent="0.35">
      <c r="A35" s="1">
        <v>891380046</v>
      </c>
      <c r="B35" s="1" t="s">
        <v>16</v>
      </c>
      <c r="C35" s="1" t="s">
        <v>17</v>
      </c>
      <c r="D35" s="8">
        <v>164619</v>
      </c>
      <c r="E35" s="5">
        <v>45442.209722222222</v>
      </c>
      <c r="F35" s="5">
        <v>45456.385092592594</v>
      </c>
      <c r="G35" s="6">
        <v>103873</v>
      </c>
      <c r="H35" s="6">
        <v>103873</v>
      </c>
      <c r="I35" s="1" t="s">
        <v>12</v>
      </c>
      <c r="J35" s="1" t="s">
        <v>13</v>
      </c>
      <c r="K35" s="1" t="s">
        <v>14</v>
      </c>
      <c r="L35" s="7"/>
    </row>
    <row r="36" spans="1:12" x14ac:dyDescent="0.35">
      <c r="A36" s="1">
        <v>891380046</v>
      </c>
      <c r="B36" s="1" t="s">
        <v>16</v>
      </c>
      <c r="C36" s="1" t="s">
        <v>17</v>
      </c>
      <c r="D36" s="8">
        <v>165065</v>
      </c>
      <c r="E36" s="5">
        <v>45445.270138888889</v>
      </c>
      <c r="F36" s="5">
        <v>45477.437256944446</v>
      </c>
      <c r="G36" s="6">
        <v>88120</v>
      </c>
      <c r="H36" s="6">
        <v>88120</v>
      </c>
      <c r="I36" s="1" t="s">
        <v>12</v>
      </c>
      <c r="J36" s="1" t="s">
        <v>13</v>
      </c>
      <c r="K36" s="1" t="s">
        <v>14</v>
      </c>
      <c r="L36" s="7"/>
    </row>
    <row r="37" spans="1:12" x14ac:dyDescent="0.35">
      <c r="A37" s="1">
        <v>891380046</v>
      </c>
      <c r="B37" s="1" t="s">
        <v>16</v>
      </c>
      <c r="C37" s="1" t="s">
        <v>17</v>
      </c>
      <c r="D37" s="8">
        <v>165069</v>
      </c>
      <c r="E37" s="5">
        <v>45445.438194444447</v>
      </c>
      <c r="F37" s="5">
        <v>45477.437256944446</v>
      </c>
      <c r="G37" s="6">
        <v>91250</v>
      </c>
      <c r="H37" s="6">
        <v>91250</v>
      </c>
      <c r="I37" s="1" t="s">
        <v>12</v>
      </c>
      <c r="J37" s="1" t="s">
        <v>13</v>
      </c>
      <c r="K37" s="1" t="s">
        <v>14</v>
      </c>
      <c r="L37" s="7"/>
    </row>
    <row r="38" spans="1:12" x14ac:dyDescent="0.35">
      <c r="A38" s="1">
        <v>891380046</v>
      </c>
      <c r="B38" s="1" t="s">
        <v>16</v>
      </c>
      <c r="C38" s="1" t="s">
        <v>17</v>
      </c>
      <c r="D38" s="8">
        <v>165469</v>
      </c>
      <c r="E38" s="5">
        <v>45448.390277777777</v>
      </c>
      <c r="F38" s="5">
        <v>45477.437256944446</v>
      </c>
      <c r="G38" s="6">
        <v>130500</v>
      </c>
      <c r="H38" s="6">
        <v>130500</v>
      </c>
      <c r="I38" s="1" t="s">
        <v>12</v>
      </c>
      <c r="J38" s="1" t="s">
        <v>13</v>
      </c>
      <c r="K38" s="1" t="s">
        <v>14</v>
      </c>
      <c r="L38" s="7"/>
    </row>
    <row r="39" spans="1:12" x14ac:dyDescent="0.35">
      <c r="A39" s="1">
        <v>891380046</v>
      </c>
      <c r="B39" s="1" t="s">
        <v>16</v>
      </c>
      <c r="C39" s="1" t="s">
        <v>17</v>
      </c>
      <c r="D39" s="8">
        <v>165494</v>
      </c>
      <c r="E39" s="5">
        <v>45448.430555555555</v>
      </c>
      <c r="F39" s="5">
        <v>45477.437256944446</v>
      </c>
      <c r="G39" s="6">
        <v>37700</v>
      </c>
      <c r="H39" s="6">
        <v>37700</v>
      </c>
      <c r="I39" s="1" t="s">
        <v>12</v>
      </c>
      <c r="J39" s="1" t="s">
        <v>13</v>
      </c>
      <c r="K39" s="1" t="s">
        <v>15</v>
      </c>
      <c r="L39" s="7"/>
    </row>
    <row r="40" spans="1:12" x14ac:dyDescent="0.35">
      <c r="A40" s="1">
        <v>891380046</v>
      </c>
      <c r="B40" s="1" t="s">
        <v>16</v>
      </c>
      <c r="C40" s="1" t="s">
        <v>17</v>
      </c>
      <c r="D40" s="8">
        <v>166059</v>
      </c>
      <c r="E40" s="5">
        <v>45453.851388888892</v>
      </c>
      <c r="F40" s="5">
        <v>45477.437256944446</v>
      </c>
      <c r="G40" s="6">
        <v>88420</v>
      </c>
      <c r="H40" s="6">
        <v>88420</v>
      </c>
      <c r="I40" s="1" t="s">
        <v>12</v>
      </c>
      <c r="J40" s="1" t="s">
        <v>13</v>
      </c>
      <c r="K40" s="1" t="s">
        <v>14</v>
      </c>
      <c r="L40" s="7"/>
    </row>
    <row r="41" spans="1:12" x14ac:dyDescent="0.35">
      <c r="A41" s="1">
        <v>891380046</v>
      </c>
      <c r="B41" s="1" t="s">
        <v>16</v>
      </c>
      <c r="C41" s="1" t="s">
        <v>17</v>
      </c>
      <c r="D41" s="8">
        <v>166726</v>
      </c>
      <c r="E41" s="5">
        <v>45456.964583333334</v>
      </c>
      <c r="F41" s="5">
        <v>45477.437256944446</v>
      </c>
      <c r="G41" s="6">
        <v>109510</v>
      </c>
      <c r="H41" s="6">
        <v>109510</v>
      </c>
      <c r="I41" s="1" t="s">
        <v>12</v>
      </c>
      <c r="J41" s="1" t="s">
        <v>13</v>
      </c>
      <c r="K41" s="1" t="s">
        <v>14</v>
      </c>
      <c r="L41" s="7"/>
    </row>
    <row r="42" spans="1:12" x14ac:dyDescent="0.35">
      <c r="A42" s="1">
        <v>891380046</v>
      </c>
      <c r="B42" s="1" t="s">
        <v>16</v>
      </c>
      <c r="C42" s="1" t="s">
        <v>17</v>
      </c>
      <c r="D42" s="8">
        <v>168163</v>
      </c>
      <c r="E42" s="5">
        <v>45467.527083333334</v>
      </c>
      <c r="F42" s="5">
        <v>45477.437256944446</v>
      </c>
      <c r="G42" s="6">
        <v>784308</v>
      </c>
      <c r="H42" s="6">
        <v>784308</v>
      </c>
      <c r="I42" s="1" t="s">
        <v>12</v>
      </c>
      <c r="J42" s="1" t="s">
        <v>13</v>
      </c>
      <c r="K42" s="1" t="s">
        <v>14</v>
      </c>
      <c r="L42" s="7"/>
    </row>
    <row r="43" spans="1:12" x14ac:dyDescent="0.35">
      <c r="A43" s="1">
        <v>891380046</v>
      </c>
      <c r="B43" s="1" t="s">
        <v>16</v>
      </c>
      <c r="C43" s="1" t="s">
        <v>17</v>
      </c>
      <c r="D43" s="8">
        <v>168951</v>
      </c>
      <c r="E43" s="5">
        <v>45471.681944444441</v>
      </c>
      <c r="F43" s="5">
        <v>45477.437268518515</v>
      </c>
      <c r="G43" s="6">
        <v>85400</v>
      </c>
      <c r="H43" s="6">
        <v>85400</v>
      </c>
      <c r="I43" s="1" t="s">
        <v>12</v>
      </c>
      <c r="J43" s="1" t="s">
        <v>13</v>
      </c>
      <c r="K43" s="1" t="s">
        <v>14</v>
      </c>
      <c r="L43" s="7"/>
    </row>
    <row r="44" spans="1:12" x14ac:dyDescent="0.35">
      <c r="A44" s="1">
        <v>891380046</v>
      </c>
      <c r="B44" s="1" t="s">
        <v>16</v>
      </c>
      <c r="C44" s="1" t="s">
        <v>17</v>
      </c>
      <c r="D44" s="8">
        <v>169061</v>
      </c>
      <c r="E44" s="5">
        <v>45472.46875</v>
      </c>
      <c r="F44" s="5">
        <v>45477.437268518515</v>
      </c>
      <c r="G44" s="6">
        <v>86920</v>
      </c>
      <c r="H44" s="6">
        <v>86920</v>
      </c>
      <c r="I44" s="1" t="s">
        <v>12</v>
      </c>
      <c r="J44" s="1" t="s">
        <v>13</v>
      </c>
      <c r="K44" s="1" t="s">
        <v>14</v>
      </c>
      <c r="L44" s="7"/>
    </row>
    <row r="45" spans="1:12" x14ac:dyDescent="0.35">
      <c r="A45" s="1">
        <v>891380046</v>
      </c>
      <c r="B45" s="1" t="s">
        <v>16</v>
      </c>
      <c r="C45" s="1" t="s">
        <v>17</v>
      </c>
      <c r="D45" s="8">
        <v>169475</v>
      </c>
      <c r="E45" s="5">
        <v>45476.453472222223</v>
      </c>
      <c r="F45" s="5">
        <v>45513.350069444445</v>
      </c>
      <c r="G45" s="6">
        <v>52000</v>
      </c>
      <c r="H45" s="6">
        <v>52000</v>
      </c>
      <c r="I45" s="1" t="s">
        <v>12</v>
      </c>
      <c r="J45" s="1" t="s">
        <v>13</v>
      </c>
      <c r="K45" s="1" t="s">
        <v>15</v>
      </c>
      <c r="L45" s="7"/>
    </row>
    <row r="46" spans="1:12" x14ac:dyDescent="0.35">
      <c r="A46" s="1">
        <v>891380046</v>
      </c>
      <c r="B46" s="1" t="s">
        <v>16</v>
      </c>
      <c r="C46" s="1" t="s">
        <v>17</v>
      </c>
      <c r="D46" s="8">
        <v>170046</v>
      </c>
      <c r="E46" s="5">
        <v>45480.70416666667</v>
      </c>
      <c r="F46" s="5">
        <v>45513.350069444445</v>
      </c>
      <c r="G46" s="6">
        <v>107773</v>
      </c>
      <c r="H46" s="6">
        <v>107773</v>
      </c>
      <c r="I46" s="1" t="s">
        <v>12</v>
      </c>
      <c r="J46" s="1" t="s">
        <v>13</v>
      </c>
      <c r="K46" s="1" t="s">
        <v>14</v>
      </c>
      <c r="L46" s="4"/>
    </row>
    <row r="47" spans="1:12" x14ac:dyDescent="0.35">
      <c r="A47" s="1">
        <v>891380046</v>
      </c>
      <c r="B47" s="1" t="s">
        <v>16</v>
      </c>
      <c r="C47" s="1" t="s">
        <v>17</v>
      </c>
      <c r="D47" s="8">
        <v>173495</v>
      </c>
      <c r="E47" s="5">
        <v>45504.426388888889</v>
      </c>
      <c r="F47" s="5">
        <v>45513.350069444445</v>
      </c>
      <c r="G47" s="6">
        <v>121100</v>
      </c>
      <c r="H47" s="6">
        <v>121100</v>
      </c>
      <c r="I47" s="1" t="s">
        <v>12</v>
      </c>
      <c r="J47" s="1" t="s">
        <v>13</v>
      </c>
      <c r="K47" s="1" t="s">
        <v>14</v>
      </c>
      <c r="L47" s="4"/>
    </row>
    <row r="48" spans="1:12" x14ac:dyDescent="0.35">
      <c r="A48" s="1">
        <v>891380046</v>
      </c>
      <c r="B48" s="1" t="s">
        <v>16</v>
      </c>
      <c r="C48" s="1" t="s">
        <v>17</v>
      </c>
      <c r="D48" s="8">
        <v>9556</v>
      </c>
      <c r="E48" s="5">
        <v>42521</v>
      </c>
      <c r="F48" s="5">
        <v>42530.393379629626</v>
      </c>
      <c r="G48" s="6">
        <v>219562</v>
      </c>
      <c r="H48" s="6">
        <v>31300</v>
      </c>
      <c r="I48" s="1" t="s">
        <v>12</v>
      </c>
      <c r="J48" s="1" t="s">
        <v>13</v>
      </c>
      <c r="K48" s="1" t="s">
        <v>14</v>
      </c>
      <c r="L48" s="7"/>
    </row>
    <row r="49" spans="1:12" x14ac:dyDescent="0.35">
      <c r="A49" s="1">
        <v>891380046</v>
      </c>
      <c r="B49" s="1" t="s">
        <v>16</v>
      </c>
      <c r="C49" s="1" t="s">
        <v>17</v>
      </c>
      <c r="D49" s="8">
        <v>23466</v>
      </c>
      <c r="E49" s="5">
        <v>44216.396527777775</v>
      </c>
      <c r="F49" s="5">
        <v>44251.704247685186</v>
      </c>
      <c r="G49" s="6">
        <v>35100</v>
      </c>
      <c r="H49" s="6">
        <v>35100</v>
      </c>
      <c r="I49" s="1" t="s">
        <v>12</v>
      </c>
      <c r="J49" s="1" t="s">
        <v>13</v>
      </c>
      <c r="K49" s="1" t="s">
        <v>15</v>
      </c>
      <c r="L49" s="4"/>
    </row>
    <row r="50" spans="1:12" x14ac:dyDescent="0.35">
      <c r="A50" s="1">
        <v>891380046</v>
      </c>
      <c r="B50" s="1" t="s">
        <v>16</v>
      </c>
      <c r="C50" s="1" t="s">
        <v>17</v>
      </c>
      <c r="D50" s="8">
        <v>38490</v>
      </c>
      <c r="E50" s="5">
        <v>44351.428472222222</v>
      </c>
      <c r="F50" s="5">
        <v>44394.58761574074</v>
      </c>
      <c r="G50" s="6">
        <v>36300</v>
      </c>
      <c r="H50" s="6">
        <v>36300</v>
      </c>
      <c r="I50" s="1" t="s">
        <v>12</v>
      </c>
      <c r="J50" s="1" t="s">
        <v>13</v>
      </c>
      <c r="K50" s="1" t="s">
        <v>15</v>
      </c>
      <c r="L50" s="4"/>
    </row>
    <row r="51" spans="1:12" x14ac:dyDescent="0.35">
      <c r="A51" s="1">
        <v>891380046</v>
      </c>
      <c r="B51" s="1" t="s">
        <v>16</v>
      </c>
      <c r="C51" s="1" t="s">
        <v>17</v>
      </c>
      <c r="D51" s="8">
        <v>59516</v>
      </c>
      <c r="E51" s="5">
        <v>44536.832638888889</v>
      </c>
      <c r="F51" s="5">
        <v>44561.536840277775</v>
      </c>
      <c r="G51" s="6">
        <v>126400</v>
      </c>
      <c r="H51" s="6">
        <v>126400</v>
      </c>
      <c r="I51" s="1" t="s">
        <v>12</v>
      </c>
      <c r="J51" s="1" t="s">
        <v>13</v>
      </c>
      <c r="K51" s="1" t="s">
        <v>14</v>
      </c>
      <c r="L51" s="4"/>
    </row>
    <row r="52" spans="1:12" x14ac:dyDescent="0.35">
      <c r="A52" s="1">
        <v>891380046</v>
      </c>
      <c r="B52" s="1" t="s">
        <v>16</v>
      </c>
      <c r="C52" s="1" t="s">
        <v>17</v>
      </c>
      <c r="D52" s="8">
        <v>161789</v>
      </c>
      <c r="E52" s="5">
        <v>45425.443749999999</v>
      </c>
      <c r="F52" s="5">
        <v>45455.405173611114</v>
      </c>
      <c r="G52" s="6">
        <v>166010</v>
      </c>
      <c r="H52" s="6">
        <v>166010</v>
      </c>
      <c r="I52" s="1" t="s">
        <v>12</v>
      </c>
      <c r="J52" s="1" t="s">
        <v>13</v>
      </c>
      <c r="K52" s="1" t="s">
        <v>15</v>
      </c>
      <c r="L52" s="4"/>
    </row>
    <row r="53" spans="1:12" x14ac:dyDescent="0.35">
      <c r="A53" s="1">
        <v>891380046</v>
      </c>
      <c r="B53" s="1" t="s">
        <v>16</v>
      </c>
      <c r="C53" s="1" t="s">
        <v>17</v>
      </c>
      <c r="D53" s="8">
        <v>170057</v>
      </c>
      <c r="E53" s="5">
        <v>45480.863194444442</v>
      </c>
      <c r="F53" s="5">
        <v>45513.34233796296</v>
      </c>
      <c r="G53" s="6">
        <v>85400</v>
      </c>
      <c r="H53" s="6">
        <v>85400</v>
      </c>
      <c r="I53" s="1" t="s">
        <v>12</v>
      </c>
      <c r="J53" s="1" t="s">
        <v>13</v>
      </c>
      <c r="K53" s="1" t="s">
        <v>14</v>
      </c>
      <c r="L53" s="4"/>
    </row>
    <row r="54" spans="1:12" x14ac:dyDescent="0.35">
      <c r="A54" s="1">
        <v>891380046</v>
      </c>
      <c r="B54" s="1" t="s">
        <v>16</v>
      </c>
      <c r="C54" s="1" t="s">
        <v>17</v>
      </c>
      <c r="D54" s="8">
        <v>9557</v>
      </c>
      <c r="E54" s="5">
        <v>42521</v>
      </c>
      <c r="F54" s="5">
        <v>42530.391701388886</v>
      </c>
      <c r="G54" s="6">
        <v>42500</v>
      </c>
      <c r="H54" s="6">
        <v>27000</v>
      </c>
      <c r="I54" s="1" t="s">
        <v>12</v>
      </c>
      <c r="J54" s="1" t="s">
        <v>13</v>
      </c>
      <c r="K54" s="1" t="s">
        <v>15</v>
      </c>
      <c r="L54" s="4"/>
    </row>
    <row r="55" spans="1:12" x14ac:dyDescent="0.35">
      <c r="A55" s="1">
        <v>891380046</v>
      </c>
      <c r="B55" s="1" t="s">
        <v>16</v>
      </c>
      <c r="C55" s="1" t="s">
        <v>17</v>
      </c>
      <c r="D55" s="8">
        <v>15671</v>
      </c>
      <c r="E55" s="5">
        <v>44074.598425925928</v>
      </c>
      <c r="F55" s="5">
        <v>44092.588587962964</v>
      </c>
      <c r="G55" s="6">
        <v>10800</v>
      </c>
      <c r="H55" s="6">
        <v>10800</v>
      </c>
      <c r="I55" s="1" t="s">
        <v>12</v>
      </c>
      <c r="J55" s="1" t="s">
        <v>13</v>
      </c>
      <c r="K55" s="1" t="s">
        <v>15</v>
      </c>
      <c r="L55" s="7"/>
    </row>
    <row r="56" spans="1:12" x14ac:dyDescent="0.35">
      <c r="A56" s="1">
        <v>891380046</v>
      </c>
      <c r="B56" s="1" t="s">
        <v>16</v>
      </c>
      <c r="C56" s="1" t="s">
        <v>17</v>
      </c>
      <c r="D56" s="8">
        <v>22128</v>
      </c>
      <c r="E56" s="5">
        <v>44200.57708333333</v>
      </c>
      <c r="F56" s="5">
        <v>44251.701412037037</v>
      </c>
      <c r="G56" s="6">
        <v>54000</v>
      </c>
      <c r="H56" s="6">
        <v>54000</v>
      </c>
      <c r="I56" s="1" t="s">
        <v>12</v>
      </c>
      <c r="J56" s="1" t="s">
        <v>13</v>
      </c>
      <c r="K56" s="1" t="s">
        <v>14</v>
      </c>
      <c r="L56" s="4"/>
    </row>
    <row r="57" spans="1:12" x14ac:dyDescent="0.35">
      <c r="A57" s="1">
        <v>891380046</v>
      </c>
      <c r="B57" s="1" t="s">
        <v>16</v>
      </c>
      <c r="C57" s="1" t="s">
        <v>17</v>
      </c>
      <c r="D57" s="8">
        <v>34208</v>
      </c>
      <c r="E57" s="5">
        <v>44306.603472222225</v>
      </c>
      <c r="F57" s="5">
        <v>44336.66815972222</v>
      </c>
      <c r="G57" s="6">
        <v>11200</v>
      </c>
      <c r="H57" s="6">
        <v>11200</v>
      </c>
      <c r="I57" s="1" t="s">
        <v>12</v>
      </c>
      <c r="J57" s="1" t="s">
        <v>13</v>
      </c>
      <c r="K57" s="1" t="s">
        <v>15</v>
      </c>
      <c r="L57" s="4"/>
    </row>
    <row r="58" spans="1:12" x14ac:dyDescent="0.35">
      <c r="A58" s="1">
        <v>891380046</v>
      </c>
      <c r="B58" s="1" t="s">
        <v>16</v>
      </c>
      <c r="C58" s="1" t="s">
        <v>17</v>
      </c>
      <c r="D58" s="8">
        <v>35107</v>
      </c>
      <c r="E58" s="5">
        <v>44313.373611111114</v>
      </c>
      <c r="F58" s="5">
        <v>44336.66815972222</v>
      </c>
      <c r="G58" s="6">
        <v>11200</v>
      </c>
      <c r="H58" s="6">
        <v>11200</v>
      </c>
      <c r="I58" s="1" t="s">
        <v>12</v>
      </c>
      <c r="J58" s="1" t="s">
        <v>13</v>
      </c>
      <c r="K58" s="1" t="s">
        <v>15</v>
      </c>
      <c r="L58" s="4"/>
    </row>
    <row r="59" spans="1:12" x14ac:dyDescent="0.35">
      <c r="A59" s="1">
        <v>891380046</v>
      </c>
      <c r="B59" s="1" t="s">
        <v>16</v>
      </c>
      <c r="C59" s="1" t="s">
        <v>17</v>
      </c>
      <c r="D59" s="8">
        <v>46209</v>
      </c>
      <c r="E59" s="5">
        <v>44417.65</v>
      </c>
      <c r="F59" s="5">
        <v>44439.427858796298</v>
      </c>
      <c r="G59" s="6">
        <v>11200</v>
      </c>
      <c r="H59" s="6">
        <v>11200</v>
      </c>
      <c r="I59" s="1" t="s">
        <v>12</v>
      </c>
      <c r="J59" s="1" t="s">
        <v>13</v>
      </c>
      <c r="K59" s="1" t="s">
        <v>15</v>
      </c>
      <c r="L59" s="1"/>
    </row>
    <row r="60" spans="1:12" x14ac:dyDescent="0.35">
      <c r="A60" s="1">
        <v>891380046</v>
      </c>
      <c r="B60" s="1" t="s">
        <v>16</v>
      </c>
      <c r="C60" s="1" t="s">
        <v>17</v>
      </c>
      <c r="D60" s="8">
        <v>46210</v>
      </c>
      <c r="E60" s="5">
        <v>44417.652083333334</v>
      </c>
      <c r="F60" s="5">
        <v>44439.427858796298</v>
      </c>
      <c r="G60" s="6">
        <v>11200</v>
      </c>
      <c r="H60" s="6">
        <v>11200</v>
      </c>
      <c r="I60" s="1" t="s">
        <v>12</v>
      </c>
      <c r="J60" s="1" t="s">
        <v>13</v>
      </c>
      <c r="K60" s="1" t="s">
        <v>15</v>
      </c>
      <c r="L60" s="1"/>
    </row>
    <row r="61" spans="1:12" x14ac:dyDescent="0.35">
      <c r="A61" s="1">
        <v>891380046</v>
      </c>
      <c r="B61" s="1" t="s">
        <v>16</v>
      </c>
      <c r="C61" s="1" t="s">
        <v>17</v>
      </c>
      <c r="D61" s="8">
        <v>49182</v>
      </c>
      <c r="E61" s="5">
        <v>44448.450694444444</v>
      </c>
      <c r="F61" s="5">
        <v>44488.322870370372</v>
      </c>
      <c r="G61" s="6">
        <v>11200</v>
      </c>
      <c r="H61" s="6">
        <v>11200</v>
      </c>
      <c r="I61" s="1" t="s">
        <v>12</v>
      </c>
      <c r="J61" s="1" t="s">
        <v>13</v>
      </c>
      <c r="K61" s="1" t="s">
        <v>15</v>
      </c>
      <c r="L61" s="1"/>
    </row>
    <row r="62" spans="1:12" x14ac:dyDescent="0.35">
      <c r="A62" s="1">
        <v>891380046</v>
      </c>
      <c r="B62" s="1" t="s">
        <v>16</v>
      </c>
      <c r="C62" s="1" t="s">
        <v>17</v>
      </c>
      <c r="D62" s="8">
        <v>89404</v>
      </c>
      <c r="E62" s="5">
        <v>44829.336805555555</v>
      </c>
      <c r="F62" s="5">
        <v>44846.478437500002</v>
      </c>
      <c r="G62" s="6">
        <v>12300</v>
      </c>
      <c r="H62" s="6">
        <v>12300</v>
      </c>
      <c r="I62" s="1" t="s">
        <v>12</v>
      </c>
      <c r="J62" s="1" t="s">
        <v>13</v>
      </c>
      <c r="K62" s="1" t="s">
        <v>15</v>
      </c>
      <c r="L62" s="4"/>
    </row>
    <row r="63" spans="1:12" x14ac:dyDescent="0.35">
      <c r="A63" s="1">
        <v>891380046</v>
      </c>
      <c r="B63" s="1" t="s">
        <v>16</v>
      </c>
      <c r="C63" s="1" t="s">
        <v>17</v>
      </c>
      <c r="D63" s="8">
        <v>125642</v>
      </c>
      <c r="E63" s="5">
        <v>45153.39166666667</v>
      </c>
      <c r="F63" s="5">
        <v>45180.496562499997</v>
      </c>
      <c r="G63" s="6">
        <v>57200</v>
      </c>
      <c r="H63" s="6">
        <v>57200</v>
      </c>
      <c r="I63" s="1" t="s">
        <v>12</v>
      </c>
      <c r="J63" s="1" t="s">
        <v>13</v>
      </c>
      <c r="K63" s="1" t="s">
        <v>14</v>
      </c>
      <c r="L63" s="4"/>
    </row>
    <row r="64" spans="1:12" x14ac:dyDescent="0.35">
      <c r="A64" s="1">
        <v>891380046</v>
      </c>
      <c r="B64" s="1" t="s">
        <v>16</v>
      </c>
      <c r="C64" s="1" t="s">
        <v>17</v>
      </c>
      <c r="D64" s="8">
        <v>165722</v>
      </c>
      <c r="E64" s="5">
        <v>45449.706250000003</v>
      </c>
      <c r="F64" s="5">
        <v>45477.43476851852</v>
      </c>
      <c r="G64" s="6">
        <v>16000</v>
      </c>
      <c r="H64" s="6">
        <v>16000</v>
      </c>
      <c r="I64" s="1" t="s">
        <v>12</v>
      </c>
      <c r="J64" s="1" t="s">
        <v>13</v>
      </c>
      <c r="K64" s="1" t="s">
        <v>15</v>
      </c>
      <c r="L64" s="1"/>
    </row>
    <row r="65" spans="1:12" x14ac:dyDescent="0.35">
      <c r="A65" s="1">
        <v>891380046</v>
      </c>
      <c r="B65" s="1" t="s">
        <v>16</v>
      </c>
      <c r="C65" s="1" t="s">
        <v>17</v>
      </c>
      <c r="D65" s="8">
        <v>170169</v>
      </c>
      <c r="E65" s="5">
        <v>45481.413888888892</v>
      </c>
      <c r="F65" s="5">
        <v>45513.341168981482</v>
      </c>
      <c r="G65" s="6">
        <v>16000</v>
      </c>
      <c r="H65" s="6">
        <v>16000</v>
      </c>
      <c r="I65" s="1" t="s">
        <v>12</v>
      </c>
      <c r="J65" s="1" t="s">
        <v>13</v>
      </c>
      <c r="K65" s="1" t="s">
        <v>15</v>
      </c>
      <c r="L65" s="1"/>
    </row>
    <row r="66" spans="1:12" x14ac:dyDescent="0.35">
      <c r="A66" s="1">
        <v>891380046</v>
      </c>
      <c r="B66" s="1" t="s">
        <v>16</v>
      </c>
      <c r="C66" s="1" t="s">
        <v>17</v>
      </c>
      <c r="D66" s="8">
        <v>15753</v>
      </c>
      <c r="E66" s="5">
        <v>44104.758333333331</v>
      </c>
      <c r="F66" s="5">
        <v>44125.619062500002</v>
      </c>
      <c r="G66" s="6">
        <v>385000</v>
      </c>
      <c r="H66" s="6">
        <v>385000</v>
      </c>
      <c r="I66" s="1" t="s">
        <v>12</v>
      </c>
      <c r="J66" s="1" t="s">
        <v>13</v>
      </c>
      <c r="K66" s="1" t="s">
        <v>14</v>
      </c>
      <c r="L66" s="1"/>
    </row>
    <row r="67" spans="1:12" x14ac:dyDescent="0.35">
      <c r="A67" s="1">
        <v>891380046</v>
      </c>
      <c r="B67" s="1" t="s">
        <v>16</v>
      </c>
      <c r="C67" s="1" t="s">
        <v>17</v>
      </c>
      <c r="D67" s="8">
        <v>81650</v>
      </c>
      <c r="E67" s="5">
        <v>44754.520833333336</v>
      </c>
      <c r="F67" s="5">
        <v>44791.724606481483</v>
      </c>
      <c r="G67" s="6">
        <v>80832</v>
      </c>
      <c r="H67" s="6">
        <v>80832</v>
      </c>
      <c r="I67" s="1" t="s">
        <v>12</v>
      </c>
      <c r="J67" s="1" t="s">
        <v>13</v>
      </c>
      <c r="K67" s="1" t="s">
        <v>14</v>
      </c>
      <c r="L67" s="1"/>
    </row>
  </sheetData>
  <autoFilter ref="A1:M67">
    <sortState ref="A2:M64">
      <sortCondition ref="D1:D60"/>
    </sortState>
  </autoFilter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="80" zoomScaleNormal="80" workbookViewId="0">
      <selection activeCell="F10" sqref="F10"/>
    </sheetView>
  </sheetViews>
  <sheetFormatPr baseColWidth="10" defaultRowHeight="14.5" x14ac:dyDescent="0.35"/>
  <cols>
    <col min="1" max="1" width="75.08984375" bestFit="1" customWidth="1"/>
    <col min="2" max="2" width="13.1796875" style="25" bestFit="1" customWidth="1"/>
    <col min="3" max="3" width="10.6328125" style="11" bestFit="1" customWidth="1"/>
    <col min="4" max="5" width="10.90625" style="11" customWidth="1"/>
    <col min="6" max="6" width="13.1796875" style="11" bestFit="1" customWidth="1"/>
  </cols>
  <sheetData>
    <row r="2" spans="1:6" ht="15" thickBot="1" x14ac:dyDescent="0.4"/>
    <row r="3" spans="1:6" s="23" customFormat="1" ht="41" customHeight="1" x14ac:dyDescent="0.35">
      <c r="A3" s="29" t="s">
        <v>217</v>
      </c>
      <c r="B3" s="32" t="s">
        <v>214</v>
      </c>
      <c r="C3" s="35" t="s">
        <v>215</v>
      </c>
      <c r="D3" s="26" t="s">
        <v>216</v>
      </c>
      <c r="E3" s="24"/>
      <c r="F3" s="24"/>
    </row>
    <row r="4" spans="1:6" x14ac:dyDescent="0.35">
      <c r="A4" s="30" t="s">
        <v>182</v>
      </c>
      <c r="B4" s="33">
        <v>18</v>
      </c>
      <c r="C4" s="36">
        <v>2266346</v>
      </c>
      <c r="D4" s="27">
        <v>0</v>
      </c>
    </row>
    <row r="5" spans="1:6" x14ac:dyDescent="0.35">
      <c r="A5" s="30" t="s">
        <v>211</v>
      </c>
      <c r="B5" s="33">
        <v>2</v>
      </c>
      <c r="C5" s="36">
        <v>558800</v>
      </c>
      <c r="D5" s="27">
        <v>231100</v>
      </c>
      <c r="E5" s="11">
        <f>GETPIVOTDATA("Saldo IPS ",$A$3,"Estado de Factura EPS Agosto 28","FACTURA CANCELADA PARCIALMENTE - GLOSA PENDIENTE POR CONCILIAR")-GETPIVOTDATA("Valor glosa pendiente ",$A$3,"Estado de Factura EPS Agosto 28","FACTURA CANCELADA PARCIALMENTE - GLOSA PENDIENTE POR CONCILIAR")</f>
        <v>327700</v>
      </c>
      <c r="F5" s="11">
        <f>GETPIVOTDATA("Saldo IPS ",$A$3,"Estado de Factura EPS Agosto 28","FACTURA CANCELADA")+E5</f>
        <v>2594046</v>
      </c>
    </row>
    <row r="6" spans="1:6" x14ac:dyDescent="0.35">
      <c r="A6" s="30" t="s">
        <v>181</v>
      </c>
      <c r="B6" s="33">
        <v>19</v>
      </c>
      <c r="C6" s="36">
        <v>1759095</v>
      </c>
      <c r="D6" s="27">
        <v>0</v>
      </c>
    </row>
    <row r="7" spans="1:6" x14ac:dyDescent="0.35">
      <c r="A7" s="30" t="s">
        <v>205</v>
      </c>
      <c r="B7" s="33">
        <v>4</v>
      </c>
      <c r="C7" s="36">
        <v>243040</v>
      </c>
      <c r="D7" s="27">
        <v>0</v>
      </c>
    </row>
    <row r="8" spans="1:6" x14ac:dyDescent="0.35">
      <c r="A8" s="30" t="s">
        <v>180</v>
      </c>
      <c r="B8" s="33">
        <v>13</v>
      </c>
      <c r="C8" s="36">
        <v>2096790</v>
      </c>
      <c r="D8" s="27">
        <v>0</v>
      </c>
    </row>
    <row r="9" spans="1:6" x14ac:dyDescent="0.35">
      <c r="A9" s="30" t="s">
        <v>183</v>
      </c>
      <c r="B9" s="33">
        <v>9</v>
      </c>
      <c r="C9" s="36">
        <v>988713</v>
      </c>
      <c r="D9" s="27">
        <v>0</v>
      </c>
    </row>
    <row r="10" spans="1:6" x14ac:dyDescent="0.35">
      <c r="A10" s="30" t="s">
        <v>212</v>
      </c>
      <c r="B10" s="33">
        <v>1</v>
      </c>
      <c r="C10" s="36">
        <v>49800</v>
      </c>
      <c r="D10" s="27">
        <v>2300</v>
      </c>
      <c r="E10" s="11">
        <f>GETPIVOTDATA("Saldo IPS ",$A$3,"Estado de Factura EPS Agosto 28","FACTURA PENDIENTE EN PROGRAMACION DE PAGO - GLOSA PENDIENTE POR CONCILIAR")-GETPIVOTDATA("Valor glosa pendiente ",$A$3,"Estado de Factura EPS Agosto 28","FACTURA PENDIENTE EN PROGRAMACION DE PAGO - GLOSA PENDIENTE POR CONCILIAR")</f>
        <v>47500</v>
      </c>
      <c r="F10" s="11">
        <f>GETPIVOTDATA("Saldo IPS ",$A$3,"Estado de Factura EPS Agosto 28","FACTURA PENDIENTE EN PROGRAMACION DE PAGO")+E10</f>
        <v>1036213</v>
      </c>
    </row>
    <row r="11" spans="1:6" ht="15" thickBot="1" x14ac:dyDescent="0.4">
      <c r="A11" s="31" t="s">
        <v>213</v>
      </c>
      <c r="B11" s="34">
        <v>66</v>
      </c>
      <c r="C11" s="37">
        <v>7962584</v>
      </c>
      <c r="D11" s="28">
        <v>233400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68"/>
  <sheetViews>
    <sheetView showGridLines="0" topLeftCell="H1" zoomScale="80" zoomScaleNormal="80" workbookViewId="0">
      <selection activeCell="K1" sqref="K1"/>
    </sheetView>
  </sheetViews>
  <sheetFormatPr baseColWidth="10" defaultRowHeight="14.5" x14ac:dyDescent="0.35"/>
  <cols>
    <col min="2" max="2" width="32.90625" bestFit="1" customWidth="1"/>
    <col min="3" max="3" width="9" customWidth="1"/>
    <col min="4" max="5" width="8.81640625" customWidth="1"/>
    <col min="6" max="6" width="20.81640625" bestFit="1" customWidth="1"/>
    <col min="7" max="7" width="13.1796875" customWidth="1"/>
    <col min="8" max="8" width="12.81640625" customWidth="1"/>
    <col min="9" max="9" width="18.81640625" customWidth="1"/>
    <col min="10" max="10" width="13.54296875" style="11" customWidth="1"/>
    <col min="11" max="11" width="16.26953125" style="11" bestFit="1" customWidth="1"/>
    <col min="12" max="12" width="15.7265625" bestFit="1" customWidth="1"/>
    <col min="13" max="13" width="11.453125" customWidth="1"/>
    <col min="14" max="14" width="15.1796875" customWidth="1"/>
    <col min="15" max="15" width="15.54296875" bestFit="1" customWidth="1"/>
    <col min="16" max="16" width="18.26953125" customWidth="1"/>
    <col min="18" max="19" width="16" customWidth="1"/>
    <col min="20" max="22" width="11.54296875" bestFit="1" customWidth="1"/>
    <col min="23" max="23" width="14.54296875" customWidth="1"/>
    <col min="24" max="24" width="11.54296875" customWidth="1"/>
    <col min="25" max="25" width="11.54296875" bestFit="1" customWidth="1"/>
    <col min="26" max="27" width="11" bestFit="1" customWidth="1"/>
    <col min="28" max="28" width="11.54296875" bestFit="1" customWidth="1"/>
    <col min="29" max="29" width="11.54296875" style="11" bestFit="1" customWidth="1"/>
    <col min="30" max="30" width="11.1796875" customWidth="1"/>
    <col min="31" max="31" width="17.6328125" customWidth="1"/>
    <col min="32" max="32" width="16.1796875" customWidth="1"/>
    <col min="33" max="33" width="13.1796875" bestFit="1" customWidth="1"/>
    <col min="34" max="34" width="14.08984375" customWidth="1"/>
  </cols>
  <sheetData>
    <row r="1" spans="1:35" x14ac:dyDescent="0.35">
      <c r="K1" s="14">
        <f>SUBTOTAL(9,K3:K68)</f>
        <v>7962584</v>
      </c>
      <c r="T1" s="14">
        <f t="shared" ref="T1:AC1" si="0">SUBTOTAL(9,T3:T68)</f>
        <v>4388620.4800000004</v>
      </c>
      <c r="U1" s="14">
        <f t="shared" si="0"/>
        <v>1759095</v>
      </c>
      <c r="V1" s="14">
        <f>SUBTOTAL(9,V3:V68)</f>
        <v>233400</v>
      </c>
      <c r="W1" s="14"/>
      <c r="X1" s="14"/>
      <c r="Y1" s="14">
        <f t="shared" si="0"/>
        <v>4388620.4800000004</v>
      </c>
      <c r="Z1" s="14">
        <f t="shared" si="0"/>
        <v>0</v>
      </c>
      <c r="AA1" s="14">
        <f t="shared" si="0"/>
        <v>0</v>
      </c>
      <c r="AB1" s="14">
        <f t="shared" si="0"/>
        <v>3698953.48</v>
      </c>
      <c r="AC1" s="14">
        <f t="shared" si="0"/>
        <v>338440</v>
      </c>
      <c r="AE1" s="14">
        <f t="shared" ref="AE1" si="1">SUBTOTAL(9,AE3:AE68)</f>
        <v>2719940</v>
      </c>
    </row>
    <row r="2" spans="1:35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9" t="s">
        <v>19</v>
      </c>
      <c r="G2" s="2" t="s">
        <v>2</v>
      </c>
      <c r="H2" s="2" t="s">
        <v>3</v>
      </c>
      <c r="I2" s="10" t="s">
        <v>152</v>
      </c>
      <c r="J2" s="1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5" t="s">
        <v>153</v>
      </c>
      <c r="Q2" s="2" t="s">
        <v>154</v>
      </c>
      <c r="R2" s="21" t="s">
        <v>179</v>
      </c>
      <c r="S2" s="22" t="s">
        <v>185</v>
      </c>
      <c r="T2" s="16" t="s">
        <v>159</v>
      </c>
      <c r="U2" s="17" t="s">
        <v>160</v>
      </c>
      <c r="V2" s="17" t="s">
        <v>164</v>
      </c>
      <c r="W2" s="17" t="s">
        <v>166</v>
      </c>
      <c r="X2" s="17" t="s">
        <v>167</v>
      </c>
      <c r="Y2" s="16" t="s">
        <v>161</v>
      </c>
      <c r="Z2" s="17" t="s">
        <v>162</v>
      </c>
      <c r="AA2" s="17" t="s">
        <v>163</v>
      </c>
      <c r="AB2" s="16" t="s">
        <v>165</v>
      </c>
      <c r="AC2" s="18" t="s">
        <v>168</v>
      </c>
      <c r="AD2" s="15" t="s">
        <v>169</v>
      </c>
      <c r="AE2" s="20" t="s">
        <v>170</v>
      </c>
      <c r="AF2" s="19" t="s">
        <v>171</v>
      </c>
      <c r="AG2" s="20" t="s">
        <v>172</v>
      </c>
      <c r="AH2" s="19" t="s">
        <v>173</v>
      </c>
      <c r="AI2" s="2" t="s">
        <v>174</v>
      </c>
    </row>
    <row r="3" spans="1:35" x14ac:dyDescent="0.35">
      <c r="A3" s="1">
        <v>891380046</v>
      </c>
      <c r="B3" s="1" t="s">
        <v>16</v>
      </c>
      <c r="C3" s="1" t="s">
        <v>17</v>
      </c>
      <c r="D3" s="8">
        <v>7782</v>
      </c>
      <c r="E3" s="8" t="s">
        <v>20</v>
      </c>
      <c r="F3" s="8" t="s">
        <v>21</v>
      </c>
      <c r="G3" s="5">
        <v>41455</v>
      </c>
      <c r="H3" s="5">
        <v>41470.623159722221</v>
      </c>
      <c r="I3" s="5" t="e">
        <v>#N/A</v>
      </c>
      <c r="J3" s="6">
        <v>648873</v>
      </c>
      <c r="K3" s="6">
        <v>484087</v>
      </c>
      <c r="L3" s="1" t="s">
        <v>12</v>
      </c>
      <c r="M3" s="1" t="s">
        <v>13</v>
      </c>
      <c r="N3" s="1" t="s">
        <v>14</v>
      </c>
      <c r="O3" s="1"/>
      <c r="P3" s="1" t="s">
        <v>180</v>
      </c>
      <c r="Q3" s="1" t="e">
        <v>#N/A</v>
      </c>
      <c r="R3" s="1" t="s">
        <v>180</v>
      </c>
      <c r="S3" s="1"/>
      <c r="T3" s="6">
        <v>0</v>
      </c>
      <c r="U3" s="6">
        <v>0</v>
      </c>
      <c r="V3" s="6">
        <v>0</v>
      </c>
      <c r="W3" s="6"/>
      <c r="X3" s="6"/>
      <c r="Y3" s="6">
        <v>0</v>
      </c>
      <c r="Z3" s="6">
        <v>0</v>
      </c>
      <c r="AA3" s="6">
        <v>0</v>
      </c>
      <c r="AB3" s="6">
        <v>0</v>
      </c>
      <c r="AC3" s="6">
        <v>0</v>
      </c>
      <c r="AD3" s="1"/>
      <c r="AE3" s="6">
        <v>0</v>
      </c>
      <c r="AF3" s="1"/>
      <c r="AG3" s="1"/>
      <c r="AH3" s="1"/>
      <c r="AI3" s="5">
        <v>45504</v>
      </c>
    </row>
    <row r="4" spans="1:35" x14ac:dyDescent="0.35">
      <c r="A4" s="1">
        <v>891380046</v>
      </c>
      <c r="B4" s="1" t="s">
        <v>16</v>
      </c>
      <c r="C4" s="1" t="s">
        <v>17</v>
      </c>
      <c r="D4" s="8">
        <v>11314</v>
      </c>
      <c r="E4" s="8" t="s">
        <v>22</v>
      </c>
      <c r="F4" s="8" t="s">
        <v>23</v>
      </c>
      <c r="G4" s="5">
        <v>43220</v>
      </c>
      <c r="H4" s="5">
        <v>43230.412604166668</v>
      </c>
      <c r="I4" s="5" t="e">
        <v>#N/A</v>
      </c>
      <c r="J4" s="6">
        <v>362936</v>
      </c>
      <c r="K4" s="6">
        <v>53646</v>
      </c>
      <c r="L4" s="1" t="s">
        <v>12</v>
      </c>
      <c r="M4" s="1" t="s">
        <v>13</v>
      </c>
      <c r="N4" s="1" t="s">
        <v>14</v>
      </c>
      <c r="O4" s="7"/>
      <c r="P4" s="1" t="s">
        <v>180</v>
      </c>
      <c r="Q4" s="1" t="e">
        <v>#N/A</v>
      </c>
      <c r="R4" s="1" t="s">
        <v>180</v>
      </c>
      <c r="S4" s="1"/>
      <c r="T4" s="6">
        <v>0</v>
      </c>
      <c r="U4" s="6">
        <v>0</v>
      </c>
      <c r="V4" s="6">
        <v>0</v>
      </c>
      <c r="W4" s="6"/>
      <c r="X4" s="6"/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1"/>
      <c r="AE4" s="6">
        <v>0</v>
      </c>
      <c r="AF4" s="1"/>
      <c r="AG4" s="1"/>
      <c r="AH4" s="1"/>
      <c r="AI4" s="5">
        <v>45504</v>
      </c>
    </row>
    <row r="5" spans="1:35" x14ac:dyDescent="0.35">
      <c r="A5" s="1">
        <v>891380046</v>
      </c>
      <c r="B5" s="1" t="s">
        <v>16</v>
      </c>
      <c r="C5" s="1" t="s">
        <v>17</v>
      </c>
      <c r="D5" s="8">
        <v>11640</v>
      </c>
      <c r="E5" s="8" t="s">
        <v>24</v>
      </c>
      <c r="F5" s="8" t="s">
        <v>25</v>
      </c>
      <c r="G5" s="5">
        <v>43281</v>
      </c>
      <c r="H5" s="5">
        <v>43281.408252314817</v>
      </c>
      <c r="I5" s="5" t="e">
        <v>#N/A</v>
      </c>
      <c r="J5" s="6">
        <v>304091</v>
      </c>
      <c r="K5" s="6">
        <v>304091</v>
      </c>
      <c r="L5" s="1" t="s">
        <v>12</v>
      </c>
      <c r="M5" s="1" t="s">
        <v>13</v>
      </c>
      <c r="N5" s="1" t="s">
        <v>14</v>
      </c>
      <c r="O5" s="7"/>
      <c r="P5" s="1" t="s">
        <v>180</v>
      </c>
      <c r="Q5" s="1" t="e">
        <v>#N/A</v>
      </c>
      <c r="R5" s="1" t="s">
        <v>180</v>
      </c>
      <c r="S5" s="1"/>
      <c r="T5" s="6">
        <v>0</v>
      </c>
      <c r="U5" s="6">
        <v>0</v>
      </c>
      <c r="V5" s="6">
        <v>0</v>
      </c>
      <c r="W5" s="6"/>
      <c r="X5" s="6"/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1"/>
      <c r="AE5" s="6">
        <v>0</v>
      </c>
      <c r="AF5" s="1"/>
      <c r="AG5" s="1"/>
      <c r="AH5" s="1"/>
      <c r="AI5" s="5">
        <v>45504</v>
      </c>
    </row>
    <row r="6" spans="1:35" x14ac:dyDescent="0.35">
      <c r="A6" s="1">
        <v>891380046</v>
      </c>
      <c r="B6" s="1" t="s">
        <v>16</v>
      </c>
      <c r="C6" s="1" t="s">
        <v>17</v>
      </c>
      <c r="D6" s="8">
        <v>11791</v>
      </c>
      <c r="E6" s="8" t="s">
        <v>26</v>
      </c>
      <c r="F6" s="8" t="s">
        <v>27</v>
      </c>
      <c r="G6" s="5">
        <v>43312</v>
      </c>
      <c r="H6" s="5">
        <v>43322.599710648145</v>
      </c>
      <c r="I6" s="5" t="e">
        <v>#N/A</v>
      </c>
      <c r="J6" s="6">
        <v>473319</v>
      </c>
      <c r="K6" s="6">
        <v>88319</v>
      </c>
      <c r="L6" s="1" t="s">
        <v>12</v>
      </c>
      <c r="M6" s="1" t="s">
        <v>13</v>
      </c>
      <c r="N6" s="1" t="s">
        <v>14</v>
      </c>
      <c r="O6" s="7"/>
      <c r="P6" s="1" t="s">
        <v>180</v>
      </c>
      <c r="Q6" s="1" t="e">
        <v>#N/A</v>
      </c>
      <c r="R6" s="1" t="s">
        <v>180</v>
      </c>
      <c r="S6" s="1"/>
      <c r="T6" s="6">
        <v>0</v>
      </c>
      <c r="U6" s="6">
        <v>0</v>
      </c>
      <c r="V6" s="6">
        <v>0</v>
      </c>
      <c r="W6" s="6"/>
      <c r="X6" s="6"/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1"/>
      <c r="AE6" s="6">
        <v>0</v>
      </c>
      <c r="AF6" s="1"/>
      <c r="AG6" s="1"/>
      <c r="AH6" s="1"/>
      <c r="AI6" s="5">
        <v>45504</v>
      </c>
    </row>
    <row r="7" spans="1:35" x14ac:dyDescent="0.35">
      <c r="A7" s="1">
        <v>891380046</v>
      </c>
      <c r="B7" s="1" t="s">
        <v>16</v>
      </c>
      <c r="C7" s="1" t="s">
        <v>17</v>
      </c>
      <c r="D7" s="8">
        <v>11934</v>
      </c>
      <c r="E7" s="8" t="s">
        <v>28</v>
      </c>
      <c r="F7" s="8" t="s">
        <v>29</v>
      </c>
      <c r="G7" s="5">
        <v>43343</v>
      </c>
      <c r="H7" s="5">
        <v>43353.467928240738</v>
      </c>
      <c r="I7" s="5" t="e">
        <v>#N/A</v>
      </c>
      <c r="J7" s="6">
        <v>560947</v>
      </c>
      <c r="K7" s="6">
        <v>25931</v>
      </c>
      <c r="L7" s="1" t="s">
        <v>12</v>
      </c>
      <c r="M7" s="1" t="s">
        <v>13</v>
      </c>
      <c r="N7" s="1" t="s">
        <v>14</v>
      </c>
      <c r="O7" s="7"/>
      <c r="P7" s="1" t="s">
        <v>180</v>
      </c>
      <c r="Q7" s="1" t="e">
        <v>#N/A</v>
      </c>
      <c r="R7" s="1" t="s">
        <v>180</v>
      </c>
      <c r="S7" s="1"/>
      <c r="T7" s="6">
        <v>0</v>
      </c>
      <c r="U7" s="6">
        <v>0</v>
      </c>
      <c r="V7" s="6">
        <v>0</v>
      </c>
      <c r="W7" s="6"/>
      <c r="X7" s="6"/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1"/>
      <c r="AE7" s="6">
        <v>0</v>
      </c>
      <c r="AF7" s="1"/>
      <c r="AG7" s="1"/>
      <c r="AH7" s="1"/>
      <c r="AI7" s="5">
        <v>45504</v>
      </c>
    </row>
    <row r="8" spans="1:35" x14ac:dyDescent="0.35">
      <c r="A8" s="1">
        <v>891380046</v>
      </c>
      <c r="B8" s="1" t="s">
        <v>16</v>
      </c>
      <c r="C8" s="1" t="s">
        <v>17</v>
      </c>
      <c r="D8" s="8">
        <v>12828</v>
      </c>
      <c r="E8" s="8" t="s">
        <v>30</v>
      </c>
      <c r="F8" s="8" t="s">
        <v>31</v>
      </c>
      <c r="G8" s="5">
        <v>43496</v>
      </c>
      <c r="H8" s="5">
        <v>43503.423796296294</v>
      </c>
      <c r="I8" s="5" t="e">
        <v>#N/A</v>
      </c>
      <c r="J8" s="6">
        <v>550188</v>
      </c>
      <c r="K8" s="6">
        <v>400</v>
      </c>
      <c r="L8" s="1" t="s">
        <v>12</v>
      </c>
      <c r="M8" s="1" t="s">
        <v>13</v>
      </c>
      <c r="N8" s="1" t="s">
        <v>14</v>
      </c>
      <c r="O8" s="7"/>
      <c r="P8" s="1" t="s">
        <v>180</v>
      </c>
      <c r="Q8" s="1" t="e">
        <v>#N/A</v>
      </c>
      <c r="R8" s="1" t="s">
        <v>180</v>
      </c>
      <c r="S8" s="1"/>
      <c r="T8" s="6">
        <v>0</v>
      </c>
      <c r="U8" s="6">
        <v>0</v>
      </c>
      <c r="V8" s="6">
        <v>0</v>
      </c>
      <c r="W8" s="6"/>
      <c r="X8" s="6"/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1"/>
      <c r="AE8" s="6">
        <v>0</v>
      </c>
      <c r="AF8" s="1"/>
      <c r="AG8" s="1"/>
      <c r="AH8" s="1"/>
      <c r="AI8" s="5">
        <v>45504</v>
      </c>
    </row>
    <row r="9" spans="1:35" x14ac:dyDescent="0.35">
      <c r="A9" s="1">
        <v>891380046</v>
      </c>
      <c r="B9" s="1" t="s">
        <v>16</v>
      </c>
      <c r="C9" s="1" t="s">
        <v>17</v>
      </c>
      <c r="D9" s="8">
        <v>12979</v>
      </c>
      <c r="E9" s="8" t="s">
        <v>32</v>
      </c>
      <c r="F9" s="8" t="s">
        <v>33</v>
      </c>
      <c r="G9" s="5">
        <v>43524</v>
      </c>
      <c r="H9" s="5">
        <v>43525.346168981479</v>
      </c>
      <c r="I9" s="5" t="e">
        <v>#N/A</v>
      </c>
      <c r="J9" s="6">
        <v>581316</v>
      </c>
      <c r="K9" s="6">
        <v>526916</v>
      </c>
      <c r="L9" s="1" t="s">
        <v>12</v>
      </c>
      <c r="M9" s="1" t="s">
        <v>13</v>
      </c>
      <c r="N9" s="1" t="s">
        <v>14</v>
      </c>
      <c r="O9" s="7"/>
      <c r="P9" s="1" t="s">
        <v>180</v>
      </c>
      <c r="Q9" s="1" t="e">
        <v>#N/A</v>
      </c>
      <c r="R9" s="1" t="s">
        <v>180</v>
      </c>
      <c r="S9" s="1"/>
      <c r="T9" s="6">
        <v>0</v>
      </c>
      <c r="U9" s="6">
        <v>0</v>
      </c>
      <c r="V9" s="6">
        <v>0</v>
      </c>
      <c r="W9" s="6"/>
      <c r="X9" s="6"/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1"/>
      <c r="AE9" s="6">
        <v>0</v>
      </c>
      <c r="AF9" s="1"/>
      <c r="AG9" s="1"/>
      <c r="AH9" s="1"/>
      <c r="AI9" s="5">
        <v>45504</v>
      </c>
    </row>
    <row r="10" spans="1:35" x14ac:dyDescent="0.35">
      <c r="A10" s="1">
        <v>891380046</v>
      </c>
      <c r="B10" s="1" t="s">
        <v>16</v>
      </c>
      <c r="C10" s="1" t="s">
        <v>17</v>
      </c>
      <c r="D10" s="8">
        <v>15987</v>
      </c>
      <c r="E10" s="8" t="s">
        <v>34</v>
      </c>
      <c r="F10" s="8" t="s">
        <v>35</v>
      </c>
      <c r="G10" s="5">
        <v>44134.607638888891</v>
      </c>
      <c r="H10" s="5">
        <v>44152.474386574075</v>
      </c>
      <c r="I10" s="5" t="e">
        <v>#N/A</v>
      </c>
      <c r="J10" s="6">
        <v>456605</v>
      </c>
      <c r="K10" s="6">
        <v>32900</v>
      </c>
      <c r="L10" s="1" t="s">
        <v>12</v>
      </c>
      <c r="M10" s="1" t="s">
        <v>13</v>
      </c>
      <c r="N10" s="1" t="s">
        <v>14</v>
      </c>
      <c r="O10" s="7"/>
      <c r="P10" s="1" t="s">
        <v>180</v>
      </c>
      <c r="Q10" s="1" t="e">
        <v>#N/A</v>
      </c>
      <c r="R10" s="1" t="s">
        <v>180</v>
      </c>
      <c r="S10" s="1"/>
      <c r="T10" s="6">
        <v>0</v>
      </c>
      <c r="U10" s="6">
        <v>0</v>
      </c>
      <c r="V10" s="6">
        <v>0</v>
      </c>
      <c r="W10" s="6"/>
      <c r="X10" s="6"/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1"/>
      <c r="AE10" s="6">
        <v>0</v>
      </c>
      <c r="AF10" s="1"/>
      <c r="AG10" s="1"/>
      <c r="AH10" s="1"/>
      <c r="AI10" s="5">
        <v>45504</v>
      </c>
    </row>
    <row r="11" spans="1:35" x14ac:dyDescent="0.35">
      <c r="A11" s="1">
        <v>891380046</v>
      </c>
      <c r="B11" s="1" t="s">
        <v>16</v>
      </c>
      <c r="C11" s="1" t="s">
        <v>17</v>
      </c>
      <c r="D11" s="8">
        <v>20488</v>
      </c>
      <c r="E11" s="8" t="s">
        <v>36</v>
      </c>
      <c r="F11" s="8" t="s">
        <v>37</v>
      </c>
      <c r="G11" s="5">
        <v>44180.442361111112</v>
      </c>
      <c r="H11" s="5">
        <v>44196.692476851851</v>
      </c>
      <c r="I11" s="5">
        <v>44211</v>
      </c>
      <c r="J11" s="6">
        <v>16400</v>
      </c>
      <c r="K11" s="6">
        <v>16400</v>
      </c>
      <c r="L11" s="1" t="s">
        <v>12</v>
      </c>
      <c r="M11" s="1" t="s">
        <v>13</v>
      </c>
      <c r="N11" s="1" t="s">
        <v>15</v>
      </c>
      <c r="O11" s="7"/>
      <c r="P11" s="1" t="s">
        <v>181</v>
      </c>
      <c r="Q11" s="1" t="s">
        <v>155</v>
      </c>
      <c r="R11" s="1" t="s">
        <v>181</v>
      </c>
      <c r="S11" s="1"/>
      <c r="T11" s="6">
        <v>16400</v>
      </c>
      <c r="U11" s="6">
        <v>16400</v>
      </c>
      <c r="V11" s="6">
        <v>0</v>
      </c>
      <c r="W11" s="6" t="s">
        <v>186</v>
      </c>
      <c r="X11" s="6" t="s">
        <v>187</v>
      </c>
      <c r="Y11" s="6">
        <v>16400</v>
      </c>
      <c r="Z11" s="6">
        <v>0</v>
      </c>
      <c r="AA11" s="6">
        <v>0</v>
      </c>
      <c r="AB11" s="6">
        <v>0</v>
      </c>
      <c r="AC11" s="6">
        <v>0</v>
      </c>
      <c r="AD11" s="1"/>
      <c r="AE11" s="6">
        <v>0</v>
      </c>
      <c r="AF11" s="1"/>
      <c r="AG11" s="1"/>
      <c r="AH11" s="1"/>
      <c r="AI11" s="5">
        <v>45504</v>
      </c>
    </row>
    <row r="12" spans="1:35" x14ac:dyDescent="0.35">
      <c r="A12" s="1">
        <v>891380046</v>
      </c>
      <c r="B12" s="1" t="s">
        <v>16</v>
      </c>
      <c r="C12" s="1" t="s">
        <v>17</v>
      </c>
      <c r="D12" s="8">
        <v>23461</v>
      </c>
      <c r="E12" s="8" t="s">
        <v>38</v>
      </c>
      <c r="F12" s="8" t="s">
        <v>39</v>
      </c>
      <c r="G12" s="5">
        <v>44216.380555555559</v>
      </c>
      <c r="H12" s="5">
        <v>44251.705983796295</v>
      </c>
      <c r="I12" s="5">
        <v>44230</v>
      </c>
      <c r="J12" s="6">
        <v>32900</v>
      </c>
      <c r="K12" s="6">
        <v>32900</v>
      </c>
      <c r="L12" s="1" t="s">
        <v>12</v>
      </c>
      <c r="M12" s="1" t="s">
        <v>13</v>
      </c>
      <c r="N12" s="1" t="s">
        <v>15</v>
      </c>
      <c r="O12" s="7"/>
      <c r="P12" s="1" t="s">
        <v>181</v>
      </c>
      <c r="Q12" s="1" t="s">
        <v>155</v>
      </c>
      <c r="R12" s="1" t="s">
        <v>181</v>
      </c>
      <c r="S12" s="1"/>
      <c r="T12" s="6">
        <v>32900</v>
      </c>
      <c r="U12" s="6">
        <v>32900</v>
      </c>
      <c r="V12" s="6">
        <v>0</v>
      </c>
      <c r="W12" s="6" t="s">
        <v>188</v>
      </c>
      <c r="X12" s="6" t="s">
        <v>187</v>
      </c>
      <c r="Y12" s="6">
        <v>32900</v>
      </c>
      <c r="Z12" s="6">
        <v>0</v>
      </c>
      <c r="AA12" s="6">
        <v>0</v>
      </c>
      <c r="AB12" s="6">
        <v>0</v>
      </c>
      <c r="AC12" s="6">
        <v>0</v>
      </c>
      <c r="AD12" s="1"/>
      <c r="AE12" s="6">
        <v>0</v>
      </c>
      <c r="AF12" s="1"/>
      <c r="AG12" s="1"/>
      <c r="AH12" s="1"/>
      <c r="AI12" s="5">
        <v>45504</v>
      </c>
    </row>
    <row r="13" spans="1:35" x14ac:dyDescent="0.35">
      <c r="A13" s="1">
        <v>891380046</v>
      </c>
      <c r="B13" s="1" t="s">
        <v>16</v>
      </c>
      <c r="C13" s="1" t="s">
        <v>17</v>
      </c>
      <c r="D13" s="8">
        <v>33295</v>
      </c>
      <c r="E13" s="8" t="s">
        <v>40</v>
      </c>
      <c r="F13" s="8" t="s">
        <v>41</v>
      </c>
      <c r="G13" s="5">
        <v>44300.642361111109</v>
      </c>
      <c r="H13" s="5">
        <v>44336.671701388892</v>
      </c>
      <c r="I13" s="5">
        <v>44328</v>
      </c>
      <c r="J13" s="6">
        <v>31028</v>
      </c>
      <c r="K13" s="6">
        <v>31028</v>
      </c>
      <c r="L13" s="1" t="s">
        <v>12</v>
      </c>
      <c r="M13" s="1" t="s">
        <v>13</v>
      </c>
      <c r="N13" s="1" t="s">
        <v>15</v>
      </c>
      <c r="O13" s="7"/>
      <c r="P13" s="1" t="s">
        <v>181</v>
      </c>
      <c r="Q13" s="1" t="s">
        <v>155</v>
      </c>
      <c r="R13" s="1" t="s">
        <v>181</v>
      </c>
      <c r="S13" s="1"/>
      <c r="T13" s="6">
        <v>31028</v>
      </c>
      <c r="U13" s="6">
        <v>31028</v>
      </c>
      <c r="V13" s="6">
        <v>0</v>
      </c>
      <c r="W13" s="6" t="s">
        <v>189</v>
      </c>
      <c r="X13" s="6" t="s">
        <v>187</v>
      </c>
      <c r="Y13" s="6">
        <v>31028</v>
      </c>
      <c r="Z13" s="6">
        <v>0</v>
      </c>
      <c r="AA13" s="6">
        <v>0</v>
      </c>
      <c r="AB13" s="6">
        <v>0</v>
      </c>
      <c r="AC13" s="6">
        <v>0</v>
      </c>
      <c r="AD13" s="1"/>
      <c r="AE13" s="6">
        <v>0</v>
      </c>
      <c r="AF13" s="1"/>
      <c r="AG13" s="1"/>
      <c r="AH13" s="1"/>
      <c r="AI13" s="5">
        <v>45504</v>
      </c>
    </row>
    <row r="14" spans="1:35" x14ac:dyDescent="0.35">
      <c r="A14" s="1">
        <v>891380046</v>
      </c>
      <c r="B14" s="1" t="s">
        <v>16</v>
      </c>
      <c r="C14" s="1" t="s">
        <v>17</v>
      </c>
      <c r="D14" s="8">
        <v>36429</v>
      </c>
      <c r="E14" s="8" t="s">
        <v>42</v>
      </c>
      <c r="F14" s="8" t="s">
        <v>43</v>
      </c>
      <c r="G14" s="5">
        <v>44332.728472222225</v>
      </c>
      <c r="H14" s="5">
        <v>44357.401053240741</v>
      </c>
      <c r="I14" s="5">
        <v>44357</v>
      </c>
      <c r="J14" s="6">
        <v>113607</v>
      </c>
      <c r="K14" s="6">
        <v>113607</v>
      </c>
      <c r="L14" s="1" t="s">
        <v>12</v>
      </c>
      <c r="M14" s="1" t="s">
        <v>13</v>
      </c>
      <c r="N14" s="1" t="s">
        <v>14</v>
      </c>
      <c r="O14" s="7"/>
      <c r="P14" s="1" t="s">
        <v>181</v>
      </c>
      <c r="Q14" s="1" t="s">
        <v>155</v>
      </c>
      <c r="R14" s="1" t="s">
        <v>181</v>
      </c>
      <c r="S14" s="1"/>
      <c r="T14" s="6">
        <v>113607</v>
      </c>
      <c r="U14" s="6">
        <v>113607</v>
      </c>
      <c r="V14" s="6">
        <v>0</v>
      </c>
      <c r="W14" s="6" t="s">
        <v>190</v>
      </c>
      <c r="X14" s="6" t="s">
        <v>187</v>
      </c>
      <c r="Y14" s="6">
        <v>113607</v>
      </c>
      <c r="Z14" s="6">
        <v>0</v>
      </c>
      <c r="AA14" s="6">
        <v>0</v>
      </c>
      <c r="AB14" s="6">
        <v>0</v>
      </c>
      <c r="AC14" s="6">
        <v>0</v>
      </c>
      <c r="AD14" s="1"/>
      <c r="AE14" s="6">
        <v>0</v>
      </c>
      <c r="AF14" s="1"/>
      <c r="AG14" s="1"/>
      <c r="AH14" s="1"/>
      <c r="AI14" s="5">
        <v>45504</v>
      </c>
    </row>
    <row r="15" spans="1:35" x14ac:dyDescent="0.35">
      <c r="A15" s="1">
        <v>891380046</v>
      </c>
      <c r="B15" s="1" t="s">
        <v>16</v>
      </c>
      <c r="C15" s="1" t="s">
        <v>17</v>
      </c>
      <c r="D15" s="8">
        <v>51278</v>
      </c>
      <c r="E15" s="8" t="s">
        <v>44</v>
      </c>
      <c r="F15" s="8" t="s">
        <v>45</v>
      </c>
      <c r="G15" s="5">
        <v>44462.742361111108</v>
      </c>
      <c r="H15" s="5">
        <v>44488.330208333333</v>
      </c>
      <c r="I15" s="5">
        <v>44488</v>
      </c>
      <c r="J15" s="6">
        <v>17000</v>
      </c>
      <c r="K15" s="6">
        <v>17000</v>
      </c>
      <c r="L15" s="1" t="s">
        <v>12</v>
      </c>
      <c r="M15" s="1" t="s">
        <v>13</v>
      </c>
      <c r="N15" s="1" t="s">
        <v>15</v>
      </c>
      <c r="O15" s="4"/>
      <c r="P15" s="1" t="s">
        <v>181</v>
      </c>
      <c r="Q15" s="1" t="s">
        <v>155</v>
      </c>
      <c r="R15" s="1" t="s">
        <v>181</v>
      </c>
      <c r="S15" s="1"/>
      <c r="T15" s="6">
        <v>17000</v>
      </c>
      <c r="U15" s="6">
        <v>17000</v>
      </c>
      <c r="V15" s="6">
        <v>0</v>
      </c>
      <c r="W15" s="6" t="s">
        <v>191</v>
      </c>
      <c r="X15" s="6" t="s">
        <v>187</v>
      </c>
      <c r="Y15" s="6">
        <v>17000</v>
      </c>
      <c r="Z15" s="6">
        <v>0</v>
      </c>
      <c r="AA15" s="6">
        <v>0</v>
      </c>
      <c r="AB15" s="6">
        <v>0</v>
      </c>
      <c r="AC15" s="6">
        <v>0</v>
      </c>
      <c r="AD15" s="1"/>
      <c r="AE15" s="6">
        <v>0</v>
      </c>
      <c r="AF15" s="1"/>
      <c r="AG15" s="1"/>
      <c r="AH15" s="1"/>
      <c r="AI15" s="5">
        <v>45504</v>
      </c>
    </row>
    <row r="16" spans="1:35" x14ac:dyDescent="0.35">
      <c r="A16" s="1">
        <v>891380046</v>
      </c>
      <c r="B16" s="1" t="s">
        <v>16</v>
      </c>
      <c r="C16" s="1" t="s">
        <v>17</v>
      </c>
      <c r="D16" s="8">
        <v>51279</v>
      </c>
      <c r="E16" s="8" t="s">
        <v>46</v>
      </c>
      <c r="F16" s="8" t="s">
        <v>47</v>
      </c>
      <c r="G16" s="5">
        <v>44462.745138888888</v>
      </c>
      <c r="H16" s="5">
        <v>44488.330208333333</v>
      </c>
      <c r="I16" s="5" t="e">
        <v>#N/A</v>
      </c>
      <c r="J16" s="6">
        <v>22600</v>
      </c>
      <c r="K16" s="6">
        <v>22600</v>
      </c>
      <c r="L16" s="1" t="s">
        <v>12</v>
      </c>
      <c r="M16" s="1" t="s">
        <v>13</v>
      </c>
      <c r="N16" s="1" t="s">
        <v>15</v>
      </c>
      <c r="O16" s="4"/>
      <c r="P16" s="1" t="s">
        <v>181</v>
      </c>
      <c r="Q16" s="1" t="s">
        <v>155</v>
      </c>
      <c r="R16" s="1" t="s">
        <v>181</v>
      </c>
      <c r="S16" s="1"/>
      <c r="T16" s="6">
        <v>22600</v>
      </c>
      <c r="U16" s="6">
        <v>22600</v>
      </c>
      <c r="V16" s="6">
        <v>0</v>
      </c>
      <c r="W16" s="6" t="s">
        <v>206</v>
      </c>
      <c r="X16" s="6" t="s">
        <v>187</v>
      </c>
      <c r="Y16" s="6">
        <v>22600</v>
      </c>
      <c r="Z16" s="6">
        <v>0</v>
      </c>
      <c r="AA16" s="6">
        <v>0</v>
      </c>
      <c r="AB16" s="6">
        <v>0</v>
      </c>
      <c r="AC16" s="6">
        <v>0</v>
      </c>
      <c r="AD16" s="1"/>
      <c r="AE16" s="6">
        <v>0</v>
      </c>
      <c r="AF16" s="1"/>
      <c r="AG16" s="1"/>
      <c r="AH16" s="1"/>
      <c r="AI16" s="5">
        <v>45504</v>
      </c>
    </row>
    <row r="17" spans="1:35" x14ac:dyDescent="0.35">
      <c r="A17" s="1">
        <v>891380046</v>
      </c>
      <c r="B17" s="1" t="s">
        <v>16</v>
      </c>
      <c r="C17" s="1" t="s">
        <v>17</v>
      </c>
      <c r="D17" s="8">
        <v>62070</v>
      </c>
      <c r="E17" s="8" t="s">
        <v>48</v>
      </c>
      <c r="F17" s="8" t="s">
        <v>49</v>
      </c>
      <c r="G17" s="5">
        <v>44566.447222222225</v>
      </c>
      <c r="H17" s="5">
        <v>44603.398761574077</v>
      </c>
      <c r="I17" s="5">
        <v>44603</v>
      </c>
      <c r="J17" s="6">
        <v>36300</v>
      </c>
      <c r="K17" s="6">
        <v>36300</v>
      </c>
      <c r="L17" s="1" t="s">
        <v>12</v>
      </c>
      <c r="M17" s="1" t="s">
        <v>13</v>
      </c>
      <c r="N17" s="1" t="s">
        <v>15</v>
      </c>
      <c r="O17" s="7"/>
      <c r="P17" s="1" t="s">
        <v>181</v>
      </c>
      <c r="Q17" s="1" t="s">
        <v>155</v>
      </c>
      <c r="R17" s="1" t="s">
        <v>181</v>
      </c>
      <c r="S17" s="1"/>
      <c r="T17" s="6">
        <v>36300</v>
      </c>
      <c r="U17" s="6">
        <v>36300</v>
      </c>
      <c r="V17" s="6">
        <v>0</v>
      </c>
      <c r="W17" s="6" t="s">
        <v>192</v>
      </c>
      <c r="X17" s="6" t="s">
        <v>187</v>
      </c>
      <c r="Y17" s="6">
        <v>36300</v>
      </c>
      <c r="Z17" s="6">
        <v>0</v>
      </c>
      <c r="AA17" s="6">
        <v>0</v>
      </c>
      <c r="AB17" s="6">
        <v>0</v>
      </c>
      <c r="AC17" s="6">
        <v>0</v>
      </c>
      <c r="AD17" s="1"/>
      <c r="AE17" s="6">
        <v>0</v>
      </c>
      <c r="AF17" s="1"/>
      <c r="AG17" s="1"/>
      <c r="AH17" s="1"/>
      <c r="AI17" s="5">
        <v>45504</v>
      </c>
    </row>
    <row r="18" spans="1:35" x14ac:dyDescent="0.35">
      <c r="A18" s="1">
        <v>891380046</v>
      </c>
      <c r="B18" s="1" t="s">
        <v>16</v>
      </c>
      <c r="C18" s="1" t="s">
        <v>17</v>
      </c>
      <c r="D18" s="8">
        <v>89717</v>
      </c>
      <c r="E18" s="8" t="s">
        <v>50</v>
      </c>
      <c r="F18" s="8" t="s">
        <v>51</v>
      </c>
      <c r="G18" s="5">
        <v>44831.916666666664</v>
      </c>
      <c r="H18" s="5">
        <v>44846.479907407411</v>
      </c>
      <c r="I18" s="5">
        <v>44845</v>
      </c>
      <c r="J18" s="6">
        <v>125906</v>
      </c>
      <c r="K18" s="6">
        <v>6</v>
      </c>
      <c r="L18" s="1" t="s">
        <v>12</v>
      </c>
      <c r="M18" s="1" t="s">
        <v>13</v>
      </c>
      <c r="N18" s="1" t="s">
        <v>14</v>
      </c>
      <c r="O18" s="7"/>
      <c r="P18" s="1" t="s">
        <v>182</v>
      </c>
      <c r="Q18" s="1" t="s">
        <v>156</v>
      </c>
      <c r="R18" s="1" t="s">
        <v>182</v>
      </c>
      <c r="S18" s="1"/>
      <c r="T18" s="6">
        <v>125900</v>
      </c>
      <c r="U18" s="6">
        <v>0</v>
      </c>
      <c r="V18" s="6">
        <v>0</v>
      </c>
      <c r="W18" s="6"/>
      <c r="X18" s="6"/>
      <c r="Y18" s="6">
        <v>125900</v>
      </c>
      <c r="Z18" s="6">
        <v>0</v>
      </c>
      <c r="AA18" s="6">
        <v>0</v>
      </c>
      <c r="AB18" s="6">
        <v>125900</v>
      </c>
      <c r="AC18" s="6">
        <v>0</v>
      </c>
      <c r="AD18" s="1"/>
      <c r="AE18" s="6">
        <v>125900</v>
      </c>
      <c r="AF18" s="1">
        <v>2201341417</v>
      </c>
      <c r="AG18" s="6">
        <v>1804009</v>
      </c>
      <c r="AH18" s="1" t="s">
        <v>176</v>
      </c>
      <c r="AI18" s="5">
        <v>45504</v>
      </c>
    </row>
    <row r="19" spans="1:35" x14ac:dyDescent="0.35">
      <c r="A19" s="1">
        <v>891380046</v>
      </c>
      <c r="B19" s="1" t="s">
        <v>16</v>
      </c>
      <c r="C19" s="1" t="s">
        <v>17</v>
      </c>
      <c r="D19" s="8">
        <v>147156</v>
      </c>
      <c r="E19" s="8" t="s">
        <v>52</v>
      </c>
      <c r="F19" s="8" t="s">
        <v>53</v>
      </c>
      <c r="G19" s="5">
        <v>45314.725694444445</v>
      </c>
      <c r="H19" s="5">
        <v>45328.629247685189</v>
      </c>
      <c r="I19" s="5">
        <v>45328.602194791667</v>
      </c>
      <c r="J19" s="6">
        <v>88340</v>
      </c>
      <c r="K19" s="6">
        <v>88340</v>
      </c>
      <c r="L19" s="1" t="s">
        <v>12</v>
      </c>
      <c r="M19" s="1" t="s">
        <v>13</v>
      </c>
      <c r="N19" s="1" t="s">
        <v>14</v>
      </c>
      <c r="O19" s="7"/>
      <c r="P19" s="1" t="s">
        <v>181</v>
      </c>
      <c r="Q19" s="1" t="s">
        <v>155</v>
      </c>
      <c r="R19" s="1" t="s">
        <v>181</v>
      </c>
      <c r="S19" s="1"/>
      <c r="T19" s="6">
        <v>0</v>
      </c>
      <c r="U19" s="6">
        <v>88340</v>
      </c>
      <c r="V19" s="6">
        <v>0</v>
      </c>
      <c r="W19" s="6" t="s">
        <v>193</v>
      </c>
      <c r="X19" s="6" t="s">
        <v>187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1"/>
      <c r="AE19" s="6">
        <v>0</v>
      </c>
      <c r="AF19" s="1"/>
      <c r="AG19" s="1"/>
      <c r="AH19" s="1"/>
      <c r="AI19" s="5">
        <v>45504</v>
      </c>
    </row>
    <row r="20" spans="1:35" x14ac:dyDescent="0.35">
      <c r="A20" s="1">
        <v>891380046</v>
      </c>
      <c r="B20" s="1" t="s">
        <v>16</v>
      </c>
      <c r="C20" s="1" t="s">
        <v>17</v>
      </c>
      <c r="D20" s="8">
        <v>154693</v>
      </c>
      <c r="E20" s="8" t="s">
        <v>54</v>
      </c>
      <c r="F20" s="8" t="s">
        <v>55</v>
      </c>
      <c r="G20" s="5">
        <v>45369.162499999999</v>
      </c>
      <c r="H20" s="5">
        <v>45391.656631944446</v>
      </c>
      <c r="I20" s="5">
        <v>45391.533701585649</v>
      </c>
      <c r="J20" s="6">
        <v>1148688</v>
      </c>
      <c r="K20" s="6">
        <v>1148688</v>
      </c>
      <c r="L20" s="1" t="s">
        <v>12</v>
      </c>
      <c r="M20" s="1" t="s">
        <v>13</v>
      </c>
      <c r="N20" s="1" t="s">
        <v>14</v>
      </c>
      <c r="O20" s="7"/>
      <c r="P20" s="1" t="s">
        <v>181</v>
      </c>
      <c r="Q20" s="1" t="s">
        <v>155</v>
      </c>
      <c r="R20" s="1" t="s">
        <v>181</v>
      </c>
      <c r="S20" s="1"/>
      <c r="T20" s="6">
        <v>0</v>
      </c>
      <c r="U20" s="6">
        <v>1148688</v>
      </c>
      <c r="V20" s="6">
        <v>0</v>
      </c>
      <c r="W20" s="6" t="s">
        <v>194</v>
      </c>
      <c r="X20" s="6" t="s">
        <v>187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1"/>
      <c r="AE20" s="6">
        <v>0</v>
      </c>
      <c r="AF20" s="1"/>
      <c r="AG20" s="1"/>
      <c r="AH20" s="1"/>
      <c r="AI20" s="5">
        <v>45504</v>
      </c>
    </row>
    <row r="21" spans="1:35" x14ac:dyDescent="0.35">
      <c r="A21" s="1">
        <v>891380046</v>
      </c>
      <c r="B21" s="1" t="s">
        <v>16</v>
      </c>
      <c r="C21" s="1" t="s">
        <v>17</v>
      </c>
      <c r="D21" s="8">
        <v>159931</v>
      </c>
      <c r="E21" s="8" t="s">
        <v>56</v>
      </c>
      <c r="F21" s="8" t="s">
        <v>57</v>
      </c>
      <c r="G21" s="5">
        <v>45409.745833333334</v>
      </c>
      <c r="H21" s="5">
        <v>45422.438530092593</v>
      </c>
      <c r="I21" s="5">
        <v>45422.666702314818</v>
      </c>
      <c r="J21" s="6">
        <v>156840</v>
      </c>
      <c r="K21" s="6">
        <v>156840</v>
      </c>
      <c r="L21" s="1" t="s">
        <v>12</v>
      </c>
      <c r="M21" s="1" t="s">
        <v>13</v>
      </c>
      <c r="N21" s="1" t="s">
        <v>14</v>
      </c>
      <c r="O21" s="7"/>
      <c r="P21" s="1" t="s">
        <v>182</v>
      </c>
      <c r="Q21" s="1" t="s">
        <v>156</v>
      </c>
      <c r="R21" s="1" t="s">
        <v>183</v>
      </c>
      <c r="S21" s="1"/>
      <c r="T21" s="6">
        <v>156840</v>
      </c>
      <c r="U21" s="6">
        <v>0</v>
      </c>
      <c r="V21" s="6">
        <v>0</v>
      </c>
      <c r="W21" s="6"/>
      <c r="X21" s="6"/>
      <c r="Y21" s="6">
        <v>156840</v>
      </c>
      <c r="Z21" s="6">
        <v>0</v>
      </c>
      <c r="AA21" s="6">
        <v>0</v>
      </c>
      <c r="AB21" s="6">
        <v>156840</v>
      </c>
      <c r="AC21" s="6">
        <v>0</v>
      </c>
      <c r="AD21" s="1"/>
      <c r="AE21" s="6">
        <v>156840</v>
      </c>
      <c r="AF21" s="1">
        <v>2201539610</v>
      </c>
      <c r="AG21" s="6">
        <v>2503740</v>
      </c>
      <c r="AH21" s="1" t="s">
        <v>175</v>
      </c>
      <c r="AI21" s="5">
        <v>45504</v>
      </c>
    </row>
    <row r="22" spans="1:35" x14ac:dyDescent="0.35">
      <c r="A22" s="1">
        <v>891380046</v>
      </c>
      <c r="B22" s="1" t="s">
        <v>16</v>
      </c>
      <c r="C22" s="1" t="s">
        <v>17</v>
      </c>
      <c r="D22" s="8">
        <v>160682</v>
      </c>
      <c r="E22" s="8" t="s">
        <v>58</v>
      </c>
      <c r="F22" s="8" t="s">
        <v>59</v>
      </c>
      <c r="G22" s="5">
        <v>45415.604861111111</v>
      </c>
      <c r="H22" s="5">
        <v>45456.385081018518</v>
      </c>
      <c r="I22" s="5">
        <v>45455.707028356483</v>
      </c>
      <c r="J22" s="6">
        <v>87030</v>
      </c>
      <c r="K22" s="6">
        <v>87030</v>
      </c>
      <c r="L22" s="1" t="s">
        <v>12</v>
      </c>
      <c r="M22" s="1" t="s">
        <v>13</v>
      </c>
      <c r="N22" s="1" t="s">
        <v>15</v>
      </c>
      <c r="O22" s="7"/>
      <c r="P22" s="1" t="s">
        <v>183</v>
      </c>
      <c r="Q22" s="1" t="s">
        <v>156</v>
      </c>
      <c r="R22" s="1" t="s">
        <v>183</v>
      </c>
      <c r="S22" s="1"/>
      <c r="T22" s="6">
        <v>87030</v>
      </c>
      <c r="U22" s="6">
        <v>0</v>
      </c>
      <c r="V22" s="6">
        <v>0</v>
      </c>
      <c r="W22" s="6"/>
      <c r="X22" s="6"/>
      <c r="Y22" s="6">
        <v>87030</v>
      </c>
      <c r="Z22" s="6">
        <v>0</v>
      </c>
      <c r="AA22" s="6">
        <v>0</v>
      </c>
      <c r="AB22" s="6">
        <v>87030</v>
      </c>
      <c r="AC22" s="6">
        <v>87030</v>
      </c>
      <c r="AD22" s="1">
        <v>1222469660</v>
      </c>
      <c r="AE22" s="6">
        <v>0</v>
      </c>
      <c r="AF22" s="1"/>
      <c r="AG22" s="1"/>
      <c r="AH22" s="1"/>
      <c r="AI22" s="5">
        <v>45504</v>
      </c>
    </row>
    <row r="23" spans="1:35" x14ac:dyDescent="0.35">
      <c r="A23" s="1">
        <v>891380046</v>
      </c>
      <c r="B23" s="1" t="s">
        <v>16</v>
      </c>
      <c r="C23" s="1" t="s">
        <v>17</v>
      </c>
      <c r="D23" s="8">
        <v>161023</v>
      </c>
      <c r="E23" s="8" t="s">
        <v>60</v>
      </c>
      <c r="F23" s="8" t="s">
        <v>61</v>
      </c>
      <c r="G23" s="5">
        <v>45418.935416666667</v>
      </c>
      <c r="H23" s="5">
        <v>45456.385081018518</v>
      </c>
      <c r="I23" s="5">
        <v>45455.708652002315</v>
      </c>
      <c r="J23" s="6">
        <v>105916</v>
      </c>
      <c r="K23" s="6">
        <v>105916</v>
      </c>
      <c r="L23" s="1" t="s">
        <v>12</v>
      </c>
      <c r="M23" s="1" t="s">
        <v>13</v>
      </c>
      <c r="N23" s="1" t="s">
        <v>15</v>
      </c>
      <c r="O23" s="4"/>
      <c r="P23" s="1" t="s">
        <v>182</v>
      </c>
      <c r="Q23" s="1" t="s">
        <v>156</v>
      </c>
      <c r="R23" s="1" t="s">
        <v>183</v>
      </c>
      <c r="S23" s="1"/>
      <c r="T23" s="6">
        <v>105916</v>
      </c>
      <c r="U23" s="6">
        <v>0</v>
      </c>
      <c r="V23" s="6">
        <v>0</v>
      </c>
      <c r="W23" s="6"/>
      <c r="X23" s="6"/>
      <c r="Y23" s="6">
        <v>105916</v>
      </c>
      <c r="Z23" s="6">
        <v>0</v>
      </c>
      <c r="AA23" s="6">
        <v>0</v>
      </c>
      <c r="AB23" s="6">
        <v>105916</v>
      </c>
      <c r="AC23" s="6">
        <v>0</v>
      </c>
      <c r="AD23" s="1"/>
      <c r="AE23" s="6">
        <v>105916</v>
      </c>
      <c r="AF23" s="1">
        <v>2201539610</v>
      </c>
      <c r="AG23" s="6">
        <v>2503740</v>
      </c>
      <c r="AH23" s="1" t="s">
        <v>175</v>
      </c>
      <c r="AI23" s="5">
        <v>45504</v>
      </c>
    </row>
    <row r="24" spans="1:35" x14ac:dyDescent="0.35">
      <c r="A24" s="1">
        <v>891380046</v>
      </c>
      <c r="B24" s="1" t="s">
        <v>16</v>
      </c>
      <c r="C24" s="1" t="s">
        <v>17</v>
      </c>
      <c r="D24" s="8">
        <v>161024</v>
      </c>
      <c r="E24" s="8" t="s">
        <v>62</v>
      </c>
      <c r="F24" s="8" t="s">
        <v>63</v>
      </c>
      <c r="G24" s="5">
        <v>45418.940972222219</v>
      </c>
      <c r="H24" s="5">
        <v>45456.385081018518</v>
      </c>
      <c r="I24" s="5">
        <v>45455.710145682868</v>
      </c>
      <c r="J24" s="6">
        <v>90780</v>
      </c>
      <c r="K24" s="6">
        <v>90780</v>
      </c>
      <c r="L24" s="1" t="s">
        <v>12</v>
      </c>
      <c r="M24" s="1" t="s">
        <v>13</v>
      </c>
      <c r="N24" s="1" t="s">
        <v>15</v>
      </c>
      <c r="O24" s="7"/>
      <c r="P24" s="1" t="s">
        <v>182</v>
      </c>
      <c r="Q24" s="1" t="s">
        <v>156</v>
      </c>
      <c r="R24" s="1" t="s">
        <v>183</v>
      </c>
      <c r="S24" s="1"/>
      <c r="T24" s="6">
        <v>90780</v>
      </c>
      <c r="U24" s="6">
        <v>0</v>
      </c>
      <c r="V24" s="6">
        <v>0</v>
      </c>
      <c r="W24" s="6"/>
      <c r="X24" s="6"/>
      <c r="Y24" s="6">
        <v>90780</v>
      </c>
      <c r="Z24" s="6">
        <v>0</v>
      </c>
      <c r="AA24" s="6">
        <v>0</v>
      </c>
      <c r="AB24" s="6">
        <v>90780</v>
      </c>
      <c r="AC24" s="6">
        <v>0</v>
      </c>
      <c r="AD24" s="1"/>
      <c r="AE24" s="6">
        <v>90780</v>
      </c>
      <c r="AF24" s="1">
        <v>2201539610</v>
      </c>
      <c r="AG24" s="6">
        <v>2503740</v>
      </c>
      <c r="AH24" s="1" t="s">
        <v>175</v>
      </c>
      <c r="AI24" s="5">
        <v>45504</v>
      </c>
    </row>
    <row r="25" spans="1:35" x14ac:dyDescent="0.35">
      <c r="A25" s="1">
        <v>891380046</v>
      </c>
      <c r="B25" s="1" t="s">
        <v>16</v>
      </c>
      <c r="C25" s="1" t="s">
        <v>17</v>
      </c>
      <c r="D25" s="8">
        <v>161326</v>
      </c>
      <c r="E25" s="8" t="s">
        <v>64</v>
      </c>
      <c r="F25" s="8" t="s">
        <v>65</v>
      </c>
      <c r="G25" s="5">
        <v>45420.407638888886</v>
      </c>
      <c r="H25" s="5">
        <v>45456.385081018518</v>
      </c>
      <c r="I25" s="5">
        <v>45455.712162268515</v>
      </c>
      <c r="J25" s="6">
        <v>85400</v>
      </c>
      <c r="K25" s="6">
        <v>85400</v>
      </c>
      <c r="L25" s="1" t="s">
        <v>12</v>
      </c>
      <c r="M25" s="1" t="s">
        <v>13</v>
      </c>
      <c r="N25" s="1" t="s">
        <v>15</v>
      </c>
      <c r="O25" s="7"/>
      <c r="P25" s="1" t="s">
        <v>183</v>
      </c>
      <c r="Q25" s="1" t="s">
        <v>156</v>
      </c>
      <c r="R25" s="1" t="s">
        <v>183</v>
      </c>
      <c r="S25" s="1"/>
      <c r="T25" s="6">
        <v>85400</v>
      </c>
      <c r="U25" s="6">
        <v>0</v>
      </c>
      <c r="V25" s="6">
        <v>0</v>
      </c>
      <c r="W25" s="6"/>
      <c r="X25" s="6"/>
      <c r="Y25" s="6">
        <v>85400</v>
      </c>
      <c r="Z25" s="6">
        <v>0</v>
      </c>
      <c r="AA25" s="6">
        <v>0</v>
      </c>
      <c r="AB25" s="6">
        <v>85400</v>
      </c>
      <c r="AC25" s="6">
        <v>85400</v>
      </c>
      <c r="AD25" s="1">
        <v>1222469678</v>
      </c>
      <c r="AE25" s="6">
        <v>0</v>
      </c>
      <c r="AF25" s="1"/>
      <c r="AG25" s="1"/>
      <c r="AH25" s="1"/>
      <c r="AI25" s="5">
        <v>45504</v>
      </c>
    </row>
    <row r="26" spans="1:35" x14ac:dyDescent="0.35">
      <c r="A26" s="1">
        <v>891380046</v>
      </c>
      <c r="B26" s="1" t="s">
        <v>16</v>
      </c>
      <c r="C26" s="1" t="s">
        <v>17</v>
      </c>
      <c r="D26" s="8">
        <v>161605</v>
      </c>
      <c r="E26" s="8" t="s">
        <v>66</v>
      </c>
      <c r="F26" s="8" t="s">
        <v>67</v>
      </c>
      <c r="G26" s="5">
        <v>45422.580555555556</v>
      </c>
      <c r="H26" s="5">
        <v>45456.385092592594</v>
      </c>
      <c r="I26" s="5">
        <v>45455.716868668984</v>
      </c>
      <c r="J26" s="6">
        <v>521100</v>
      </c>
      <c r="K26" s="6">
        <v>521100</v>
      </c>
      <c r="L26" s="1" t="s">
        <v>12</v>
      </c>
      <c r="M26" s="1" t="s">
        <v>13</v>
      </c>
      <c r="N26" s="1" t="s">
        <v>14</v>
      </c>
      <c r="O26" s="7"/>
      <c r="P26" s="1" t="s">
        <v>211</v>
      </c>
      <c r="Q26" s="1" t="s">
        <v>157</v>
      </c>
      <c r="R26" s="1" t="s">
        <v>184</v>
      </c>
      <c r="S26" s="1"/>
      <c r="T26" s="6">
        <v>521100</v>
      </c>
      <c r="U26" s="6">
        <v>0</v>
      </c>
      <c r="V26" s="6">
        <v>224500</v>
      </c>
      <c r="W26" s="6" t="s">
        <v>207</v>
      </c>
      <c r="X26" s="6" t="s">
        <v>210</v>
      </c>
      <c r="Y26" s="6">
        <v>521100</v>
      </c>
      <c r="Z26" s="6">
        <v>0</v>
      </c>
      <c r="AA26" s="6">
        <v>0</v>
      </c>
      <c r="AB26" s="6">
        <v>296600</v>
      </c>
      <c r="AC26" s="6">
        <v>0</v>
      </c>
      <c r="AD26" s="1"/>
      <c r="AE26" s="6">
        <v>296600</v>
      </c>
      <c r="AF26" s="1">
        <v>2201539610</v>
      </c>
      <c r="AG26" s="6">
        <v>2503740</v>
      </c>
      <c r="AH26" s="1" t="s">
        <v>175</v>
      </c>
      <c r="AI26" s="5">
        <v>45504</v>
      </c>
    </row>
    <row r="27" spans="1:35" x14ac:dyDescent="0.35">
      <c r="A27" s="1">
        <v>891380046</v>
      </c>
      <c r="B27" s="1" t="s">
        <v>16</v>
      </c>
      <c r="C27" s="1" t="s">
        <v>17</v>
      </c>
      <c r="D27" s="8">
        <v>162514</v>
      </c>
      <c r="E27" s="8" t="s">
        <v>68</v>
      </c>
      <c r="F27" s="8" t="s">
        <v>69</v>
      </c>
      <c r="G27" s="5">
        <v>45429.286111111112</v>
      </c>
      <c r="H27" s="5">
        <v>45456.385092592594</v>
      </c>
      <c r="I27" s="5">
        <v>45455.720149189816</v>
      </c>
      <c r="J27" s="6">
        <v>52000</v>
      </c>
      <c r="K27" s="6">
        <v>52000</v>
      </c>
      <c r="L27" s="1" t="s">
        <v>12</v>
      </c>
      <c r="M27" s="1" t="s">
        <v>13</v>
      </c>
      <c r="N27" s="1" t="s">
        <v>15</v>
      </c>
      <c r="O27" s="7"/>
      <c r="P27" s="1" t="s">
        <v>181</v>
      </c>
      <c r="Q27" s="1" t="s">
        <v>155</v>
      </c>
      <c r="R27" s="1" t="s">
        <v>181</v>
      </c>
      <c r="S27" s="1"/>
      <c r="T27" s="6">
        <v>0</v>
      </c>
      <c r="U27" s="6">
        <v>52000</v>
      </c>
      <c r="V27" s="6">
        <v>0</v>
      </c>
      <c r="W27" s="6" t="s">
        <v>195</v>
      </c>
      <c r="X27" s="6" t="s">
        <v>187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1"/>
      <c r="AE27" s="6">
        <v>0</v>
      </c>
      <c r="AF27" s="1"/>
      <c r="AG27" s="1"/>
      <c r="AH27" s="1"/>
      <c r="AI27" s="5">
        <v>45504</v>
      </c>
    </row>
    <row r="28" spans="1:35" x14ac:dyDescent="0.35">
      <c r="A28" s="1">
        <v>891380046</v>
      </c>
      <c r="B28" s="1" t="s">
        <v>16</v>
      </c>
      <c r="C28" s="1" t="s">
        <v>17</v>
      </c>
      <c r="D28" s="8">
        <v>162617</v>
      </c>
      <c r="E28" s="8" t="s">
        <v>70</v>
      </c>
      <c r="F28" s="8" t="s">
        <v>71</v>
      </c>
      <c r="G28" s="5">
        <v>45429.504166666666</v>
      </c>
      <c r="H28" s="5">
        <v>45456.385092592594</v>
      </c>
      <c r="I28" s="5">
        <v>45455.721405324075</v>
      </c>
      <c r="J28" s="6">
        <v>87030</v>
      </c>
      <c r="K28" s="6">
        <v>87030</v>
      </c>
      <c r="L28" s="1" t="s">
        <v>12</v>
      </c>
      <c r="M28" s="1" t="s">
        <v>13</v>
      </c>
      <c r="N28" s="1" t="s">
        <v>15</v>
      </c>
      <c r="O28" s="4"/>
      <c r="P28" s="1" t="s">
        <v>182</v>
      </c>
      <c r="Q28" s="1" t="s">
        <v>156</v>
      </c>
      <c r="R28" s="1" t="s">
        <v>183</v>
      </c>
      <c r="S28" s="1"/>
      <c r="T28" s="6">
        <v>87030</v>
      </c>
      <c r="U28" s="6">
        <v>0</v>
      </c>
      <c r="V28" s="6">
        <v>0</v>
      </c>
      <c r="W28" s="6"/>
      <c r="X28" s="6"/>
      <c r="Y28" s="6">
        <v>87030</v>
      </c>
      <c r="Z28" s="6">
        <v>0</v>
      </c>
      <c r="AA28" s="6">
        <v>0</v>
      </c>
      <c r="AB28" s="6">
        <v>87030</v>
      </c>
      <c r="AC28" s="6">
        <v>0</v>
      </c>
      <c r="AD28" s="1"/>
      <c r="AE28" s="6">
        <v>87030</v>
      </c>
      <c r="AF28" s="1">
        <v>2201539610</v>
      </c>
      <c r="AG28" s="6">
        <v>2503740</v>
      </c>
      <c r="AH28" s="1" t="s">
        <v>175</v>
      </c>
      <c r="AI28" s="5">
        <v>45504</v>
      </c>
    </row>
    <row r="29" spans="1:35" x14ac:dyDescent="0.35">
      <c r="A29" s="1">
        <v>891380046</v>
      </c>
      <c r="B29" s="1" t="s">
        <v>16</v>
      </c>
      <c r="C29" s="1" t="s">
        <v>17</v>
      </c>
      <c r="D29" s="8">
        <v>162774</v>
      </c>
      <c r="E29" s="8" t="s">
        <v>72</v>
      </c>
      <c r="F29" s="8" t="s">
        <v>73</v>
      </c>
      <c r="G29" s="5">
        <v>45432.095833333333</v>
      </c>
      <c r="H29" s="5">
        <v>45456.385092592594</v>
      </c>
      <c r="I29" s="5">
        <v>45455.722518865739</v>
      </c>
      <c r="J29" s="6">
        <v>106340</v>
      </c>
      <c r="K29" s="6">
        <v>106340</v>
      </c>
      <c r="L29" s="1" t="s">
        <v>12</v>
      </c>
      <c r="M29" s="1" t="s">
        <v>13</v>
      </c>
      <c r="N29" s="1" t="s">
        <v>14</v>
      </c>
      <c r="O29" s="7"/>
      <c r="P29" s="1" t="s">
        <v>182</v>
      </c>
      <c r="Q29" s="1" t="s">
        <v>156</v>
      </c>
      <c r="R29" s="1" t="s">
        <v>183</v>
      </c>
      <c r="S29" s="1"/>
      <c r="T29" s="6">
        <v>106340</v>
      </c>
      <c r="U29" s="6">
        <v>0</v>
      </c>
      <c r="V29" s="6">
        <v>0</v>
      </c>
      <c r="W29" s="6"/>
      <c r="X29" s="6"/>
      <c r="Y29" s="6">
        <v>106340</v>
      </c>
      <c r="Z29" s="6">
        <v>0</v>
      </c>
      <c r="AA29" s="6">
        <v>0</v>
      </c>
      <c r="AB29" s="6">
        <v>106340</v>
      </c>
      <c r="AC29" s="6">
        <v>0</v>
      </c>
      <c r="AD29" s="1"/>
      <c r="AE29" s="6">
        <v>106340</v>
      </c>
      <c r="AF29" s="1">
        <v>2201539610</v>
      </c>
      <c r="AG29" s="6">
        <v>2503740</v>
      </c>
      <c r="AH29" s="1" t="s">
        <v>175</v>
      </c>
      <c r="AI29" s="5">
        <v>45504</v>
      </c>
    </row>
    <row r="30" spans="1:35" x14ac:dyDescent="0.35">
      <c r="A30" s="1">
        <v>891380046</v>
      </c>
      <c r="B30" s="1" t="s">
        <v>16</v>
      </c>
      <c r="C30" s="1" t="s">
        <v>17</v>
      </c>
      <c r="D30" s="8">
        <v>163385</v>
      </c>
      <c r="E30" s="8" t="s">
        <v>74</v>
      </c>
      <c r="F30" s="8" t="s">
        <v>75</v>
      </c>
      <c r="G30" s="5">
        <v>45434.752083333333</v>
      </c>
      <c r="H30" s="5">
        <v>45456.385092592594</v>
      </c>
      <c r="I30" s="5">
        <v>45455.723801122687</v>
      </c>
      <c r="J30" s="6">
        <v>85400</v>
      </c>
      <c r="K30" s="6">
        <v>85400</v>
      </c>
      <c r="L30" s="1" t="s">
        <v>12</v>
      </c>
      <c r="M30" s="1" t="s">
        <v>13</v>
      </c>
      <c r="N30" s="1" t="s">
        <v>15</v>
      </c>
      <c r="O30" s="4"/>
      <c r="P30" s="1" t="s">
        <v>182</v>
      </c>
      <c r="Q30" s="1" t="s">
        <v>156</v>
      </c>
      <c r="R30" s="1" t="s">
        <v>183</v>
      </c>
      <c r="S30" s="1"/>
      <c r="T30" s="6">
        <v>85400</v>
      </c>
      <c r="U30" s="6">
        <v>0</v>
      </c>
      <c r="V30" s="6">
        <v>0</v>
      </c>
      <c r="W30" s="6"/>
      <c r="X30" s="6"/>
      <c r="Y30" s="6">
        <v>85400</v>
      </c>
      <c r="Z30" s="6">
        <v>0</v>
      </c>
      <c r="AA30" s="6">
        <v>0</v>
      </c>
      <c r="AB30" s="6">
        <v>85400</v>
      </c>
      <c r="AC30" s="6">
        <v>0</v>
      </c>
      <c r="AD30" s="1"/>
      <c r="AE30" s="6">
        <v>85400</v>
      </c>
      <c r="AF30" s="1">
        <v>2201539610</v>
      </c>
      <c r="AG30" s="6">
        <v>2503740</v>
      </c>
      <c r="AH30" s="1" t="s">
        <v>175</v>
      </c>
      <c r="AI30" s="5">
        <v>45504</v>
      </c>
    </row>
    <row r="31" spans="1:35" x14ac:dyDescent="0.35">
      <c r="A31" s="1">
        <v>891380046</v>
      </c>
      <c r="B31" s="1" t="s">
        <v>16</v>
      </c>
      <c r="C31" s="1" t="s">
        <v>17</v>
      </c>
      <c r="D31" s="8">
        <v>163394</v>
      </c>
      <c r="E31" s="8" t="s">
        <v>76</v>
      </c>
      <c r="F31" s="8" t="s">
        <v>77</v>
      </c>
      <c r="G31" s="5">
        <v>45434.777083333334</v>
      </c>
      <c r="H31" s="5">
        <v>45456.385092592594</v>
      </c>
      <c r="I31" s="5">
        <v>45455.72506640046</v>
      </c>
      <c r="J31" s="6">
        <v>85400</v>
      </c>
      <c r="K31" s="6">
        <v>85400</v>
      </c>
      <c r="L31" s="1" t="s">
        <v>12</v>
      </c>
      <c r="M31" s="1" t="s">
        <v>13</v>
      </c>
      <c r="N31" s="1" t="s">
        <v>15</v>
      </c>
      <c r="O31" s="7"/>
      <c r="P31" s="1" t="s">
        <v>182</v>
      </c>
      <c r="Q31" s="1" t="s">
        <v>156</v>
      </c>
      <c r="R31" s="1" t="s">
        <v>183</v>
      </c>
      <c r="S31" s="1"/>
      <c r="T31" s="6">
        <v>85400</v>
      </c>
      <c r="U31" s="6">
        <v>0</v>
      </c>
      <c r="V31" s="6">
        <v>0</v>
      </c>
      <c r="W31" s="6"/>
      <c r="X31" s="6"/>
      <c r="Y31" s="6">
        <v>85400</v>
      </c>
      <c r="Z31" s="6">
        <v>0</v>
      </c>
      <c r="AA31" s="6">
        <v>0</v>
      </c>
      <c r="AB31" s="6">
        <v>85400</v>
      </c>
      <c r="AC31" s="6">
        <v>0</v>
      </c>
      <c r="AD31" s="1"/>
      <c r="AE31" s="6">
        <v>85400</v>
      </c>
      <c r="AF31" s="1">
        <v>2201539610</v>
      </c>
      <c r="AG31" s="6">
        <v>2503740</v>
      </c>
      <c r="AH31" s="1" t="s">
        <v>175</v>
      </c>
      <c r="AI31" s="5">
        <v>45504</v>
      </c>
    </row>
    <row r="32" spans="1:35" x14ac:dyDescent="0.35">
      <c r="A32" s="1">
        <v>891380046</v>
      </c>
      <c r="B32" s="1" t="s">
        <v>16</v>
      </c>
      <c r="C32" s="1" t="s">
        <v>17</v>
      </c>
      <c r="D32" s="8">
        <v>163500</v>
      </c>
      <c r="E32" s="8" t="s">
        <v>78</v>
      </c>
      <c r="F32" s="8" t="s">
        <v>79</v>
      </c>
      <c r="G32" s="5">
        <v>45435.392361111109</v>
      </c>
      <c r="H32" s="5">
        <v>45456.385092592594</v>
      </c>
      <c r="I32" s="5">
        <v>45455.726106284725</v>
      </c>
      <c r="J32" s="6">
        <v>49800</v>
      </c>
      <c r="K32" s="6">
        <v>49800</v>
      </c>
      <c r="L32" s="1" t="s">
        <v>12</v>
      </c>
      <c r="M32" s="1" t="s">
        <v>13</v>
      </c>
      <c r="N32" s="1" t="s">
        <v>15</v>
      </c>
      <c r="O32" s="7"/>
      <c r="P32" s="1" t="s">
        <v>212</v>
      </c>
      <c r="Q32" s="1" t="s">
        <v>157</v>
      </c>
      <c r="R32" s="1" t="s">
        <v>184</v>
      </c>
      <c r="S32" s="1"/>
      <c r="T32" s="6">
        <v>52000.480000000003</v>
      </c>
      <c r="U32" s="6">
        <v>0</v>
      </c>
      <c r="V32" s="6">
        <v>2300</v>
      </c>
      <c r="W32" s="6" t="s">
        <v>208</v>
      </c>
      <c r="X32" s="6" t="s">
        <v>187</v>
      </c>
      <c r="Y32" s="6">
        <v>52000.480000000003</v>
      </c>
      <c r="Z32" s="6">
        <v>0</v>
      </c>
      <c r="AA32" s="6">
        <v>0</v>
      </c>
      <c r="AB32" s="6">
        <v>47500.480000000003</v>
      </c>
      <c r="AC32" s="6">
        <v>0</v>
      </c>
      <c r="AD32" s="1"/>
      <c r="AE32" s="6">
        <v>0</v>
      </c>
      <c r="AF32" s="1"/>
      <c r="AG32" s="1"/>
      <c r="AH32" s="1"/>
      <c r="AI32" s="5">
        <v>45504</v>
      </c>
    </row>
    <row r="33" spans="1:35" x14ac:dyDescent="0.35">
      <c r="A33" s="1">
        <v>891380046</v>
      </c>
      <c r="B33" s="1" t="s">
        <v>16</v>
      </c>
      <c r="C33" s="1" t="s">
        <v>17</v>
      </c>
      <c r="D33" s="8">
        <v>163830</v>
      </c>
      <c r="E33" s="8" t="s">
        <v>80</v>
      </c>
      <c r="F33" s="8" t="s">
        <v>81</v>
      </c>
      <c r="G33" s="5">
        <v>45437.745138888888</v>
      </c>
      <c r="H33" s="5">
        <v>45456.385092592594</v>
      </c>
      <c r="I33" s="5">
        <v>45455.727770289355</v>
      </c>
      <c r="J33" s="6">
        <v>110173</v>
      </c>
      <c r="K33" s="6">
        <v>110173</v>
      </c>
      <c r="L33" s="1" t="s">
        <v>12</v>
      </c>
      <c r="M33" s="1" t="s">
        <v>13</v>
      </c>
      <c r="N33" s="1" t="s">
        <v>14</v>
      </c>
      <c r="O33" s="7"/>
      <c r="P33" s="1" t="s">
        <v>182</v>
      </c>
      <c r="Q33" s="1" t="s">
        <v>156</v>
      </c>
      <c r="R33" s="1" t="s">
        <v>183</v>
      </c>
      <c r="S33" s="1"/>
      <c r="T33" s="6">
        <v>110173</v>
      </c>
      <c r="U33" s="6">
        <v>0</v>
      </c>
      <c r="V33" s="6">
        <v>0</v>
      </c>
      <c r="W33" s="6"/>
      <c r="X33" s="6"/>
      <c r="Y33" s="6">
        <v>110173</v>
      </c>
      <c r="Z33" s="6">
        <v>0</v>
      </c>
      <c r="AA33" s="6">
        <v>0</v>
      </c>
      <c r="AB33" s="6">
        <v>110173</v>
      </c>
      <c r="AC33" s="6">
        <v>0</v>
      </c>
      <c r="AD33" s="1"/>
      <c r="AE33" s="6">
        <v>110173</v>
      </c>
      <c r="AF33" s="1">
        <v>2201539610</v>
      </c>
      <c r="AG33" s="6">
        <v>2503740</v>
      </c>
      <c r="AH33" s="1" t="s">
        <v>175</v>
      </c>
      <c r="AI33" s="5">
        <v>45504</v>
      </c>
    </row>
    <row r="34" spans="1:35" x14ac:dyDescent="0.35">
      <c r="A34" s="1">
        <v>891380046</v>
      </c>
      <c r="B34" s="1" t="s">
        <v>16</v>
      </c>
      <c r="C34" s="1" t="s">
        <v>17</v>
      </c>
      <c r="D34" s="8">
        <v>164385</v>
      </c>
      <c r="E34" s="8" t="s">
        <v>82</v>
      </c>
      <c r="F34" s="8" t="s">
        <v>83</v>
      </c>
      <c r="G34" s="5">
        <v>45441.263888888891</v>
      </c>
      <c r="H34" s="5">
        <v>45456.385092592594</v>
      </c>
      <c r="I34" s="5">
        <v>45455.729083877311</v>
      </c>
      <c r="J34" s="6">
        <v>85400</v>
      </c>
      <c r="K34" s="6">
        <v>85400</v>
      </c>
      <c r="L34" s="1" t="s">
        <v>12</v>
      </c>
      <c r="M34" s="1" t="s">
        <v>13</v>
      </c>
      <c r="N34" s="1" t="s">
        <v>15</v>
      </c>
      <c r="O34" s="7"/>
      <c r="P34" s="1" t="s">
        <v>182</v>
      </c>
      <c r="Q34" s="1" t="s">
        <v>156</v>
      </c>
      <c r="R34" s="1" t="s">
        <v>183</v>
      </c>
      <c r="S34" s="1"/>
      <c r="T34" s="6">
        <v>85400</v>
      </c>
      <c r="U34" s="6">
        <v>0</v>
      </c>
      <c r="V34" s="6">
        <v>0</v>
      </c>
      <c r="W34" s="6"/>
      <c r="X34" s="6"/>
      <c r="Y34" s="6">
        <v>85400</v>
      </c>
      <c r="Z34" s="6">
        <v>0</v>
      </c>
      <c r="AA34" s="6">
        <v>0</v>
      </c>
      <c r="AB34" s="6">
        <v>85400</v>
      </c>
      <c r="AC34" s="6">
        <v>0</v>
      </c>
      <c r="AD34" s="1"/>
      <c r="AE34" s="6">
        <v>85400</v>
      </c>
      <c r="AF34" s="1">
        <v>2201539610</v>
      </c>
      <c r="AG34" s="6">
        <v>2503740</v>
      </c>
      <c r="AH34" s="1" t="s">
        <v>175</v>
      </c>
      <c r="AI34" s="5">
        <v>45504</v>
      </c>
    </row>
    <row r="35" spans="1:35" x14ac:dyDescent="0.35">
      <c r="A35" s="1">
        <v>891380046</v>
      </c>
      <c r="B35" s="1" t="s">
        <v>16</v>
      </c>
      <c r="C35" s="1" t="s">
        <v>17</v>
      </c>
      <c r="D35" s="8">
        <v>164443</v>
      </c>
      <c r="E35" s="8" t="s">
        <v>84</v>
      </c>
      <c r="F35" s="8" t="s">
        <v>85</v>
      </c>
      <c r="G35" s="5">
        <v>45441.352083333331</v>
      </c>
      <c r="H35" s="5">
        <v>45456.385092592594</v>
      </c>
      <c r="I35" s="5">
        <v>45455.730046215278</v>
      </c>
      <c r="J35" s="6">
        <v>148300</v>
      </c>
      <c r="K35" s="6">
        <v>148300</v>
      </c>
      <c r="L35" s="1" t="s">
        <v>12</v>
      </c>
      <c r="M35" s="1" t="s">
        <v>13</v>
      </c>
      <c r="N35" s="1" t="s">
        <v>14</v>
      </c>
      <c r="O35" s="7"/>
      <c r="P35" s="1" t="s">
        <v>183</v>
      </c>
      <c r="Q35" s="1" t="s">
        <v>156</v>
      </c>
      <c r="R35" s="1" t="s">
        <v>183</v>
      </c>
      <c r="S35" s="1"/>
      <c r="T35" s="6">
        <v>148300</v>
      </c>
      <c r="U35" s="6">
        <v>0</v>
      </c>
      <c r="V35" s="6">
        <v>0</v>
      </c>
      <c r="W35" s="6"/>
      <c r="X35" s="6"/>
      <c r="Y35" s="6">
        <v>148300</v>
      </c>
      <c r="Z35" s="6">
        <v>0</v>
      </c>
      <c r="AA35" s="6">
        <v>0</v>
      </c>
      <c r="AB35" s="6">
        <v>148300</v>
      </c>
      <c r="AC35" s="6">
        <v>0</v>
      </c>
      <c r="AD35" s="1"/>
      <c r="AE35" s="6">
        <v>0</v>
      </c>
      <c r="AF35" s="1"/>
      <c r="AG35" s="1"/>
      <c r="AH35" s="1"/>
      <c r="AI35" s="5">
        <v>45504</v>
      </c>
    </row>
    <row r="36" spans="1:35" x14ac:dyDescent="0.35">
      <c r="A36" s="1">
        <v>891380046</v>
      </c>
      <c r="B36" s="1" t="s">
        <v>16</v>
      </c>
      <c r="C36" s="1" t="s">
        <v>17</v>
      </c>
      <c r="D36" s="8">
        <v>164619</v>
      </c>
      <c r="E36" s="8" t="s">
        <v>86</v>
      </c>
      <c r="F36" s="8" t="s">
        <v>87</v>
      </c>
      <c r="G36" s="5">
        <v>45442.209722222222</v>
      </c>
      <c r="H36" s="5">
        <v>45456.385092592594</v>
      </c>
      <c r="I36" s="5">
        <v>45455.730941666669</v>
      </c>
      <c r="J36" s="6">
        <v>103873</v>
      </c>
      <c r="K36" s="6">
        <v>103873</v>
      </c>
      <c r="L36" s="1" t="s">
        <v>12</v>
      </c>
      <c r="M36" s="1" t="s">
        <v>13</v>
      </c>
      <c r="N36" s="1" t="s">
        <v>14</v>
      </c>
      <c r="O36" s="7"/>
      <c r="P36" s="1" t="s">
        <v>182</v>
      </c>
      <c r="Q36" s="1" t="s">
        <v>156</v>
      </c>
      <c r="R36" s="1" t="s">
        <v>183</v>
      </c>
      <c r="S36" s="1"/>
      <c r="T36" s="6">
        <v>103873</v>
      </c>
      <c r="U36" s="6">
        <v>0</v>
      </c>
      <c r="V36" s="6">
        <v>0</v>
      </c>
      <c r="W36" s="6"/>
      <c r="X36" s="6"/>
      <c r="Y36" s="6">
        <v>103873</v>
      </c>
      <c r="Z36" s="6">
        <v>0</v>
      </c>
      <c r="AA36" s="6">
        <v>0</v>
      </c>
      <c r="AB36" s="6">
        <v>103873</v>
      </c>
      <c r="AC36" s="6">
        <v>0</v>
      </c>
      <c r="AD36" s="1"/>
      <c r="AE36" s="6">
        <v>103873</v>
      </c>
      <c r="AF36" s="1">
        <v>2201539610</v>
      </c>
      <c r="AG36" s="6">
        <v>2503740</v>
      </c>
      <c r="AH36" s="1" t="s">
        <v>175</v>
      </c>
      <c r="AI36" s="5">
        <v>45504</v>
      </c>
    </row>
    <row r="37" spans="1:35" x14ac:dyDescent="0.35">
      <c r="A37" s="1">
        <v>891380046</v>
      </c>
      <c r="B37" s="1" t="s">
        <v>16</v>
      </c>
      <c r="C37" s="1" t="s">
        <v>17</v>
      </c>
      <c r="D37" s="8">
        <v>165065</v>
      </c>
      <c r="E37" s="8" t="s">
        <v>88</v>
      </c>
      <c r="F37" s="8" t="s">
        <v>89</v>
      </c>
      <c r="G37" s="5">
        <v>45445.270138888889</v>
      </c>
      <c r="H37" s="5">
        <v>45477.437256944446</v>
      </c>
      <c r="I37" s="5">
        <v>45477.374128356481</v>
      </c>
      <c r="J37" s="6">
        <v>88120</v>
      </c>
      <c r="K37" s="6">
        <v>88120</v>
      </c>
      <c r="L37" s="1" t="s">
        <v>12</v>
      </c>
      <c r="M37" s="1" t="s">
        <v>13</v>
      </c>
      <c r="N37" s="1" t="s">
        <v>14</v>
      </c>
      <c r="O37" s="7"/>
      <c r="P37" s="1" t="s">
        <v>205</v>
      </c>
      <c r="Q37" s="1" t="s">
        <v>158</v>
      </c>
      <c r="R37" s="1" t="e">
        <v>#N/A</v>
      </c>
      <c r="S37" s="1"/>
      <c r="T37" s="6">
        <v>0</v>
      </c>
      <c r="U37" s="6">
        <v>0</v>
      </c>
      <c r="V37" s="6">
        <v>0</v>
      </c>
      <c r="W37" s="6"/>
      <c r="X37" s="6"/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1"/>
      <c r="AE37" s="6">
        <v>0</v>
      </c>
      <c r="AF37" s="1"/>
      <c r="AG37" s="1"/>
      <c r="AH37" s="1"/>
      <c r="AI37" s="5">
        <v>45504</v>
      </c>
    </row>
    <row r="38" spans="1:35" x14ac:dyDescent="0.35">
      <c r="A38" s="1">
        <v>891380046</v>
      </c>
      <c r="B38" s="1" t="s">
        <v>16</v>
      </c>
      <c r="C38" s="1" t="s">
        <v>17</v>
      </c>
      <c r="D38" s="8">
        <v>165069</v>
      </c>
      <c r="E38" s="8" t="s">
        <v>90</v>
      </c>
      <c r="F38" s="8" t="s">
        <v>91</v>
      </c>
      <c r="G38" s="5">
        <v>45445.438194444447</v>
      </c>
      <c r="H38" s="5">
        <v>45477.437256944446</v>
      </c>
      <c r="I38" s="5">
        <v>45477.374128356481</v>
      </c>
      <c r="J38" s="6">
        <v>91250</v>
      </c>
      <c r="K38" s="6">
        <v>91250</v>
      </c>
      <c r="L38" s="1" t="s">
        <v>12</v>
      </c>
      <c r="M38" s="1" t="s">
        <v>13</v>
      </c>
      <c r="N38" s="1" t="s">
        <v>14</v>
      </c>
      <c r="O38" s="7"/>
      <c r="P38" s="1" t="s">
        <v>182</v>
      </c>
      <c r="Q38" s="1" t="s">
        <v>156</v>
      </c>
      <c r="R38" s="1" t="e">
        <v>#N/A</v>
      </c>
      <c r="S38" s="1"/>
      <c r="T38" s="6">
        <v>91250</v>
      </c>
      <c r="U38" s="6">
        <v>0</v>
      </c>
      <c r="V38" s="6">
        <v>0</v>
      </c>
      <c r="W38" s="6"/>
      <c r="X38" s="6"/>
      <c r="Y38" s="6">
        <v>91250</v>
      </c>
      <c r="Z38" s="6">
        <v>0</v>
      </c>
      <c r="AA38" s="6">
        <v>0</v>
      </c>
      <c r="AB38" s="6">
        <v>91250</v>
      </c>
      <c r="AC38" s="6">
        <v>0</v>
      </c>
      <c r="AD38" s="1"/>
      <c r="AE38" s="6">
        <v>91250</v>
      </c>
      <c r="AF38" s="1">
        <v>2201539610</v>
      </c>
      <c r="AG38" s="6">
        <v>2503740</v>
      </c>
      <c r="AH38" s="1" t="s">
        <v>175</v>
      </c>
      <c r="AI38" s="5">
        <v>45504</v>
      </c>
    </row>
    <row r="39" spans="1:35" x14ac:dyDescent="0.35">
      <c r="A39" s="1">
        <v>891380046</v>
      </c>
      <c r="B39" s="1" t="s">
        <v>16</v>
      </c>
      <c r="C39" s="1" t="s">
        <v>17</v>
      </c>
      <c r="D39" s="8">
        <v>165469</v>
      </c>
      <c r="E39" s="8" t="s">
        <v>92</v>
      </c>
      <c r="F39" s="8" t="s">
        <v>93</v>
      </c>
      <c r="G39" s="5">
        <v>45448.390277777777</v>
      </c>
      <c r="H39" s="5">
        <v>45477.437256944446</v>
      </c>
      <c r="I39" s="5">
        <v>45477.374128356481</v>
      </c>
      <c r="J39" s="6">
        <v>130500</v>
      </c>
      <c r="K39" s="6">
        <v>130500</v>
      </c>
      <c r="L39" s="1" t="s">
        <v>12</v>
      </c>
      <c r="M39" s="1" t="s">
        <v>13</v>
      </c>
      <c r="N39" s="1" t="s">
        <v>14</v>
      </c>
      <c r="O39" s="7"/>
      <c r="P39" s="1" t="s">
        <v>183</v>
      </c>
      <c r="Q39" s="1" t="s">
        <v>156</v>
      </c>
      <c r="R39" s="1" t="e">
        <v>#N/A</v>
      </c>
      <c r="S39" s="1"/>
      <c r="T39" s="6">
        <v>130500</v>
      </c>
      <c r="U39" s="6">
        <v>0</v>
      </c>
      <c r="V39" s="6">
        <v>0</v>
      </c>
      <c r="W39" s="6"/>
      <c r="X39" s="6"/>
      <c r="Y39" s="6">
        <v>130500</v>
      </c>
      <c r="Z39" s="6">
        <v>0</v>
      </c>
      <c r="AA39" s="6">
        <v>0</v>
      </c>
      <c r="AB39" s="6">
        <v>130500</v>
      </c>
      <c r="AC39" s="6">
        <v>0</v>
      </c>
      <c r="AD39" s="1"/>
      <c r="AE39" s="6">
        <v>0</v>
      </c>
      <c r="AF39" s="1"/>
      <c r="AG39" s="1"/>
      <c r="AH39" s="1"/>
      <c r="AI39" s="5">
        <v>45504</v>
      </c>
    </row>
    <row r="40" spans="1:35" x14ac:dyDescent="0.35">
      <c r="A40" s="1">
        <v>891380046</v>
      </c>
      <c r="B40" s="1" t="s">
        <v>16</v>
      </c>
      <c r="C40" s="1" t="s">
        <v>17</v>
      </c>
      <c r="D40" s="8">
        <v>165494</v>
      </c>
      <c r="E40" s="8" t="s">
        <v>94</v>
      </c>
      <c r="F40" s="8" t="s">
        <v>95</v>
      </c>
      <c r="G40" s="5">
        <v>45448.430555555555</v>
      </c>
      <c r="H40" s="5">
        <v>45477.437256944446</v>
      </c>
      <c r="I40" s="5">
        <v>45477.374128356481</v>
      </c>
      <c r="J40" s="6">
        <v>37700</v>
      </c>
      <c r="K40" s="6">
        <v>37700</v>
      </c>
      <c r="L40" s="1" t="s">
        <v>12</v>
      </c>
      <c r="M40" s="1" t="s">
        <v>13</v>
      </c>
      <c r="N40" s="1" t="s">
        <v>15</v>
      </c>
      <c r="O40" s="7"/>
      <c r="P40" s="1" t="s">
        <v>211</v>
      </c>
      <c r="Q40" s="1" t="s">
        <v>157</v>
      </c>
      <c r="R40" s="1" t="e">
        <v>#N/A</v>
      </c>
      <c r="S40" s="1"/>
      <c r="T40" s="6">
        <v>37700</v>
      </c>
      <c r="U40" s="6">
        <v>0</v>
      </c>
      <c r="V40" s="6">
        <v>6600</v>
      </c>
      <c r="W40" s="6" t="s">
        <v>209</v>
      </c>
      <c r="X40" s="6" t="s">
        <v>187</v>
      </c>
      <c r="Y40" s="6">
        <v>37700</v>
      </c>
      <c r="Z40" s="6">
        <v>0</v>
      </c>
      <c r="AA40" s="6">
        <v>0</v>
      </c>
      <c r="AB40" s="6">
        <v>31100</v>
      </c>
      <c r="AC40" s="6">
        <v>0</v>
      </c>
      <c r="AD40" s="1"/>
      <c r="AE40" s="6">
        <v>31100</v>
      </c>
      <c r="AF40" s="1">
        <v>2201539610</v>
      </c>
      <c r="AG40" s="6">
        <v>2503740</v>
      </c>
      <c r="AH40" s="1" t="s">
        <v>175</v>
      </c>
      <c r="AI40" s="5">
        <v>45504</v>
      </c>
    </row>
    <row r="41" spans="1:35" x14ac:dyDescent="0.35">
      <c r="A41" s="1">
        <v>891380046</v>
      </c>
      <c r="B41" s="1" t="s">
        <v>16</v>
      </c>
      <c r="C41" s="1" t="s">
        <v>17</v>
      </c>
      <c r="D41" s="8">
        <v>166059</v>
      </c>
      <c r="E41" s="8" t="s">
        <v>96</v>
      </c>
      <c r="F41" s="8" t="s">
        <v>97</v>
      </c>
      <c r="G41" s="5">
        <v>45453.851388888892</v>
      </c>
      <c r="H41" s="5">
        <v>45477.437256944446</v>
      </c>
      <c r="I41" s="5">
        <v>45477.374128356481</v>
      </c>
      <c r="J41" s="6">
        <v>88420</v>
      </c>
      <c r="K41" s="6">
        <v>88420</v>
      </c>
      <c r="L41" s="1" t="s">
        <v>12</v>
      </c>
      <c r="M41" s="1" t="s">
        <v>13</v>
      </c>
      <c r="N41" s="1" t="s">
        <v>14</v>
      </c>
      <c r="O41" s="7"/>
      <c r="P41" s="1" t="s">
        <v>182</v>
      </c>
      <c r="Q41" s="1" t="s">
        <v>156</v>
      </c>
      <c r="R41" s="1" t="e">
        <v>#N/A</v>
      </c>
      <c r="S41" s="1"/>
      <c r="T41" s="6">
        <v>88420</v>
      </c>
      <c r="U41" s="6">
        <v>0</v>
      </c>
      <c r="V41" s="6">
        <v>0</v>
      </c>
      <c r="W41" s="6"/>
      <c r="X41" s="6"/>
      <c r="Y41" s="6">
        <v>88420</v>
      </c>
      <c r="Z41" s="6">
        <v>0</v>
      </c>
      <c r="AA41" s="6">
        <v>0</v>
      </c>
      <c r="AB41" s="6">
        <v>88420</v>
      </c>
      <c r="AC41" s="6">
        <v>0</v>
      </c>
      <c r="AD41" s="1"/>
      <c r="AE41" s="6">
        <v>88420</v>
      </c>
      <c r="AF41" s="1">
        <v>2201539610</v>
      </c>
      <c r="AG41" s="6">
        <v>2503740</v>
      </c>
      <c r="AH41" s="1" t="s">
        <v>175</v>
      </c>
      <c r="AI41" s="5">
        <v>45504</v>
      </c>
    </row>
    <row r="42" spans="1:35" x14ac:dyDescent="0.35">
      <c r="A42" s="1">
        <v>891380046</v>
      </c>
      <c r="B42" s="1" t="s">
        <v>16</v>
      </c>
      <c r="C42" s="1" t="s">
        <v>17</v>
      </c>
      <c r="D42" s="8">
        <v>166726</v>
      </c>
      <c r="E42" s="8" t="s">
        <v>98</v>
      </c>
      <c r="F42" s="8" t="s">
        <v>99</v>
      </c>
      <c r="G42" s="5">
        <v>45456.964583333334</v>
      </c>
      <c r="H42" s="5">
        <v>45477.437256944446</v>
      </c>
      <c r="I42" s="5">
        <v>45477.374128356481</v>
      </c>
      <c r="J42" s="6">
        <v>109510</v>
      </c>
      <c r="K42" s="6">
        <v>109510</v>
      </c>
      <c r="L42" s="1" t="s">
        <v>12</v>
      </c>
      <c r="M42" s="1" t="s">
        <v>13</v>
      </c>
      <c r="N42" s="1" t="s">
        <v>14</v>
      </c>
      <c r="O42" s="7"/>
      <c r="P42" s="1" t="s">
        <v>182</v>
      </c>
      <c r="Q42" s="1" t="s">
        <v>156</v>
      </c>
      <c r="R42" s="1" t="e">
        <v>#N/A</v>
      </c>
      <c r="S42" s="1"/>
      <c r="T42" s="6">
        <v>109510</v>
      </c>
      <c r="U42" s="6">
        <v>0</v>
      </c>
      <c r="V42" s="6">
        <v>0</v>
      </c>
      <c r="W42" s="6"/>
      <c r="X42" s="6"/>
      <c r="Y42" s="6">
        <v>109510</v>
      </c>
      <c r="Z42" s="6">
        <v>0</v>
      </c>
      <c r="AA42" s="6">
        <v>0</v>
      </c>
      <c r="AB42" s="6">
        <v>109510</v>
      </c>
      <c r="AC42" s="6">
        <v>0</v>
      </c>
      <c r="AD42" s="1"/>
      <c r="AE42" s="6">
        <v>109510</v>
      </c>
      <c r="AF42" s="1">
        <v>2201539610</v>
      </c>
      <c r="AG42" s="6">
        <v>2503740</v>
      </c>
      <c r="AH42" s="1" t="s">
        <v>175</v>
      </c>
      <c r="AI42" s="5">
        <v>45504</v>
      </c>
    </row>
    <row r="43" spans="1:35" x14ac:dyDescent="0.35">
      <c r="A43" s="1">
        <v>891380046</v>
      </c>
      <c r="B43" s="1" t="s">
        <v>16</v>
      </c>
      <c r="C43" s="1" t="s">
        <v>17</v>
      </c>
      <c r="D43" s="8">
        <v>168163</v>
      </c>
      <c r="E43" s="8" t="s">
        <v>100</v>
      </c>
      <c r="F43" s="8" t="s">
        <v>101</v>
      </c>
      <c r="G43" s="5">
        <v>45467.527083333334</v>
      </c>
      <c r="H43" s="5">
        <v>45477.437256944446</v>
      </c>
      <c r="I43" s="5">
        <v>45477.374128356481</v>
      </c>
      <c r="J43" s="6">
        <v>784308</v>
      </c>
      <c r="K43" s="6">
        <v>784308</v>
      </c>
      <c r="L43" s="1" t="s">
        <v>12</v>
      </c>
      <c r="M43" s="1" t="s">
        <v>13</v>
      </c>
      <c r="N43" s="1" t="s">
        <v>14</v>
      </c>
      <c r="O43" s="7"/>
      <c r="P43" s="1" t="s">
        <v>182</v>
      </c>
      <c r="Q43" s="1" t="s">
        <v>156</v>
      </c>
      <c r="R43" s="1" t="e">
        <v>#N/A</v>
      </c>
      <c r="S43" s="1"/>
      <c r="T43" s="6">
        <v>784308</v>
      </c>
      <c r="U43" s="6">
        <v>0</v>
      </c>
      <c r="V43" s="6">
        <v>0</v>
      </c>
      <c r="W43" s="6"/>
      <c r="X43" s="6"/>
      <c r="Y43" s="6">
        <v>784308</v>
      </c>
      <c r="Z43" s="6">
        <v>0</v>
      </c>
      <c r="AA43" s="6">
        <v>0</v>
      </c>
      <c r="AB43" s="6">
        <v>784308</v>
      </c>
      <c r="AC43" s="6">
        <v>0</v>
      </c>
      <c r="AD43" s="1"/>
      <c r="AE43" s="6">
        <v>784308</v>
      </c>
      <c r="AF43" s="1">
        <v>2201539610</v>
      </c>
      <c r="AG43" s="6">
        <v>2503740</v>
      </c>
      <c r="AH43" s="1" t="s">
        <v>175</v>
      </c>
      <c r="AI43" s="5">
        <v>45504</v>
      </c>
    </row>
    <row r="44" spans="1:35" x14ac:dyDescent="0.35">
      <c r="A44" s="1">
        <v>891380046</v>
      </c>
      <c r="B44" s="1" t="s">
        <v>16</v>
      </c>
      <c r="C44" s="1" t="s">
        <v>17</v>
      </c>
      <c r="D44" s="8">
        <v>168951</v>
      </c>
      <c r="E44" s="8" t="s">
        <v>102</v>
      </c>
      <c r="F44" s="8" t="s">
        <v>103</v>
      </c>
      <c r="G44" s="5">
        <v>45471.681944444441</v>
      </c>
      <c r="H44" s="5">
        <v>45477.437268518515</v>
      </c>
      <c r="I44" s="5">
        <v>45477.374128356481</v>
      </c>
      <c r="J44" s="6">
        <v>85400</v>
      </c>
      <c r="K44" s="6">
        <v>85400</v>
      </c>
      <c r="L44" s="1" t="s">
        <v>12</v>
      </c>
      <c r="M44" s="1" t="s">
        <v>13</v>
      </c>
      <c r="N44" s="1" t="s">
        <v>14</v>
      </c>
      <c r="O44" s="7"/>
      <c r="P44" s="1" t="s">
        <v>182</v>
      </c>
      <c r="Q44" s="1" t="s">
        <v>156</v>
      </c>
      <c r="R44" s="1" t="e">
        <v>#N/A</v>
      </c>
      <c r="S44" s="1"/>
      <c r="T44" s="6">
        <v>85400</v>
      </c>
      <c r="U44" s="6">
        <v>0</v>
      </c>
      <c r="V44" s="6">
        <v>0</v>
      </c>
      <c r="W44" s="6"/>
      <c r="X44" s="6"/>
      <c r="Y44" s="6">
        <v>85400</v>
      </c>
      <c r="Z44" s="6">
        <v>0</v>
      </c>
      <c r="AA44" s="6">
        <v>0</v>
      </c>
      <c r="AB44" s="6">
        <v>85400</v>
      </c>
      <c r="AC44" s="6">
        <v>0</v>
      </c>
      <c r="AD44" s="1"/>
      <c r="AE44" s="6">
        <v>85400</v>
      </c>
      <c r="AF44" s="1">
        <v>2201539610</v>
      </c>
      <c r="AG44" s="6">
        <v>2503740</v>
      </c>
      <c r="AH44" s="1" t="s">
        <v>175</v>
      </c>
      <c r="AI44" s="5">
        <v>45504</v>
      </c>
    </row>
    <row r="45" spans="1:35" x14ac:dyDescent="0.35">
      <c r="A45" s="1">
        <v>891380046</v>
      </c>
      <c r="B45" s="1" t="s">
        <v>16</v>
      </c>
      <c r="C45" s="1" t="s">
        <v>17</v>
      </c>
      <c r="D45" s="8">
        <v>169061</v>
      </c>
      <c r="E45" s="8" t="s">
        <v>104</v>
      </c>
      <c r="F45" s="8" t="s">
        <v>105</v>
      </c>
      <c r="G45" s="5">
        <v>45472.46875</v>
      </c>
      <c r="H45" s="5">
        <v>45477.437268518515</v>
      </c>
      <c r="I45" s="5">
        <v>45477.374128356481</v>
      </c>
      <c r="J45" s="6">
        <v>86920</v>
      </c>
      <c r="K45" s="6">
        <v>86920</v>
      </c>
      <c r="L45" s="1" t="s">
        <v>12</v>
      </c>
      <c r="M45" s="1" t="s">
        <v>13</v>
      </c>
      <c r="N45" s="1" t="s">
        <v>14</v>
      </c>
      <c r="O45" s="7"/>
      <c r="P45" s="1" t="s">
        <v>205</v>
      </c>
      <c r="Q45" s="1" t="s">
        <v>158</v>
      </c>
      <c r="R45" s="1" t="e">
        <v>#N/A</v>
      </c>
      <c r="S45" s="1"/>
      <c r="T45" s="6">
        <v>0</v>
      </c>
      <c r="U45" s="6">
        <v>0</v>
      </c>
      <c r="V45" s="6">
        <v>0</v>
      </c>
      <c r="W45" s="6"/>
      <c r="X45" s="6"/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1"/>
      <c r="AE45" s="6">
        <v>0</v>
      </c>
      <c r="AF45" s="1"/>
      <c r="AG45" s="1"/>
      <c r="AH45" s="1"/>
      <c r="AI45" s="5">
        <v>45504</v>
      </c>
    </row>
    <row r="46" spans="1:35" x14ac:dyDescent="0.35">
      <c r="A46" s="1">
        <v>891380046</v>
      </c>
      <c r="B46" s="1" t="s">
        <v>16</v>
      </c>
      <c r="C46" s="1" t="s">
        <v>17</v>
      </c>
      <c r="D46" s="8">
        <v>169475</v>
      </c>
      <c r="E46" s="8" t="s">
        <v>106</v>
      </c>
      <c r="F46" s="8" t="s">
        <v>107</v>
      </c>
      <c r="G46" s="5">
        <v>45476.453472222223</v>
      </c>
      <c r="H46" s="5">
        <v>45513.350069444445</v>
      </c>
      <c r="I46" s="5">
        <v>45513.638026817127</v>
      </c>
      <c r="J46" s="6">
        <v>52000</v>
      </c>
      <c r="K46" s="6">
        <v>52000</v>
      </c>
      <c r="L46" s="1" t="s">
        <v>12</v>
      </c>
      <c r="M46" s="1" t="s">
        <v>13</v>
      </c>
      <c r="N46" s="1" t="s">
        <v>15</v>
      </c>
      <c r="O46" s="7"/>
      <c r="P46" s="1" t="s">
        <v>205</v>
      </c>
      <c r="Q46" s="1" t="s">
        <v>158</v>
      </c>
      <c r="R46" s="1" t="e">
        <v>#N/A</v>
      </c>
      <c r="S46" s="1"/>
      <c r="T46" s="6">
        <v>0</v>
      </c>
      <c r="U46" s="6">
        <v>0</v>
      </c>
      <c r="V46" s="6">
        <v>0</v>
      </c>
      <c r="W46" s="6"/>
      <c r="X46" s="6"/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1"/>
      <c r="AE46" s="6">
        <v>0</v>
      </c>
      <c r="AF46" s="1"/>
      <c r="AG46" s="1"/>
      <c r="AH46" s="1"/>
      <c r="AI46" s="5">
        <v>45504</v>
      </c>
    </row>
    <row r="47" spans="1:35" x14ac:dyDescent="0.35">
      <c r="A47" s="1">
        <v>891380046</v>
      </c>
      <c r="B47" s="1" t="s">
        <v>16</v>
      </c>
      <c r="C47" s="1" t="s">
        <v>17</v>
      </c>
      <c r="D47" s="8">
        <v>170046</v>
      </c>
      <c r="E47" s="8" t="s">
        <v>108</v>
      </c>
      <c r="F47" s="8" t="s">
        <v>109</v>
      </c>
      <c r="G47" s="5">
        <v>45480.70416666667</v>
      </c>
      <c r="H47" s="5">
        <v>45513.350069444445</v>
      </c>
      <c r="I47" s="5">
        <v>45513.638026817127</v>
      </c>
      <c r="J47" s="6">
        <v>107773</v>
      </c>
      <c r="K47" s="6">
        <v>107773</v>
      </c>
      <c r="L47" s="1" t="s">
        <v>12</v>
      </c>
      <c r="M47" s="1" t="s">
        <v>13</v>
      </c>
      <c r="N47" s="1" t="s">
        <v>14</v>
      </c>
      <c r="O47" s="4"/>
      <c r="P47" s="1" t="s">
        <v>183</v>
      </c>
      <c r="Q47" s="1" t="s">
        <v>156</v>
      </c>
      <c r="R47" s="1" t="e">
        <v>#N/A</v>
      </c>
      <c r="S47" s="1"/>
      <c r="T47" s="6">
        <v>107773</v>
      </c>
      <c r="U47" s="6">
        <v>0</v>
      </c>
      <c r="V47" s="6">
        <v>0</v>
      </c>
      <c r="W47" s="6"/>
      <c r="X47" s="6"/>
      <c r="Y47" s="6">
        <v>107773</v>
      </c>
      <c r="Z47" s="6">
        <v>0</v>
      </c>
      <c r="AA47" s="6">
        <v>0</v>
      </c>
      <c r="AB47" s="6">
        <v>107773</v>
      </c>
      <c r="AC47" s="6">
        <v>0</v>
      </c>
      <c r="AD47" s="1"/>
      <c r="AE47" s="6">
        <v>0</v>
      </c>
      <c r="AF47" s="1"/>
      <c r="AG47" s="1"/>
      <c r="AH47" s="1"/>
      <c r="AI47" s="5">
        <v>45504</v>
      </c>
    </row>
    <row r="48" spans="1:35" x14ac:dyDescent="0.35">
      <c r="A48" s="1">
        <v>891380046</v>
      </c>
      <c r="B48" s="1" t="s">
        <v>16</v>
      </c>
      <c r="C48" s="1" t="s">
        <v>17</v>
      </c>
      <c r="D48" s="8">
        <v>173495</v>
      </c>
      <c r="E48" s="8" t="s">
        <v>110</v>
      </c>
      <c r="F48" s="8" t="s">
        <v>111</v>
      </c>
      <c r="G48" s="5">
        <v>45504.426388888889</v>
      </c>
      <c r="H48" s="5">
        <v>45513.350069444445</v>
      </c>
      <c r="I48" s="5">
        <v>45513.638026817127</v>
      </c>
      <c r="J48" s="6">
        <v>121100</v>
      </c>
      <c r="K48" s="6">
        <v>121100</v>
      </c>
      <c r="L48" s="1" t="s">
        <v>12</v>
      </c>
      <c r="M48" s="1" t="s">
        <v>13</v>
      </c>
      <c r="N48" s="1" t="s">
        <v>14</v>
      </c>
      <c r="O48" s="4"/>
      <c r="P48" s="1" t="s">
        <v>183</v>
      </c>
      <c r="Q48" s="1" t="s">
        <v>156</v>
      </c>
      <c r="R48" s="1" t="e">
        <v>#N/A</v>
      </c>
      <c r="S48" s="1"/>
      <c r="T48" s="6">
        <v>121100</v>
      </c>
      <c r="U48" s="6">
        <v>0</v>
      </c>
      <c r="V48" s="6">
        <v>0</v>
      </c>
      <c r="W48" s="6"/>
      <c r="X48" s="6"/>
      <c r="Y48" s="6">
        <v>121100</v>
      </c>
      <c r="Z48" s="6">
        <v>0</v>
      </c>
      <c r="AA48" s="6">
        <v>0</v>
      </c>
      <c r="AB48" s="6">
        <v>121100</v>
      </c>
      <c r="AC48" s="6">
        <v>0</v>
      </c>
      <c r="AD48" s="1"/>
      <c r="AE48" s="6">
        <v>0</v>
      </c>
      <c r="AF48" s="1"/>
      <c r="AG48" s="1"/>
      <c r="AH48" s="1"/>
      <c r="AI48" s="5">
        <v>45504</v>
      </c>
    </row>
    <row r="49" spans="1:35" x14ac:dyDescent="0.35">
      <c r="A49" s="1">
        <v>891380046</v>
      </c>
      <c r="B49" s="1" t="s">
        <v>16</v>
      </c>
      <c r="C49" s="1" t="s">
        <v>17</v>
      </c>
      <c r="D49" s="8">
        <v>9556</v>
      </c>
      <c r="E49" s="8" t="s">
        <v>112</v>
      </c>
      <c r="F49" s="8" t="s">
        <v>113</v>
      </c>
      <c r="G49" s="5">
        <v>42521</v>
      </c>
      <c r="H49" s="5">
        <v>42530.393379629626</v>
      </c>
      <c r="I49" s="5" t="e">
        <v>#N/A</v>
      </c>
      <c r="J49" s="6">
        <v>219562</v>
      </c>
      <c r="K49" s="6">
        <v>31300</v>
      </c>
      <c r="L49" s="1" t="s">
        <v>12</v>
      </c>
      <c r="M49" s="1" t="s">
        <v>13</v>
      </c>
      <c r="N49" s="1" t="s">
        <v>14</v>
      </c>
      <c r="O49" s="7"/>
      <c r="P49" s="1" t="s">
        <v>180</v>
      </c>
      <c r="Q49" s="1" t="e">
        <v>#N/A</v>
      </c>
      <c r="R49" s="1" t="s">
        <v>180</v>
      </c>
      <c r="S49" s="1"/>
      <c r="T49" s="6">
        <v>0</v>
      </c>
      <c r="U49" s="6">
        <v>0</v>
      </c>
      <c r="V49" s="6">
        <v>0</v>
      </c>
      <c r="W49" s="6"/>
      <c r="X49" s="6"/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1"/>
      <c r="AE49" s="6">
        <v>0</v>
      </c>
      <c r="AF49" s="1"/>
      <c r="AG49" s="1"/>
      <c r="AH49" s="1"/>
      <c r="AI49" s="5">
        <v>45504</v>
      </c>
    </row>
    <row r="50" spans="1:35" x14ac:dyDescent="0.35">
      <c r="A50" s="1">
        <v>891380046</v>
      </c>
      <c r="B50" s="1" t="s">
        <v>16</v>
      </c>
      <c r="C50" s="1" t="s">
        <v>17</v>
      </c>
      <c r="D50" s="8">
        <v>23466</v>
      </c>
      <c r="E50" s="8" t="s">
        <v>114</v>
      </c>
      <c r="F50" s="8" t="s">
        <v>115</v>
      </c>
      <c r="G50" s="5">
        <v>44216.396527777775</v>
      </c>
      <c r="H50" s="5">
        <v>44251.704247685186</v>
      </c>
      <c r="I50" s="5">
        <v>44230</v>
      </c>
      <c r="J50" s="6">
        <v>35100</v>
      </c>
      <c r="K50" s="6">
        <v>35100</v>
      </c>
      <c r="L50" s="1" t="s">
        <v>12</v>
      </c>
      <c r="M50" s="1" t="s">
        <v>13</v>
      </c>
      <c r="N50" s="1" t="s">
        <v>15</v>
      </c>
      <c r="O50" s="4"/>
      <c r="P50" s="1" t="s">
        <v>181</v>
      </c>
      <c r="Q50" s="1" t="s">
        <v>155</v>
      </c>
      <c r="R50" s="1" t="s">
        <v>181</v>
      </c>
      <c r="S50" s="1"/>
      <c r="T50" s="6">
        <v>35100</v>
      </c>
      <c r="U50" s="6">
        <v>35100</v>
      </c>
      <c r="V50" s="6">
        <v>0</v>
      </c>
      <c r="W50" s="6" t="s">
        <v>196</v>
      </c>
      <c r="X50" s="6" t="s">
        <v>187</v>
      </c>
      <c r="Y50" s="6">
        <v>35100</v>
      </c>
      <c r="Z50" s="6">
        <v>0</v>
      </c>
      <c r="AA50" s="6">
        <v>0</v>
      </c>
      <c r="AB50" s="6">
        <v>0</v>
      </c>
      <c r="AC50" s="6">
        <v>0</v>
      </c>
      <c r="AD50" s="1"/>
      <c r="AE50" s="6">
        <v>0</v>
      </c>
      <c r="AF50" s="1"/>
      <c r="AG50" s="1"/>
      <c r="AH50" s="1"/>
      <c r="AI50" s="5">
        <v>45504</v>
      </c>
    </row>
    <row r="51" spans="1:35" x14ac:dyDescent="0.35">
      <c r="A51" s="1">
        <v>891380046</v>
      </c>
      <c r="B51" s="1" t="s">
        <v>16</v>
      </c>
      <c r="C51" s="1" t="s">
        <v>17</v>
      </c>
      <c r="D51" s="8">
        <v>38490</v>
      </c>
      <c r="E51" s="8" t="s">
        <v>116</v>
      </c>
      <c r="F51" s="8" t="s">
        <v>117</v>
      </c>
      <c r="G51" s="5">
        <v>44351.428472222222</v>
      </c>
      <c r="H51" s="5">
        <v>44394.58761574074</v>
      </c>
      <c r="I51" s="5">
        <v>44394</v>
      </c>
      <c r="J51" s="6">
        <v>36300</v>
      </c>
      <c r="K51" s="6">
        <v>36300</v>
      </c>
      <c r="L51" s="1" t="s">
        <v>12</v>
      </c>
      <c r="M51" s="1" t="s">
        <v>13</v>
      </c>
      <c r="N51" s="1" t="s">
        <v>15</v>
      </c>
      <c r="O51" s="4"/>
      <c r="P51" s="1" t="s">
        <v>182</v>
      </c>
      <c r="Q51" s="1" t="s">
        <v>156</v>
      </c>
      <c r="R51" s="1" t="s">
        <v>182</v>
      </c>
      <c r="S51" s="1"/>
      <c r="T51" s="6">
        <v>36300</v>
      </c>
      <c r="U51" s="6">
        <v>0</v>
      </c>
      <c r="V51" s="6">
        <v>0</v>
      </c>
      <c r="W51" s="6"/>
      <c r="X51" s="6"/>
      <c r="Y51" s="6">
        <v>36300</v>
      </c>
      <c r="Z51" s="6">
        <v>0</v>
      </c>
      <c r="AA51" s="6">
        <v>0</v>
      </c>
      <c r="AB51" s="6">
        <v>36300</v>
      </c>
      <c r="AC51" s="6">
        <v>0</v>
      </c>
      <c r="AD51" s="1"/>
      <c r="AE51" s="6">
        <v>36300</v>
      </c>
      <c r="AF51" s="1">
        <v>2201135937</v>
      </c>
      <c r="AG51" s="6">
        <v>165797</v>
      </c>
      <c r="AH51" s="1" t="s">
        <v>177</v>
      </c>
      <c r="AI51" s="5">
        <v>45504</v>
      </c>
    </row>
    <row r="52" spans="1:35" x14ac:dyDescent="0.35">
      <c r="A52" s="1">
        <v>891380046</v>
      </c>
      <c r="B52" s="1" t="s">
        <v>16</v>
      </c>
      <c r="C52" s="1" t="s">
        <v>17</v>
      </c>
      <c r="D52" s="8">
        <v>59516</v>
      </c>
      <c r="E52" s="8" t="s">
        <v>118</v>
      </c>
      <c r="F52" s="8" t="s">
        <v>119</v>
      </c>
      <c r="G52" s="5">
        <v>44536.832638888889</v>
      </c>
      <c r="H52" s="5">
        <v>44561.536840277775</v>
      </c>
      <c r="I52" s="5" t="e">
        <v>#N/A</v>
      </c>
      <c r="J52" s="6">
        <v>126400</v>
      </c>
      <c r="K52" s="6">
        <v>126400</v>
      </c>
      <c r="L52" s="1" t="s">
        <v>12</v>
      </c>
      <c r="M52" s="1" t="s">
        <v>13</v>
      </c>
      <c r="N52" s="1" t="s">
        <v>14</v>
      </c>
      <c r="O52" s="4"/>
      <c r="P52" s="1" t="s">
        <v>180</v>
      </c>
      <c r="Q52" s="1" t="e">
        <v>#N/A</v>
      </c>
      <c r="R52" s="1" t="s">
        <v>180</v>
      </c>
      <c r="S52" s="1"/>
      <c r="T52" s="6">
        <v>0</v>
      </c>
      <c r="U52" s="6">
        <v>0</v>
      </c>
      <c r="V52" s="6">
        <v>0</v>
      </c>
      <c r="W52" s="6"/>
      <c r="X52" s="6"/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1"/>
      <c r="AE52" s="6">
        <v>0</v>
      </c>
      <c r="AF52" s="1"/>
      <c r="AG52" s="1"/>
      <c r="AH52" s="1"/>
      <c r="AI52" s="5">
        <v>45504</v>
      </c>
    </row>
    <row r="53" spans="1:35" x14ac:dyDescent="0.35">
      <c r="A53" s="1">
        <v>891380046</v>
      </c>
      <c r="B53" s="1" t="s">
        <v>16</v>
      </c>
      <c r="C53" s="1" t="s">
        <v>17</v>
      </c>
      <c r="D53" s="8">
        <v>161789</v>
      </c>
      <c r="E53" s="8" t="s">
        <v>120</v>
      </c>
      <c r="F53" s="8" t="s">
        <v>121</v>
      </c>
      <c r="G53" s="5">
        <v>45425.443749999999</v>
      </c>
      <c r="H53" s="5">
        <v>45455.405173611114</v>
      </c>
      <c r="I53" s="5">
        <v>45455.704440624999</v>
      </c>
      <c r="J53" s="6">
        <v>166010</v>
      </c>
      <c r="K53" s="6">
        <v>166010</v>
      </c>
      <c r="L53" s="1" t="s">
        <v>12</v>
      </c>
      <c r="M53" s="1" t="s">
        <v>13</v>
      </c>
      <c r="N53" s="1" t="s">
        <v>15</v>
      </c>
      <c r="O53" s="4"/>
      <c r="P53" s="1" t="s">
        <v>183</v>
      </c>
      <c r="Q53" s="1" t="s">
        <v>156</v>
      </c>
      <c r="R53" s="1" t="s">
        <v>183</v>
      </c>
      <c r="S53" s="1"/>
      <c r="T53" s="6">
        <v>166010</v>
      </c>
      <c r="U53" s="6">
        <v>0</v>
      </c>
      <c r="V53" s="6">
        <v>0</v>
      </c>
      <c r="W53" s="6"/>
      <c r="X53" s="6"/>
      <c r="Y53" s="6">
        <v>166010</v>
      </c>
      <c r="Z53" s="6">
        <v>0</v>
      </c>
      <c r="AA53" s="6">
        <v>0</v>
      </c>
      <c r="AB53" s="6">
        <v>166010</v>
      </c>
      <c r="AC53" s="6">
        <v>166010</v>
      </c>
      <c r="AD53" s="1">
        <v>1222469658</v>
      </c>
      <c r="AE53" s="6">
        <v>0</v>
      </c>
      <c r="AF53" s="1"/>
      <c r="AG53" s="1"/>
      <c r="AH53" s="1"/>
      <c r="AI53" s="5">
        <v>45504</v>
      </c>
    </row>
    <row r="54" spans="1:35" x14ac:dyDescent="0.35">
      <c r="A54" s="1">
        <v>891380046</v>
      </c>
      <c r="B54" s="1" t="s">
        <v>16</v>
      </c>
      <c r="C54" s="1" t="s">
        <v>17</v>
      </c>
      <c r="D54" s="8">
        <v>170057</v>
      </c>
      <c r="E54" s="8" t="s">
        <v>122</v>
      </c>
      <c r="F54" s="8" t="s">
        <v>123</v>
      </c>
      <c r="G54" s="5">
        <v>45480.863194444442</v>
      </c>
      <c r="H54" s="5">
        <v>45513.34233796296</v>
      </c>
      <c r="I54" s="5">
        <v>45513.638086307874</v>
      </c>
      <c r="J54" s="6">
        <v>85400</v>
      </c>
      <c r="K54" s="6">
        <v>85400</v>
      </c>
      <c r="L54" s="1" t="s">
        <v>12</v>
      </c>
      <c r="M54" s="1" t="s">
        <v>13</v>
      </c>
      <c r="N54" s="1" t="s">
        <v>14</v>
      </c>
      <c r="O54" s="4"/>
      <c r="P54" s="1" t="s">
        <v>183</v>
      </c>
      <c r="Q54" s="1" t="s">
        <v>156</v>
      </c>
      <c r="R54" s="1" t="e">
        <v>#N/A</v>
      </c>
      <c r="S54" s="1"/>
      <c r="T54" s="6">
        <v>85400</v>
      </c>
      <c r="U54" s="6">
        <v>0</v>
      </c>
      <c r="V54" s="6">
        <v>0</v>
      </c>
      <c r="W54" s="6"/>
      <c r="X54" s="6"/>
      <c r="Y54" s="6">
        <v>85400</v>
      </c>
      <c r="Z54" s="6">
        <v>0</v>
      </c>
      <c r="AA54" s="6">
        <v>0</v>
      </c>
      <c r="AB54" s="6">
        <v>85400</v>
      </c>
      <c r="AC54" s="6">
        <v>0</v>
      </c>
      <c r="AD54" s="1"/>
      <c r="AE54" s="6">
        <v>0</v>
      </c>
      <c r="AF54" s="1"/>
      <c r="AG54" s="1"/>
      <c r="AH54" s="1"/>
      <c r="AI54" s="5">
        <v>45504</v>
      </c>
    </row>
    <row r="55" spans="1:35" x14ac:dyDescent="0.35">
      <c r="A55" s="1">
        <v>891380046</v>
      </c>
      <c r="B55" s="1" t="s">
        <v>16</v>
      </c>
      <c r="C55" s="1" t="s">
        <v>17</v>
      </c>
      <c r="D55" s="8">
        <v>9557</v>
      </c>
      <c r="E55" s="8" t="s">
        <v>124</v>
      </c>
      <c r="F55" s="8" t="s">
        <v>125</v>
      </c>
      <c r="G55" s="5">
        <v>42521</v>
      </c>
      <c r="H55" s="5">
        <v>42530.391701388886</v>
      </c>
      <c r="I55" s="5" t="e">
        <v>#N/A</v>
      </c>
      <c r="J55" s="6">
        <v>42500</v>
      </c>
      <c r="K55" s="6">
        <v>27000</v>
      </c>
      <c r="L55" s="1" t="s">
        <v>12</v>
      </c>
      <c r="M55" s="1" t="s">
        <v>13</v>
      </c>
      <c r="N55" s="1" t="s">
        <v>15</v>
      </c>
      <c r="O55" s="4"/>
      <c r="P55" s="1" t="s">
        <v>180</v>
      </c>
      <c r="Q55" s="1" t="e">
        <v>#N/A</v>
      </c>
      <c r="R55" s="1" t="s">
        <v>180</v>
      </c>
      <c r="S55" s="1"/>
      <c r="T55" s="6">
        <v>0</v>
      </c>
      <c r="U55" s="6">
        <v>0</v>
      </c>
      <c r="V55" s="6">
        <v>0</v>
      </c>
      <c r="W55" s="6"/>
      <c r="X55" s="6"/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1"/>
      <c r="AE55" s="6">
        <v>0</v>
      </c>
      <c r="AF55" s="1"/>
      <c r="AG55" s="1"/>
      <c r="AH55" s="1"/>
      <c r="AI55" s="5">
        <v>45504</v>
      </c>
    </row>
    <row r="56" spans="1:35" x14ac:dyDescent="0.35">
      <c r="A56" s="1">
        <v>891380046</v>
      </c>
      <c r="B56" s="1" t="s">
        <v>16</v>
      </c>
      <c r="C56" s="1" t="s">
        <v>17</v>
      </c>
      <c r="D56" s="8">
        <v>15671</v>
      </c>
      <c r="E56" s="8" t="s">
        <v>126</v>
      </c>
      <c r="F56" s="8" t="s">
        <v>127</v>
      </c>
      <c r="G56" s="5">
        <v>44074.598425925928</v>
      </c>
      <c r="H56" s="5">
        <v>44092.588587962964</v>
      </c>
      <c r="I56" s="5" t="e">
        <v>#N/A</v>
      </c>
      <c r="J56" s="6">
        <v>10800</v>
      </c>
      <c r="K56" s="6">
        <v>10800</v>
      </c>
      <c r="L56" s="1" t="s">
        <v>12</v>
      </c>
      <c r="M56" s="1" t="s">
        <v>13</v>
      </c>
      <c r="N56" s="1" t="s">
        <v>15</v>
      </c>
      <c r="O56" s="7"/>
      <c r="P56" s="1" t="s">
        <v>180</v>
      </c>
      <c r="Q56" s="1" t="e">
        <v>#N/A</v>
      </c>
      <c r="R56" s="1" t="s">
        <v>180</v>
      </c>
      <c r="S56" s="1"/>
      <c r="T56" s="6">
        <v>0</v>
      </c>
      <c r="U56" s="6">
        <v>0</v>
      </c>
      <c r="V56" s="6">
        <v>0</v>
      </c>
      <c r="W56" s="6"/>
      <c r="X56" s="6"/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1"/>
      <c r="AE56" s="6">
        <v>0</v>
      </c>
      <c r="AF56" s="1"/>
      <c r="AG56" s="1"/>
      <c r="AH56" s="1"/>
      <c r="AI56" s="5">
        <v>45504</v>
      </c>
    </row>
    <row r="57" spans="1:35" x14ac:dyDescent="0.35">
      <c r="A57" s="1">
        <v>891380046</v>
      </c>
      <c r="B57" s="1" t="s">
        <v>16</v>
      </c>
      <c r="C57" s="1" t="s">
        <v>17</v>
      </c>
      <c r="D57" s="8">
        <v>22128</v>
      </c>
      <c r="E57" s="8" t="s">
        <v>128</v>
      </c>
      <c r="F57" s="8" t="s">
        <v>129</v>
      </c>
      <c r="G57" s="5">
        <v>44200.57708333333</v>
      </c>
      <c r="H57" s="5">
        <v>44251.701412037037</v>
      </c>
      <c r="I57" s="5">
        <v>44230</v>
      </c>
      <c r="J57" s="6">
        <v>54000</v>
      </c>
      <c r="K57" s="6">
        <v>54000</v>
      </c>
      <c r="L57" s="1" t="s">
        <v>12</v>
      </c>
      <c r="M57" s="1" t="s">
        <v>13</v>
      </c>
      <c r="N57" s="1" t="s">
        <v>14</v>
      </c>
      <c r="O57" s="4"/>
      <c r="P57" s="1" t="s">
        <v>182</v>
      </c>
      <c r="Q57" s="1" t="s">
        <v>156</v>
      </c>
      <c r="R57" s="1" t="s">
        <v>182</v>
      </c>
      <c r="S57" s="1"/>
      <c r="T57" s="6">
        <v>54000</v>
      </c>
      <c r="U57" s="6">
        <v>0</v>
      </c>
      <c r="V57" s="6">
        <v>0</v>
      </c>
      <c r="W57" s="6"/>
      <c r="X57" s="6"/>
      <c r="Y57" s="6">
        <v>54000</v>
      </c>
      <c r="Z57" s="6">
        <v>0</v>
      </c>
      <c r="AA57" s="6">
        <v>0</v>
      </c>
      <c r="AB57" s="6">
        <v>54000</v>
      </c>
      <c r="AC57" s="6">
        <v>0</v>
      </c>
      <c r="AD57" s="1"/>
      <c r="AE57" s="6">
        <v>54000</v>
      </c>
      <c r="AF57" s="1">
        <v>2201024503</v>
      </c>
      <c r="AG57" s="6">
        <v>503914</v>
      </c>
      <c r="AH57" s="1" t="s">
        <v>178</v>
      </c>
      <c r="AI57" s="5">
        <v>45504</v>
      </c>
    </row>
    <row r="58" spans="1:35" x14ac:dyDescent="0.35">
      <c r="A58" s="1">
        <v>891380046</v>
      </c>
      <c r="B58" s="1" t="s">
        <v>16</v>
      </c>
      <c r="C58" s="1" t="s">
        <v>17</v>
      </c>
      <c r="D58" s="8">
        <v>34208</v>
      </c>
      <c r="E58" s="8" t="s">
        <v>130</v>
      </c>
      <c r="F58" s="8" t="s">
        <v>131</v>
      </c>
      <c r="G58" s="5">
        <v>44306.603472222225</v>
      </c>
      <c r="H58" s="5">
        <v>44336.66815972222</v>
      </c>
      <c r="I58" s="5">
        <v>44328</v>
      </c>
      <c r="J58" s="6">
        <v>11200</v>
      </c>
      <c r="K58" s="6">
        <v>11200</v>
      </c>
      <c r="L58" s="1" t="s">
        <v>12</v>
      </c>
      <c r="M58" s="1" t="s">
        <v>13</v>
      </c>
      <c r="N58" s="1" t="s">
        <v>15</v>
      </c>
      <c r="O58" s="4"/>
      <c r="P58" s="1" t="s">
        <v>181</v>
      </c>
      <c r="Q58" s="1" t="s">
        <v>155</v>
      </c>
      <c r="R58" s="1" t="s">
        <v>181</v>
      </c>
      <c r="S58" s="1"/>
      <c r="T58" s="6">
        <v>11200</v>
      </c>
      <c r="U58" s="6">
        <v>11200</v>
      </c>
      <c r="V58" s="6">
        <v>0</v>
      </c>
      <c r="W58" s="6" t="s">
        <v>197</v>
      </c>
      <c r="X58" s="6" t="s">
        <v>198</v>
      </c>
      <c r="Y58" s="6">
        <v>11200</v>
      </c>
      <c r="Z58" s="6">
        <v>0</v>
      </c>
      <c r="AA58" s="6">
        <v>0</v>
      </c>
      <c r="AB58" s="6">
        <v>0</v>
      </c>
      <c r="AC58" s="6">
        <v>0</v>
      </c>
      <c r="AD58" s="1"/>
      <c r="AE58" s="6">
        <v>0</v>
      </c>
      <c r="AF58" s="1"/>
      <c r="AG58" s="1"/>
      <c r="AH58" s="1"/>
      <c r="AI58" s="5">
        <v>45504</v>
      </c>
    </row>
    <row r="59" spans="1:35" x14ac:dyDescent="0.35">
      <c r="A59" s="1">
        <v>891380046</v>
      </c>
      <c r="B59" s="1" t="s">
        <v>16</v>
      </c>
      <c r="C59" s="1" t="s">
        <v>17</v>
      </c>
      <c r="D59" s="8">
        <v>35107</v>
      </c>
      <c r="E59" s="8" t="s">
        <v>132</v>
      </c>
      <c r="F59" s="8" t="s">
        <v>133</v>
      </c>
      <c r="G59" s="5">
        <v>44313.373611111114</v>
      </c>
      <c r="H59" s="5">
        <v>44336.66815972222</v>
      </c>
      <c r="I59" s="5">
        <v>44328</v>
      </c>
      <c r="J59" s="6">
        <v>11200</v>
      </c>
      <c r="K59" s="6">
        <v>11200</v>
      </c>
      <c r="L59" s="1" t="s">
        <v>12</v>
      </c>
      <c r="M59" s="1" t="s">
        <v>13</v>
      </c>
      <c r="N59" s="1" t="s">
        <v>15</v>
      </c>
      <c r="O59" s="4"/>
      <c r="P59" s="1" t="s">
        <v>181</v>
      </c>
      <c r="Q59" s="1" t="s">
        <v>155</v>
      </c>
      <c r="R59" s="1" t="s">
        <v>181</v>
      </c>
      <c r="S59" s="1"/>
      <c r="T59" s="6">
        <v>11200</v>
      </c>
      <c r="U59" s="6">
        <v>11200</v>
      </c>
      <c r="V59" s="6">
        <v>0</v>
      </c>
      <c r="W59" s="6" t="s">
        <v>197</v>
      </c>
      <c r="X59" s="6" t="s">
        <v>198</v>
      </c>
      <c r="Y59" s="6">
        <v>11200</v>
      </c>
      <c r="Z59" s="6">
        <v>0</v>
      </c>
      <c r="AA59" s="6">
        <v>0</v>
      </c>
      <c r="AB59" s="6">
        <v>0</v>
      </c>
      <c r="AC59" s="6">
        <v>0</v>
      </c>
      <c r="AD59" s="1"/>
      <c r="AE59" s="6">
        <v>0</v>
      </c>
      <c r="AF59" s="1"/>
      <c r="AG59" s="1"/>
      <c r="AH59" s="1"/>
      <c r="AI59" s="5">
        <v>45504</v>
      </c>
    </row>
    <row r="60" spans="1:35" x14ac:dyDescent="0.35">
      <c r="A60" s="1">
        <v>891380046</v>
      </c>
      <c r="B60" s="1" t="s">
        <v>16</v>
      </c>
      <c r="C60" s="1" t="s">
        <v>17</v>
      </c>
      <c r="D60" s="8">
        <v>46209</v>
      </c>
      <c r="E60" s="8" t="s">
        <v>134</v>
      </c>
      <c r="F60" s="8" t="s">
        <v>135</v>
      </c>
      <c r="G60" s="5">
        <v>44417.65</v>
      </c>
      <c r="H60" s="5">
        <v>44439.427858796298</v>
      </c>
      <c r="I60" s="5">
        <v>44460</v>
      </c>
      <c r="J60" s="6">
        <v>11200</v>
      </c>
      <c r="K60" s="6">
        <v>11200</v>
      </c>
      <c r="L60" s="1" t="s">
        <v>12</v>
      </c>
      <c r="M60" s="1" t="s">
        <v>13</v>
      </c>
      <c r="N60" s="1" t="s">
        <v>15</v>
      </c>
      <c r="O60" s="1"/>
      <c r="P60" s="1" t="s">
        <v>181</v>
      </c>
      <c r="Q60" s="1" t="s">
        <v>155</v>
      </c>
      <c r="R60" s="1" t="s">
        <v>181</v>
      </c>
      <c r="S60" s="1"/>
      <c r="T60" s="6">
        <v>11200</v>
      </c>
      <c r="U60" s="6">
        <v>11200</v>
      </c>
      <c r="V60" s="6">
        <v>0</v>
      </c>
      <c r="W60" s="6" t="s">
        <v>199</v>
      </c>
      <c r="X60" s="6" t="s">
        <v>198</v>
      </c>
      <c r="Y60" s="6">
        <v>11200</v>
      </c>
      <c r="Z60" s="6">
        <v>0</v>
      </c>
      <c r="AA60" s="6">
        <v>0</v>
      </c>
      <c r="AB60" s="6">
        <v>0</v>
      </c>
      <c r="AC60" s="6">
        <v>0</v>
      </c>
      <c r="AD60" s="1"/>
      <c r="AE60" s="6">
        <v>0</v>
      </c>
      <c r="AF60" s="1"/>
      <c r="AG60" s="1"/>
      <c r="AH60" s="1"/>
      <c r="AI60" s="5">
        <v>45504</v>
      </c>
    </row>
    <row r="61" spans="1:35" x14ac:dyDescent="0.35">
      <c r="A61" s="1">
        <v>891380046</v>
      </c>
      <c r="B61" s="1" t="s">
        <v>16</v>
      </c>
      <c r="C61" s="1" t="s">
        <v>17</v>
      </c>
      <c r="D61" s="8">
        <v>46210</v>
      </c>
      <c r="E61" s="8" t="s">
        <v>136</v>
      </c>
      <c r="F61" s="8" t="s">
        <v>137</v>
      </c>
      <c r="G61" s="5">
        <v>44417.652083333334</v>
      </c>
      <c r="H61" s="5">
        <v>44439.427858796298</v>
      </c>
      <c r="I61" s="5">
        <v>44460</v>
      </c>
      <c r="J61" s="6">
        <v>11200</v>
      </c>
      <c r="K61" s="6">
        <v>11200</v>
      </c>
      <c r="L61" s="1" t="s">
        <v>12</v>
      </c>
      <c r="M61" s="1" t="s">
        <v>13</v>
      </c>
      <c r="N61" s="1" t="s">
        <v>15</v>
      </c>
      <c r="O61" s="1"/>
      <c r="P61" s="1" t="s">
        <v>181</v>
      </c>
      <c r="Q61" s="1" t="s">
        <v>155</v>
      </c>
      <c r="R61" s="1" t="s">
        <v>181</v>
      </c>
      <c r="S61" s="1"/>
      <c r="T61" s="6">
        <v>11200</v>
      </c>
      <c r="U61" s="6">
        <v>11200</v>
      </c>
      <c r="V61" s="6">
        <v>0</v>
      </c>
      <c r="W61" s="6" t="s">
        <v>199</v>
      </c>
      <c r="X61" s="6" t="s">
        <v>198</v>
      </c>
      <c r="Y61" s="6">
        <v>11200</v>
      </c>
      <c r="Z61" s="6">
        <v>0</v>
      </c>
      <c r="AA61" s="6">
        <v>0</v>
      </c>
      <c r="AB61" s="6">
        <v>0</v>
      </c>
      <c r="AC61" s="6">
        <v>0</v>
      </c>
      <c r="AD61" s="1"/>
      <c r="AE61" s="6">
        <v>0</v>
      </c>
      <c r="AF61" s="1"/>
      <c r="AG61" s="1"/>
      <c r="AH61" s="1"/>
      <c r="AI61" s="5">
        <v>45504</v>
      </c>
    </row>
    <row r="62" spans="1:35" x14ac:dyDescent="0.35">
      <c r="A62" s="1">
        <v>891380046</v>
      </c>
      <c r="B62" s="1" t="s">
        <v>16</v>
      </c>
      <c r="C62" s="1" t="s">
        <v>17</v>
      </c>
      <c r="D62" s="8">
        <v>49182</v>
      </c>
      <c r="E62" s="8" t="s">
        <v>138</v>
      </c>
      <c r="F62" s="8" t="s">
        <v>139</v>
      </c>
      <c r="G62" s="5">
        <v>44448.450694444444</v>
      </c>
      <c r="H62" s="5">
        <v>44488.322870370372</v>
      </c>
      <c r="I62" s="5">
        <v>44488</v>
      </c>
      <c r="J62" s="6">
        <v>11200</v>
      </c>
      <c r="K62" s="6">
        <v>11200</v>
      </c>
      <c r="L62" s="1" t="s">
        <v>12</v>
      </c>
      <c r="M62" s="1" t="s">
        <v>13</v>
      </c>
      <c r="N62" s="1" t="s">
        <v>15</v>
      </c>
      <c r="O62" s="1"/>
      <c r="P62" s="1" t="s">
        <v>181</v>
      </c>
      <c r="Q62" s="1" t="s">
        <v>155</v>
      </c>
      <c r="R62" s="1" t="s">
        <v>181</v>
      </c>
      <c r="S62" s="1"/>
      <c r="T62" s="6">
        <v>11200</v>
      </c>
      <c r="U62" s="6">
        <v>11200</v>
      </c>
      <c r="V62" s="6">
        <v>0</v>
      </c>
      <c r="W62" s="6" t="s">
        <v>197</v>
      </c>
      <c r="X62" s="6" t="s">
        <v>198</v>
      </c>
      <c r="Y62" s="6">
        <v>11200</v>
      </c>
      <c r="Z62" s="6">
        <v>0</v>
      </c>
      <c r="AA62" s="6">
        <v>0</v>
      </c>
      <c r="AB62" s="6">
        <v>0</v>
      </c>
      <c r="AC62" s="6">
        <v>0</v>
      </c>
      <c r="AD62" s="1"/>
      <c r="AE62" s="6">
        <v>0</v>
      </c>
      <c r="AF62" s="1"/>
      <c r="AG62" s="1"/>
      <c r="AH62" s="1"/>
      <c r="AI62" s="5">
        <v>45504</v>
      </c>
    </row>
    <row r="63" spans="1:35" x14ac:dyDescent="0.35">
      <c r="A63" s="1">
        <v>891380046</v>
      </c>
      <c r="B63" s="1" t="s">
        <v>16</v>
      </c>
      <c r="C63" s="1" t="s">
        <v>17</v>
      </c>
      <c r="D63" s="8">
        <v>89404</v>
      </c>
      <c r="E63" s="8" t="s">
        <v>140</v>
      </c>
      <c r="F63" s="8" t="s">
        <v>141</v>
      </c>
      <c r="G63" s="5">
        <v>44829.336805555555</v>
      </c>
      <c r="H63" s="5">
        <v>44846.478437500002</v>
      </c>
      <c r="I63" s="5">
        <v>44845</v>
      </c>
      <c r="J63" s="6">
        <v>12300</v>
      </c>
      <c r="K63" s="6">
        <v>12300</v>
      </c>
      <c r="L63" s="1" t="s">
        <v>12</v>
      </c>
      <c r="M63" s="1" t="s">
        <v>13</v>
      </c>
      <c r="N63" s="1" t="s">
        <v>15</v>
      </c>
      <c r="O63" s="4"/>
      <c r="P63" s="1" t="s">
        <v>181</v>
      </c>
      <c r="Q63" s="1" t="s">
        <v>155</v>
      </c>
      <c r="R63" s="1" t="s">
        <v>181</v>
      </c>
      <c r="S63" s="1"/>
      <c r="T63" s="6">
        <v>12300</v>
      </c>
      <c r="U63" s="6">
        <v>12300</v>
      </c>
      <c r="V63" s="6">
        <v>0</v>
      </c>
      <c r="W63" s="6" t="s">
        <v>200</v>
      </c>
      <c r="X63" s="6" t="s">
        <v>198</v>
      </c>
      <c r="Y63" s="6">
        <v>12300</v>
      </c>
      <c r="Z63" s="6">
        <v>0</v>
      </c>
      <c r="AA63" s="6">
        <v>0</v>
      </c>
      <c r="AB63" s="6">
        <v>0</v>
      </c>
      <c r="AC63" s="6">
        <v>0</v>
      </c>
      <c r="AD63" s="1"/>
      <c r="AE63" s="6">
        <v>0</v>
      </c>
      <c r="AF63" s="1"/>
      <c r="AG63" s="1"/>
      <c r="AH63" s="1"/>
      <c r="AI63" s="5">
        <v>45504</v>
      </c>
    </row>
    <row r="64" spans="1:35" x14ac:dyDescent="0.35">
      <c r="A64" s="1">
        <v>891380046</v>
      </c>
      <c r="B64" s="1" t="s">
        <v>16</v>
      </c>
      <c r="C64" s="1" t="s">
        <v>17</v>
      </c>
      <c r="D64" s="8">
        <v>125642</v>
      </c>
      <c r="E64" s="8" t="s">
        <v>142</v>
      </c>
      <c r="F64" s="8" t="s">
        <v>143</v>
      </c>
      <c r="G64" s="5">
        <v>45153.39166666667</v>
      </c>
      <c r="H64" s="5">
        <v>45180.496562499997</v>
      </c>
      <c r="I64" s="5">
        <v>45180.367570717593</v>
      </c>
      <c r="J64" s="6">
        <v>57200</v>
      </c>
      <c r="K64" s="6">
        <v>57200</v>
      </c>
      <c r="L64" s="1" t="s">
        <v>12</v>
      </c>
      <c r="M64" s="1" t="s">
        <v>13</v>
      </c>
      <c r="N64" s="1" t="s">
        <v>14</v>
      </c>
      <c r="O64" s="4"/>
      <c r="P64" s="1" t="s">
        <v>183</v>
      </c>
      <c r="Q64" s="1" t="s">
        <v>156</v>
      </c>
      <c r="R64" s="1" t="s">
        <v>183</v>
      </c>
      <c r="S64" s="1"/>
      <c r="T64" s="6">
        <v>0</v>
      </c>
      <c r="U64" s="6">
        <v>0</v>
      </c>
      <c r="V64" s="6">
        <v>0</v>
      </c>
      <c r="W64" s="6"/>
      <c r="X64" s="6"/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1"/>
      <c r="AE64" s="6">
        <v>0</v>
      </c>
      <c r="AF64" s="1"/>
      <c r="AG64" s="1"/>
      <c r="AH64" s="1"/>
      <c r="AI64" s="5">
        <v>45504</v>
      </c>
    </row>
    <row r="65" spans="1:35" x14ac:dyDescent="0.35">
      <c r="A65" s="1">
        <v>891380046</v>
      </c>
      <c r="B65" s="1" t="s">
        <v>16</v>
      </c>
      <c r="C65" s="1" t="s">
        <v>17</v>
      </c>
      <c r="D65" s="8">
        <v>165722</v>
      </c>
      <c r="E65" s="8" t="s">
        <v>144</v>
      </c>
      <c r="F65" s="8" t="s">
        <v>145</v>
      </c>
      <c r="G65" s="5">
        <v>45449.706250000003</v>
      </c>
      <c r="H65" s="5">
        <v>45477.43476851852</v>
      </c>
      <c r="I65" s="5">
        <v>45477.374197534722</v>
      </c>
      <c r="J65" s="6">
        <v>16000</v>
      </c>
      <c r="K65" s="6">
        <v>16000</v>
      </c>
      <c r="L65" s="1" t="s">
        <v>12</v>
      </c>
      <c r="M65" s="1" t="s">
        <v>13</v>
      </c>
      <c r="N65" s="1" t="s">
        <v>15</v>
      </c>
      <c r="O65" s="1"/>
      <c r="P65" s="1" t="s">
        <v>181</v>
      </c>
      <c r="Q65" s="1" t="s">
        <v>155</v>
      </c>
      <c r="R65" s="1" t="e">
        <v>#N/A</v>
      </c>
      <c r="S65" s="1"/>
      <c r="T65" s="6">
        <v>0</v>
      </c>
      <c r="U65" s="6">
        <v>16000</v>
      </c>
      <c r="V65" s="6">
        <v>0</v>
      </c>
      <c r="W65" s="6" t="s">
        <v>201</v>
      </c>
      <c r="X65" s="6" t="s">
        <v>202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1"/>
      <c r="AE65" s="6">
        <v>0</v>
      </c>
      <c r="AF65" s="1"/>
      <c r="AG65" s="1"/>
      <c r="AH65" s="1"/>
      <c r="AI65" s="5">
        <v>45504</v>
      </c>
    </row>
    <row r="66" spans="1:35" x14ac:dyDescent="0.35">
      <c r="A66" s="1">
        <v>891380046</v>
      </c>
      <c r="B66" s="1" t="s">
        <v>16</v>
      </c>
      <c r="C66" s="1" t="s">
        <v>17</v>
      </c>
      <c r="D66" s="8">
        <v>170169</v>
      </c>
      <c r="E66" s="8" t="s">
        <v>146</v>
      </c>
      <c r="F66" s="8" t="s">
        <v>147</v>
      </c>
      <c r="G66" s="5">
        <v>45481.413888888892</v>
      </c>
      <c r="H66" s="5">
        <v>45513.341168981482</v>
      </c>
      <c r="I66" s="5">
        <v>45513.638132326392</v>
      </c>
      <c r="J66" s="6">
        <v>16000</v>
      </c>
      <c r="K66" s="6">
        <v>16000</v>
      </c>
      <c r="L66" s="1" t="s">
        <v>12</v>
      </c>
      <c r="M66" s="1" t="s">
        <v>13</v>
      </c>
      <c r="N66" s="1" t="s">
        <v>15</v>
      </c>
      <c r="O66" s="1"/>
      <c r="P66" s="1" t="s">
        <v>205</v>
      </c>
      <c r="Q66" s="1" t="s">
        <v>158</v>
      </c>
      <c r="R66" s="1" t="e">
        <v>#N/A</v>
      </c>
      <c r="S66" s="1"/>
      <c r="T66" s="6">
        <v>0</v>
      </c>
      <c r="U66" s="6">
        <v>0</v>
      </c>
      <c r="V66" s="6">
        <v>0</v>
      </c>
      <c r="W66" s="6"/>
      <c r="X66" s="6"/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1"/>
      <c r="AE66" s="6">
        <v>0</v>
      </c>
      <c r="AF66" s="1"/>
      <c r="AG66" s="1"/>
      <c r="AH66" s="1"/>
      <c r="AI66" s="5">
        <v>45504</v>
      </c>
    </row>
    <row r="67" spans="1:35" x14ac:dyDescent="0.35">
      <c r="A67" s="1">
        <v>891380046</v>
      </c>
      <c r="B67" s="1" t="s">
        <v>16</v>
      </c>
      <c r="C67" s="1" t="s">
        <v>17</v>
      </c>
      <c r="D67" s="8">
        <v>15753</v>
      </c>
      <c r="E67" s="8" t="s">
        <v>148</v>
      </c>
      <c r="F67" s="8" t="s">
        <v>149</v>
      </c>
      <c r="G67" s="5">
        <v>44104.758333333331</v>
      </c>
      <c r="H67" s="5">
        <v>44125.619062500002</v>
      </c>
      <c r="I67" s="5" t="e">
        <v>#N/A</v>
      </c>
      <c r="J67" s="6">
        <v>385000</v>
      </c>
      <c r="K67" s="6">
        <v>385000</v>
      </c>
      <c r="L67" s="1" t="s">
        <v>12</v>
      </c>
      <c r="M67" s="1" t="s">
        <v>13</v>
      </c>
      <c r="N67" s="1" t="s">
        <v>14</v>
      </c>
      <c r="O67" s="1"/>
      <c r="P67" s="1" t="s">
        <v>180</v>
      </c>
      <c r="Q67" s="1" t="e">
        <v>#N/A</v>
      </c>
      <c r="R67" s="1" t="s">
        <v>180</v>
      </c>
      <c r="S67" s="1"/>
      <c r="T67" s="6">
        <v>0</v>
      </c>
      <c r="U67" s="6">
        <v>0</v>
      </c>
      <c r="V67" s="6">
        <v>0</v>
      </c>
      <c r="W67" s="6"/>
      <c r="X67" s="6"/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1"/>
      <c r="AE67" s="6">
        <v>0</v>
      </c>
      <c r="AF67" s="1"/>
      <c r="AG67" s="1"/>
      <c r="AH67" s="1"/>
      <c r="AI67" s="5">
        <v>45504</v>
      </c>
    </row>
    <row r="68" spans="1:35" x14ac:dyDescent="0.35">
      <c r="A68" s="1">
        <v>891380046</v>
      </c>
      <c r="B68" s="1" t="s">
        <v>16</v>
      </c>
      <c r="C68" s="1" t="s">
        <v>17</v>
      </c>
      <c r="D68" s="8">
        <v>81650</v>
      </c>
      <c r="E68" s="8" t="s">
        <v>150</v>
      </c>
      <c r="F68" s="8" t="s">
        <v>151</v>
      </c>
      <c r="G68" s="5">
        <v>44754.520833333336</v>
      </c>
      <c r="H68" s="5">
        <v>44791.724606481483</v>
      </c>
      <c r="I68" s="5">
        <v>44791</v>
      </c>
      <c r="J68" s="6">
        <v>80832</v>
      </c>
      <c r="K68" s="6">
        <v>80832</v>
      </c>
      <c r="L68" s="1" t="s">
        <v>12</v>
      </c>
      <c r="M68" s="1" t="s">
        <v>13</v>
      </c>
      <c r="N68" s="1" t="s">
        <v>14</v>
      </c>
      <c r="O68" s="1"/>
      <c r="P68" s="1" t="s">
        <v>181</v>
      </c>
      <c r="Q68" s="1" t="s">
        <v>155</v>
      </c>
      <c r="R68" s="1" t="s">
        <v>181</v>
      </c>
      <c r="S68" s="1"/>
      <c r="T68" s="6">
        <v>80832</v>
      </c>
      <c r="U68" s="6">
        <v>80832</v>
      </c>
      <c r="V68" s="6">
        <v>0</v>
      </c>
      <c r="W68" s="6" t="s">
        <v>203</v>
      </c>
      <c r="X68" s="6" t="s">
        <v>204</v>
      </c>
      <c r="Y68" s="6">
        <v>80832</v>
      </c>
      <c r="Z68" s="6">
        <v>0</v>
      </c>
      <c r="AA68" s="6">
        <v>0</v>
      </c>
      <c r="AB68" s="6">
        <v>0</v>
      </c>
      <c r="AC68" s="6">
        <v>0</v>
      </c>
      <c r="AD68" s="1"/>
      <c r="AE68" s="6">
        <v>0</v>
      </c>
      <c r="AF68" s="1"/>
      <c r="AG68" s="1"/>
      <c r="AH68" s="1"/>
      <c r="AI68" s="5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 T1:AC1 AE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5" sqref="N25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218</v>
      </c>
      <c r="E2" s="42"/>
      <c r="F2" s="42"/>
      <c r="G2" s="42"/>
      <c r="H2" s="42"/>
      <c r="I2" s="43"/>
      <c r="J2" s="44" t="s">
        <v>219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220</v>
      </c>
      <c r="E4" s="42"/>
      <c r="F4" s="42"/>
      <c r="G4" s="42"/>
      <c r="H4" s="42"/>
      <c r="I4" s="43"/>
      <c r="J4" s="44" t="s">
        <v>221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243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241</v>
      </c>
      <c r="J11" s="58"/>
    </row>
    <row r="12" spans="2:10" ht="13" x14ac:dyDescent="0.3">
      <c r="B12" s="57"/>
      <c r="C12" s="59" t="s">
        <v>242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222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244</v>
      </c>
      <c r="D16" s="60"/>
      <c r="G16" s="62"/>
      <c r="H16" s="64" t="s">
        <v>223</v>
      </c>
      <c r="I16" s="64" t="s">
        <v>224</v>
      </c>
      <c r="J16" s="58"/>
    </row>
    <row r="17" spans="2:14" ht="13" x14ac:dyDescent="0.3">
      <c r="B17" s="57"/>
      <c r="C17" s="59" t="s">
        <v>225</v>
      </c>
      <c r="D17" s="59"/>
      <c r="E17" s="59"/>
      <c r="F17" s="59"/>
      <c r="G17" s="62"/>
      <c r="H17" s="65">
        <v>66</v>
      </c>
      <c r="I17" s="66">
        <v>7962584</v>
      </c>
      <c r="J17" s="58"/>
    </row>
    <row r="18" spans="2:14" x14ac:dyDescent="0.25">
      <c r="B18" s="57"/>
      <c r="C18" s="38" t="s">
        <v>226</v>
      </c>
      <c r="G18" s="62"/>
      <c r="H18" s="68">
        <v>18</v>
      </c>
      <c r="I18" s="69">
        <v>2594046</v>
      </c>
      <c r="J18" s="58"/>
    </row>
    <row r="19" spans="2:14" x14ac:dyDescent="0.25">
      <c r="B19" s="57"/>
      <c r="C19" s="38" t="s">
        <v>227</v>
      </c>
      <c r="G19" s="62"/>
      <c r="H19" s="68">
        <v>19</v>
      </c>
      <c r="I19" s="69">
        <v>1759095</v>
      </c>
      <c r="J19" s="58"/>
    </row>
    <row r="20" spans="2:14" x14ac:dyDescent="0.25">
      <c r="B20" s="57"/>
      <c r="C20" s="38" t="s">
        <v>228</v>
      </c>
      <c r="H20" s="70">
        <v>13</v>
      </c>
      <c r="I20" s="71">
        <v>2096790</v>
      </c>
      <c r="J20" s="58"/>
    </row>
    <row r="21" spans="2:14" x14ac:dyDescent="0.25">
      <c r="B21" s="57"/>
      <c r="C21" s="38" t="s">
        <v>229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230</v>
      </c>
      <c r="H22" s="73">
        <v>3</v>
      </c>
      <c r="I22" s="74">
        <v>233400</v>
      </c>
      <c r="J22" s="58"/>
    </row>
    <row r="23" spans="2:14" ht="13" x14ac:dyDescent="0.3">
      <c r="B23" s="57"/>
      <c r="C23" s="59" t="s">
        <v>231</v>
      </c>
      <c r="D23" s="59"/>
      <c r="E23" s="59"/>
      <c r="F23" s="59"/>
      <c r="H23" s="75">
        <f>H18+H19+H20+H21+H22</f>
        <v>53</v>
      </c>
      <c r="I23" s="76">
        <f>I18+I19+I20+I21+I22</f>
        <v>6683331</v>
      </c>
      <c r="J23" s="58"/>
    </row>
    <row r="24" spans="2:14" x14ac:dyDescent="0.25">
      <c r="B24" s="57"/>
      <c r="C24" s="38" t="s">
        <v>232</v>
      </c>
      <c r="H24" s="70">
        <v>9</v>
      </c>
      <c r="I24" s="71">
        <v>1036213</v>
      </c>
      <c r="J24" s="58"/>
    </row>
    <row r="25" spans="2:14" ht="13" thickBot="1" x14ac:dyDescent="0.3">
      <c r="B25" s="57"/>
      <c r="C25" s="38" t="s">
        <v>205</v>
      </c>
      <c r="H25" s="73">
        <v>4</v>
      </c>
      <c r="I25" s="74">
        <v>243040</v>
      </c>
      <c r="J25" s="58"/>
    </row>
    <row r="26" spans="2:14" ht="13" x14ac:dyDescent="0.3">
      <c r="B26" s="57"/>
      <c r="C26" s="59" t="s">
        <v>233</v>
      </c>
      <c r="D26" s="59"/>
      <c r="E26" s="59"/>
      <c r="F26" s="59"/>
      <c r="H26" s="75">
        <f>H24+H25</f>
        <v>13</v>
      </c>
      <c r="I26" s="76">
        <f>I24+I25</f>
        <v>1279253</v>
      </c>
      <c r="J26" s="58"/>
    </row>
    <row r="27" spans="2:14" ht="13.5" thickBot="1" x14ac:dyDescent="0.35">
      <c r="B27" s="57"/>
      <c r="C27" s="62" t="s">
        <v>234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235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236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66</v>
      </c>
      <c r="I31" s="69">
        <f>I23+I26+I28</f>
        <v>7962584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257</v>
      </c>
      <c r="D38" s="84"/>
      <c r="E38" s="62"/>
      <c r="F38" s="62"/>
      <c r="G38" s="62"/>
      <c r="H38" s="91" t="s">
        <v>237</v>
      </c>
      <c r="I38" s="84"/>
      <c r="J38" s="80"/>
    </row>
    <row r="39" spans="2:10" ht="13" x14ac:dyDescent="0.3">
      <c r="B39" s="57"/>
      <c r="C39" s="77" t="s">
        <v>258</v>
      </c>
      <c r="D39" s="62"/>
      <c r="E39" s="62"/>
      <c r="F39" s="62"/>
      <c r="G39" s="62"/>
      <c r="H39" s="77" t="s">
        <v>238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239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240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99" t="s">
        <v>245</v>
      </c>
      <c r="D1" s="100"/>
      <c r="E1" s="100"/>
      <c r="F1" s="100"/>
      <c r="G1" s="100"/>
      <c r="H1" s="101"/>
      <c r="I1" s="102" t="s">
        <v>219</v>
      </c>
    </row>
    <row r="2" spans="1:9" ht="53.5" customHeight="1" thickBot="1" x14ac:dyDescent="0.4">
      <c r="A2" s="103"/>
      <c r="B2" s="104"/>
      <c r="C2" s="105" t="s">
        <v>246</v>
      </c>
      <c r="D2" s="106"/>
      <c r="E2" s="106"/>
      <c r="F2" s="106"/>
      <c r="G2" s="106"/>
      <c r="H2" s="107"/>
      <c r="I2" s="108" t="s">
        <v>247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243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241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242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248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244</v>
      </c>
      <c r="C12" s="111"/>
      <c r="D12" s="62"/>
      <c r="E12" s="62"/>
      <c r="F12" s="62"/>
      <c r="G12" s="64" t="s">
        <v>249</v>
      </c>
      <c r="H12" s="64" t="s">
        <v>250</v>
      </c>
      <c r="I12" s="80"/>
    </row>
    <row r="13" spans="1:9" x14ac:dyDescent="0.35">
      <c r="A13" s="109"/>
      <c r="B13" s="77" t="s">
        <v>225</v>
      </c>
      <c r="C13" s="77"/>
      <c r="D13" s="77"/>
      <c r="E13" s="77"/>
      <c r="F13" s="62"/>
      <c r="G13" s="113">
        <f>G19</f>
        <v>53</v>
      </c>
      <c r="H13" s="114">
        <f>H19</f>
        <v>6683331</v>
      </c>
      <c r="I13" s="80"/>
    </row>
    <row r="14" spans="1:9" x14ac:dyDescent="0.35">
      <c r="A14" s="109"/>
      <c r="B14" s="62" t="s">
        <v>226</v>
      </c>
      <c r="C14" s="62"/>
      <c r="D14" s="62"/>
      <c r="E14" s="62"/>
      <c r="F14" s="62"/>
      <c r="G14" s="115">
        <v>18</v>
      </c>
      <c r="H14" s="116">
        <v>2594046</v>
      </c>
      <c r="I14" s="80"/>
    </row>
    <row r="15" spans="1:9" x14ac:dyDescent="0.35">
      <c r="A15" s="109"/>
      <c r="B15" s="62" t="s">
        <v>227</v>
      </c>
      <c r="C15" s="62"/>
      <c r="D15" s="62"/>
      <c r="E15" s="62"/>
      <c r="F15" s="62"/>
      <c r="G15" s="115">
        <v>19</v>
      </c>
      <c r="H15" s="116">
        <v>1759095</v>
      </c>
      <c r="I15" s="80"/>
    </row>
    <row r="16" spans="1:9" x14ac:dyDescent="0.35">
      <c r="A16" s="109"/>
      <c r="B16" s="62" t="s">
        <v>228</v>
      </c>
      <c r="C16" s="62"/>
      <c r="D16" s="62"/>
      <c r="E16" s="62"/>
      <c r="F16" s="62"/>
      <c r="G16" s="115">
        <v>13</v>
      </c>
      <c r="H16" s="116">
        <v>2096790</v>
      </c>
      <c r="I16" s="80"/>
    </row>
    <row r="17" spans="1:9" x14ac:dyDescent="0.35">
      <c r="A17" s="109"/>
      <c r="B17" s="62" t="s">
        <v>229</v>
      </c>
      <c r="C17" s="62"/>
      <c r="D17" s="62"/>
      <c r="E17" s="62"/>
      <c r="F17" s="62"/>
      <c r="G17" s="115">
        <v>0</v>
      </c>
      <c r="H17" s="116">
        <v>0</v>
      </c>
      <c r="I17" s="80"/>
    </row>
    <row r="18" spans="1:9" x14ac:dyDescent="0.35">
      <c r="A18" s="109"/>
      <c r="B18" s="62" t="s">
        <v>251</v>
      </c>
      <c r="C18" s="62"/>
      <c r="D18" s="62"/>
      <c r="E18" s="62"/>
      <c r="F18" s="62"/>
      <c r="G18" s="117">
        <v>3</v>
      </c>
      <c r="H18" s="118">
        <v>233400</v>
      </c>
      <c r="I18" s="80"/>
    </row>
    <row r="19" spans="1:9" x14ac:dyDescent="0.35">
      <c r="A19" s="109"/>
      <c r="B19" s="77" t="s">
        <v>252</v>
      </c>
      <c r="C19" s="77"/>
      <c r="D19" s="77"/>
      <c r="E19" s="77"/>
      <c r="F19" s="62"/>
      <c r="G19" s="115">
        <f>SUM(G14:G18)</f>
        <v>53</v>
      </c>
      <c r="H19" s="114">
        <f>(H14+H15+H16+H17+H18)</f>
        <v>6683331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 t="s">
        <v>253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 t="s">
        <v>257</v>
      </c>
      <c r="C25" s="84"/>
      <c r="D25" s="62"/>
      <c r="E25" s="62"/>
      <c r="F25" s="84" t="s">
        <v>254</v>
      </c>
      <c r="G25" s="84"/>
      <c r="H25" s="84"/>
      <c r="I25" s="80"/>
    </row>
    <row r="26" spans="1:9" x14ac:dyDescent="0.35">
      <c r="A26" s="109"/>
      <c r="B26" s="84" t="s">
        <v>258</v>
      </c>
      <c r="C26" s="84"/>
      <c r="D26" s="62"/>
      <c r="E26" s="62"/>
      <c r="F26" s="84" t="s">
        <v>255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256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CARTERA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2024-08-28T21:42:37Z</cp:lastPrinted>
  <dcterms:created xsi:type="dcterms:W3CDTF">2022-06-01T14:39:12Z</dcterms:created>
  <dcterms:modified xsi:type="dcterms:W3CDTF">2024-08-28T21:51:21Z</dcterms:modified>
</cp:coreProperties>
</file>