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900034438 FUND PARA EL SERVICIO INTEGRAL DE ATENCION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FACTURA'!$A$2:$R$53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O1" i="2"/>
  <c r="M1" i="2"/>
  <c r="H1" i="2" l="1"/>
  <c r="G1" i="2"/>
  <c r="I28" i="3"/>
  <c r="H28" i="3"/>
  <c r="I26" i="3"/>
  <c r="H26" i="3"/>
  <c r="I23" i="3"/>
  <c r="H23" i="3"/>
  <c r="H30" i="3" l="1"/>
  <c r="I30" i="3"/>
  <c r="H40" i="1"/>
  <c r="H41" i="1"/>
  <c r="H42" i="1"/>
  <c r="H43" i="1"/>
  <c r="H44" i="1"/>
  <c r="H25" i="1"/>
  <c r="H26" i="1" l="1"/>
  <c r="H27" i="1"/>
  <c r="H28" i="1"/>
  <c r="H29" i="1"/>
  <c r="H30" i="1"/>
  <c r="H31" i="1"/>
  <c r="H32" i="1"/>
  <c r="H33" i="1"/>
  <c r="H34" i="1"/>
  <c r="H35" i="1"/>
  <c r="H24" i="1"/>
  <c r="H23" i="1"/>
  <c r="H12" i="1"/>
  <c r="H11" i="1"/>
  <c r="H10" i="1"/>
  <c r="H9" i="1"/>
  <c r="H21" i="1" l="1"/>
  <c r="H20" i="1"/>
  <c r="H19" i="1"/>
  <c r="H17" i="1"/>
  <c r="H7" i="1"/>
  <c r="H8" i="1"/>
  <c r="H13" i="1"/>
  <c r="H14" i="1"/>
  <c r="H15" i="1"/>
  <c r="H16" i="1"/>
  <c r="H6" i="1" l="1"/>
  <c r="H5" i="1"/>
  <c r="H4" i="1" l="1"/>
  <c r="H3" i="1"/>
  <c r="H2" i="1"/>
  <c r="H5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1" authorId="0" shapeId="0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1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<sst xmlns="http://schemas.openxmlformats.org/spreadsheetml/2006/main" count="667" uniqueCount="202">
  <si>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</si>
  <si>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</si>
  <si>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</si>
  <si>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</si>
  <si>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</si>
  <si>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</si>
  <si>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</si>
  <si>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</si>
  <si>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</si>
  <si>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</si>
  <si>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</si>
  <si>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</si>
  <si>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</si>
  <si>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</si>
  <si>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</si>
  <si>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</si>
  <si>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Paquete</t>
  </si>
  <si>
    <t>4761</t>
  </si>
  <si>
    <t>4764</t>
  </si>
  <si>
    <t>4770</t>
  </si>
  <si>
    <t>4772</t>
  </si>
  <si>
    <t>4774</t>
  </si>
  <si>
    <t>4776</t>
  </si>
  <si>
    <t>2023/06/13</t>
  </si>
  <si>
    <t>4779</t>
  </si>
  <si>
    <t>4780</t>
  </si>
  <si>
    <t>4781</t>
  </si>
  <si>
    <t>4782</t>
  </si>
  <si>
    <t>4991</t>
  </si>
  <si>
    <t>4992</t>
  </si>
  <si>
    <t>4995</t>
  </si>
  <si>
    <t>4996</t>
  </si>
  <si>
    <t>4997</t>
  </si>
  <si>
    <t>4998</t>
  </si>
  <si>
    <t>4999</t>
  </si>
  <si>
    <t>2023/10/18</t>
  </si>
  <si>
    <t>2023/10/19</t>
  </si>
  <si>
    <t>2023/10/24</t>
  </si>
  <si>
    <t>RISARALDA</t>
  </si>
  <si>
    <t>5046</t>
  </si>
  <si>
    <t>5047</t>
  </si>
  <si>
    <t>5048</t>
  </si>
  <si>
    <t>5049</t>
  </si>
  <si>
    <t>5050</t>
  </si>
  <si>
    <t>5051</t>
  </si>
  <si>
    <t>5052</t>
  </si>
  <si>
    <t>5053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</si>
  <si>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</si>
  <si>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</si>
  <si>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</si>
  <si>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</si>
  <si>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</si>
  <si>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</si>
  <si>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</si>
  <si>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DICIEMBRE 14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</si>
  <si>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</si>
  <si>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</si>
  <si>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</si>
  <si>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</si>
  <si>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</si>
  <si>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</si>
  <si>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</si>
  <si>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</si>
  <si>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</si>
  <si>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</si>
  <si>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</si>
  <si>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DICIEMBRE 14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</si>
  <si>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</si>
  <si>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</si>
  <si>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</si>
  <si>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</si>
  <si>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</si>
  <si>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</si>
  <si>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</si>
  <si>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</si>
  <si>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</si>
  <si>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</si>
  <si>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</si>
  <si>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</si>
  <si>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</si>
  <si>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</si>
  <si>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</si>
  <si>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</si>
  <si>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</si>
  <si>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</si>
  <si>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</si>
  <si>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</si>
  <si>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FMED4603</t>
  </si>
  <si>
    <t>FMED4705</t>
  </si>
  <si>
    <t>FMED4709</t>
  </si>
  <si>
    <t>FMED4711</t>
  </si>
  <si>
    <t>FMED4714</t>
  </si>
  <si>
    <t>FMED4761</t>
  </si>
  <si>
    <t>FMED4764</t>
  </si>
  <si>
    <t>FMED4766</t>
  </si>
  <si>
    <t>FMED4767</t>
  </si>
  <si>
    <t>FMED4768</t>
  </si>
  <si>
    <t>FMED4769</t>
  </si>
  <si>
    <t>FMED4770</t>
  </si>
  <si>
    <t>FMED4772</t>
  </si>
  <si>
    <t>FMED4774</t>
  </si>
  <si>
    <t>FMED4776</t>
  </si>
  <si>
    <t>FMED4779</t>
  </si>
  <si>
    <t>FMED4780</t>
  </si>
  <si>
    <t>FMED4781</t>
  </si>
  <si>
    <t>FMED4782</t>
  </si>
  <si>
    <t>FMED4841</t>
  </si>
  <si>
    <t>FMED4892</t>
  </si>
  <si>
    <t>FMED4894</t>
  </si>
  <si>
    <t>FMED4895</t>
  </si>
  <si>
    <t>FMED4896</t>
  </si>
  <si>
    <t>FMED4897</t>
  </si>
  <si>
    <t>FMED4898</t>
  </si>
  <si>
    <t>FMED4899</t>
  </si>
  <si>
    <t>FMED4943</t>
  </si>
  <si>
    <t>FMED4945</t>
  </si>
  <si>
    <t>FMED4946</t>
  </si>
  <si>
    <t>FMED4947</t>
  </si>
  <si>
    <t>FMED4948</t>
  </si>
  <si>
    <t>FMED4949</t>
  </si>
  <si>
    <t>FMED4950</t>
  </si>
  <si>
    <t>FMED4991</t>
  </si>
  <si>
    <t>FMED4992</t>
  </si>
  <si>
    <t>FMED4993</t>
  </si>
  <si>
    <t>FMED4994</t>
  </si>
  <si>
    <t>FMED4995</t>
  </si>
  <si>
    <t>FMED4996</t>
  </si>
  <si>
    <t>FMED4997</t>
  </si>
  <si>
    <t>FMED4998</t>
  </si>
  <si>
    <t>FMED4999</t>
  </si>
  <si>
    <t>FMED5046</t>
  </si>
  <si>
    <t>FMED5047</t>
  </si>
  <si>
    <t>FMED5048</t>
  </si>
  <si>
    <t>FMED5049</t>
  </si>
  <si>
    <t>FMED5050</t>
  </si>
  <si>
    <t>FMED5051</t>
  </si>
  <si>
    <t>FMED5052</t>
  </si>
  <si>
    <t>FMED5053</t>
  </si>
  <si>
    <t>900034438_FMED4603</t>
  </si>
  <si>
    <t>900034438_FMED4705</t>
  </si>
  <si>
    <t>900034438_FMED4709</t>
  </si>
  <si>
    <t>900034438_FMED4711</t>
  </si>
  <si>
    <t>900034438_FMED4714</t>
  </si>
  <si>
    <t>900034438_FMED4761</t>
  </si>
  <si>
    <t>900034438_FMED4764</t>
  </si>
  <si>
    <t>900034438_FMED4766</t>
  </si>
  <si>
    <t>900034438_FMED4767</t>
  </si>
  <si>
    <t>900034438_FMED4768</t>
  </si>
  <si>
    <t>900034438_FMED4769</t>
  </si>
  <si>
    <t>900034438_FMED4770</t>
  </si>
  <si>
    <t>900034438_FMED4772</t>
  </si>
  <si>
    <t>900034438_FMED4774</t>
  </si>
  <si>
    <t>900034438_FMED4776</t>
  </si>
  <si>
    <t>900034438_FMED4779</t>
  </si>
  <si>
    <t>900034438_FMED4780</t>
  </si>
  <si>
    <t>900034438_FMED4781</t>
  </si>
  <si>
    <t>900034438_FMED4782</t>
  </si>
  <si>
    <t>900034438_FMED4841</t>
  </si>
  <si>
    <t>900034438_FMED4892</t>
  </si>
  <si>
    <t>900034438_FMED4894</t>
  </si>
  <si>
    <t>900034438_FMED4895</t>
  </si>
  <si>
    <t>900034438_FMED4896</t>
  </si>
  <si>
    <t>900034438_FMED4897</t>
  </si>
  <si>
    <t>900034438_FMED4898</t>
  </si>
  <si>
    <t>900034438_FMED4899</t>
  </si>
  <si>
    <t>900034438_FMED4943</t>
  </si>
  <si>
    <t>900034438_FMED4945</t>
  </si>
  <si>
    <t>900034438_FMED4946</t>
  </si>
  <si>
    <t>900034438_FMED4947</t>
  </si>
  <si>
    <t>900034438_FMED4948</t>
  </si>
  <si>
    <t>900034438_FMED4949</t>
  </si>
  <si>
    <t>900034438_FMED4950</t>
  </si>
  <si>
    <t>900034438_FMED4991</t>
  </si>
  <si>
    <t>900034438_FMED4992</t>
  </si>
  <si>
    <t>900034438_FMED4993</t>
  </si>
  <si>
    <t>900034438_FMED4994</t>
  </si>
  <si>
    <t>900034438_FMED4995</t>
  </si>
  <si>
    <t>900034438_FMED4996</t>
  </si>
  <si>
    <t>900034438_FMED4997</t>
  </si>
  <si>
    <t>900034438_FMED4998</t>
  </si>
  <si>
    <t>900034438_FMED4999</t>
  </si>
  <si>
    <t>900034438_FMED5046</t>
  </si>
  <si>
    <t>900034438_FMED5047</t>
  </si>
  <si>
    <t>900034438_FMED5048</t>
  </si>
  <si>
    <t>900034438_FMED5049</t>
  </si>
  <si>
    <t>900034438_FMED5050</t>
  </si>
  <si>
    <t>900034438_FMED5051</t>
  </si>
  <si>
    <t>900034438_FMED5052</t>
  </si>
  <si>
    <t>900034438_FMED5053</t>
  </si>
  <si>
    <t>Señores : FUNDACIÓN PARA EL SERVICIO INTEGRAL DE ATENCIÓN MÉDICA (SIAM)</t>
  </si>
  <si>
    <t>NIT: 900034438</t>
  </si>
  <si>
    <t>Finalizada</t>
  </si>
  <si>
    <t>Para respuesta prestador</t>
  </si>
  <si>
    <t>Para auditoria de pertinencia</t>
  </si>
  <si>
    <t>FACTURA PENDIENTE EN PROGRAMACION DE PAGO</t>
  </si>
  <si>
    <t>Valor Glosa</t>
  </si>
  <si>
    <t>Objeción</t>
  </si>
  <si>
    <t>glosa x regimen, el usuario 1113668824 para la fecha de prestacion estaba en el regimen Subsidiado.glosa por regimen del afiliado diferente al de la factura, al corro direccion.financiera@fundacionsiam.org se envia la relacionde los paciente que se le realizo la glosa. Andres fernandez</t>
  </si>
  <si>
    <t>FACTURA PENDIENTE EN PROGRAMACION DE PAGO - GLOSA PENDIENTE POR CONCILIAR</t>
  </si>
  <si>
    <t>glosa por regimen del afiliado diferente al de la factura, al corro direccion.financiera@fundacionsiam.org se envia la relacionde los paciente que se le realizo la glosa. Andres fernandez</t>
  </si>
  <si>
    <t>Jenifer Gomez Muñoz</t>
  </si>
  <si>
    <t>Directora Financiera -SIAM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</si>
</sst>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8" formatCode="yyyy/m/d;@"/>
    <numFmt numFmtId="169" formatCode="_-* #,##0.00_-;\-* #,##0.00_-;_-* &quot;-&quot;??_-;_-@_-"/>
    <numFmt numFmtId="170" formatCode="_-* #,##0_-;\-* #,##0_-;_-* &quot;-&quot;??_-;_-@_-"/>
    <numFmt numFmtId="171" formatCode="&quot;$&quot;\ #,##0;[Red]&quot;$&quot;\ #,##0"/>
    <numFmt numFmtId="172" formatCode="&quot;$&quot;\ #,##0"/>
    <numFmt numFmtId="173" formatCode="_-* #,##0\ _€_-;\-* #,##0\ _€_-;_-* &quot;-&quot;??\ _€_-;_-@_-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3" fillId="0" borderId="0"/>
  </cellStyleXfs>
  <cellXfs count="98">
    <xf numFmtId="0" fontId="0" fillId="0" borderId="0" xfId="0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left"/>
    </xf>
    <xf numFmtId="167" fontId="6" fillId="0" borderId="1" xfId="1" applyNumberFormat="1" applyFont="1" applyFill="1" applyBorder="1" applyAlignment="1">
      <alignment horizontal="left"/>
    </xf>
    <xf numFmtId="167" fontId="6" fillId="3" borderId="1" xfId="1" applyNumberFormat="1" applyFont="1" applyFill="1" applyBorder="1" applyAlignment="1">
      <alignment horizontal="left"/>
    </xf>
    <xf numFmtId="0" fontId="6" fillId="0" borderId="0" xfId="0" applyFont="1"/>
    <xf numFmtId="165" fontId="6" fillId="0" borderId="1" xfId="1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left" wrapText="1"/>
    </xf>
    <xf numFmtId="166" fontId="7" fillId="0" borderId="0" xfId="0" applyNumberFormat="1" applyFont="1" applyAlignment="1">
      <alignment horizontal="left" wrapText="1"/>
    </xf>
    <xf numFmtId="14" fontId="6" fillId="0" borderId="0" xfId="0" applyNumberFormat="1" applyFont="1" applyAlignment="1">
      <alignment horizontal="left"/>
    </xf>
    <xf numFmtId="165" fontId="6" fillId="0" borderId="0" xfId="1" applyFont="1" applyFill="1" applyBorder="1" applyAlignment="1">
      <alignment horizontal="left"/>
    </xf>
    <xf numFmtId="164" fontId="7" fillId="0" borderId="0" xfId="0" applyNumberFormat="1" applyFont="1" applyAlignment="1">
      <alignment horizontal="left" wrapText="1"/>
    </xf>
    <xf numFmtId="165" fontId="7" fillId="3" borderId="0" xfId="1" applyFont="1" applyFill="1" applyBorder="1" applyAlignment="1">
      <alignment horizontal="left" wrapText="1"/>
    </xf>
    <xf numFmtId="0" fontId="6" fillId="3" borderId="0" xfId="0" applyFont="1" applyFill="1"/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70" fontId="11" fillId="4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2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14" fillId="0" borderId="0" xfId="4" applyFont="1"/>
    <xf numFmtId="0" fontId="14" fillId="0" borderId="3" xfId="4" applyFont="1" applyBorder="1" applyAlignment="1">
      <alignment horizontal="centerContinuous"/>
    </xf>
    <xf numFmtId="0" fontId="14" fillId="0" borderId="4" xfId="4" applyFont="1" applyBorder="1" applyAlignment="1">
      <alignment horizontal="centerContinuous"/>
    </xf>
    <xf numFmtId="0" fontId="15" fillId="0" borderId="3" xfId="4" applyFont="1" applyBorder="1" applyAlignment="1">
      <alignment horizontal="centerContinuous" vertical="center"/>
    </xf>
    <xf numFmtId="0" fontId="15" fillId="0" borderId="5" xfId="4" applyFont="1" applyBorder="1" applyAlignment="1">
      <alignment horizontal="centerContinuous" vertical="center"/>
    </xf>
    <xf numFmtId="0" fontId="15" fillId="0" borderId="4" xfId="4" applyFont="1" applyBorder="1" applyAlignment="1">
      <alignment horizontal="centerContinuous" vertical="center"/>
    </xf>
    <xf numFmtId="0" fontId="15" fillId="0" borderId="6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/>
    </xf>
    <xf numFmtId="0" fontId="14" fillId="0" borderId="8" xfId="4" applyFont="1" applyBorder="1" applyAlignment="1">
      <alignment horizontal="centerContinuous"/>
    </xf>
    <xf numFmtId="0" fontId="15" fillId="0" borderId="9" xfId="4" applyFont="1" applyBorder="1" applyAlignment="1">
      <alignment horizontal="centerContinuous" vertical="center"/>
    </xf>
    <xf numFmtId="0" fontId="15" fillId="0" borderId="10" xfId="4" applyFont="1" applyBorder="1" applyAlignment="1">
      <alignment horizontal="centerContinuous" vertical="center"/>
    </xf>
    <xf numFmtId="0" fontId="15" fillId="0" borderId="11" xfId="4" applyFont="1" applyBorder="1" applyAlignment="1">
      <alignment horizontal="centerContinuous" vertical="center"/>
    </xf>
    <xf numFmtId="0" fontId="15" fillId="0" borderId="12" xfId="4" applyFont="1" applyBorder="1" applyAlignment="1">
      <alignment horizontal="centerContinuous" vertical="center"/>
    </xf>
    <xf numFmtId="0" fontId="15" fillId="0" borderId="7" xfId="4" applyFont="1" applyBorder="1" applyAlignment="1">
      <alignment horizontal="centerContinuous" vertical="center"/>
    </xf>
    <xf numFmtId="0" fontId="15" fillId="0" borderId="0" xfId="4" applyFont="1" applyAlignment="1">
      <alignment horizontal="centerContinuous" vertical="center"/>
    </xf>
    <xf numFmtId="0" fontId="15" fillId="0" borderId="8" xfId="4" applyFont="1" applyBorder="1" applyAlignment="1">
      <alignment horizontal="centerContinuous" vertical="center"/>
    </xf>
    <xf numFmtId="0" fontId="15" fillId="0" borderId="13" xfId="4" applyFont="1" applyBorder="1" applyAlignment="1">
      <alignment horizontal="centerContinuous" vertical="center"/>
    </xf>
    <xf numFmtId="0" fontId="14" fillId="0" borderId="9" xfId="4" applyFont="1" applyBorder="1" applyAlignment="1">
      <alignment horizontal="centerContinuous"/>
    </xf>
    <xf numFmtId="0" fontId="14" fillId="0" borderId="11" xfId="4" applyFont="1" applyBorder="1" applyAlignment="1">
      <alignment horizontal="centerContinuous"/>
    </xf>
    <xf numFmtId="0" fontId="14" fillId="0" borderId="7" xfId="4" applyFont="1" applyBorder="1"/>
    <xf numFmtId="0" fontId="14" fillId="0" borderId="8" xfId="4" applyFont="1" applyBorder="1"/>
    <xf numFmtId="0" fontId="15" fillId="0" borderId="0" xfId="4" applyFont="1"/>
    <xf numFmtId="14" fontId="14" fillId="0" borderId="0" xfId="4" applyNumberFormat="1" applyFont="1"/>
    <xf numFmtId="14" fontId="14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" fontId="15" fillId="0" borderId="0" xfId="4" applyNumberFormat="1" applyFont="1" applyAlignment="1">
      <alignment horizontal="center"/>
    </xf>
    <xf numFmtId="1" fontId="14" fillId="0" borderId="0" xfId="4" applyNumberFormat="1" applyFont="1" applyAlignment="1">
      <alignment horizontal="center"/>
    </xf>
    <xf numFmtId="171" fontId="14" fillId="0" borderId="0" xfId="4" applyNumberFormat="1" applyFont="1" applyAlignment="1">
      <alignment horizontal="right"/>
    </xf>
    <xf numFmtId="172" fontId="14" fillId="0" borderId="0" xfId="4" applyNumberFormat="1" applyFont="1" applyAlignment="1">
      <alignment horizontal="right"/>
    </xf>
    <xf numFmtId="1" fontId="14" fillId="0" borderId="10" xfId="4" applyNumberFormat="1" applyFont="1" applyBorder="1" applyAlignment="1">
      <alignment horizontal="center"/>
    </xf>
    <xf numFmtId="171" fontId="14" fillId="0" borderId="10" xfId="4" applyNumberFormat="1" applyFont="1" applyBorder="1" applyAlignment="1">
      <alignment horizontal="right"/>
    </xf>
    <xf numFmtId="171" fontId="15" fillId="0" borderId="0" xfId="4" applyNumberFormat="1" applyFont="1" applyAlignment="1">
      <alignment horizontal="right"/>
    </xf>
    <xf numFmtId="0" fontId="14" fillId="0" borderId="0" xfId="4" applyFont="1" applyAlignment="1">
      <alignment horizontal="center"/>
    </xf>
    <xf numFmtId="1" fontId="15" fillId="0" borderId="14" xfId="4" applyNumberFormat="1" applyFont="1" applyBorder="1" applyAlignment="1">
      <alignment horizontal="center"/>
    </xf>
    <xf numFmtId="171" fontId="15" fillId="0" borderId="14" xfId="4" applyNumberFormat="1" applyFont="1" applyBorder="1" applyAlignment="1">
      <alignment horizontal="right"/>
    </xf>
    <xf numFmtId="171" fontId="14" fillId="0" borderId="0" xfId="4" applyNumberFormat="1" applyFont="1"/>
    <xf numFmtId="171" fontId="14" fillId="0" borderId="10" xfId="4" applyNumberFormat="1" applyFont="1" applyBorder="1"/>
    <xf numFmtId="171" fontId="15" fillId="0" borderId="10" xfId="4" applyNumberFormat="1" applyFont="1" applyBorder="1"/>
    <xf numFmtId="171" fontId="15" fillId="0" borderId="0" xfId="4" applyNumberFormat="1" applyFont="1"/>
    <xf numFmtId="0" fontId="14" fillId="0" borderId="9" xfId="4" applyFont="1" applyBorder="1"/>
    <xf numFmtId="0" fontId="14" fillId="0" borderId="10" xfId="4" applyFont="1" applyBorder="1"/>
    <xf numFmtId="0" fontId="14" fillId="0" borderId="11" xfId="4" applyFont="1" applyBorder="1"/>
    <xf numFmtId="0" fontId="8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6" fillId="0" borderId="0" xfId="0" applyFont="1" applyAlignment="1"/>
    <xf numFmtId="14" fontId="6" fillId="0" borderId="1" xfId="0" applyNumberFormat="1" applyFont="1" applyBorder="1" applyAlignment="1"/>
    <xf numFmtId="49" fontId="7" fillId="0" borderId="1" xfId="0" applyNumberFormat="1" applyFont="1" applyBorder="1" applyAlignment="1">
      <alignment horizontal="left"/>
    </xf>
    <xf numFmtId="165" fontId="7" fillId="3" borderId="1" xfId="1" applyFont="1" applyFill="1" applyBorder="1" applyAlignment="1">
      <alignment horizontal="left"/>
    </xf>
    <xf numFmtId="166" fontId="7" fillId="0" borderId="1" xfId="0" applyNumberFormat="1" applyFont="1" applyBorder="1" applyAlignment="1">
      <alignment horizontal="left"/>
    </xf>
    <xf numFmtId="0" fontId="6" fillId="0" borderId="1" xfId="0" applyFont="1" applyBorder="1" applyAlignment="1"/>
    <xf numFmtId="165" fontId="7" fillId="3" borderId="2" xfId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left"/>
    </xf>
    <xf numFmtId="168" fontId="7" fillId="0" borderId="1" xfId="0" applyNumberFormat="1" applyFon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11" fillId="5" borderId="1" xfId="0" applyFont="1" applyFill="1" applyBorder="1" applyAlignment="1">
      <alignment horizontal="center" vertical="center" wrapText="1"/>
    </xf>
    <xf numFmtId="173" fontId="0" fillId="0" borderId="0" xfId="2" applyNumberFormat="1" applyFont="1"/>
    <xf numFmtId="173" fontId="11" fillId="0" borderId="1" xfId="2" applyNumberFormat="1" applyFont="1" applyBorder="1" applyAlignment="1">
      <alignment horizontal="center" vertical="center" wrapText="1"/>
    </xf>
    <xf numFmtId="173" fontId="0" fillId="0" borderId="1" xfId="2" applyNumberFormat="1" applyFont="1" applyBorder="1"/>
    <xf numFmtId="0" fontId="11" fillId="0" borderId="0" xfId="0" applyFont="1"/>
    <xf numFmtId="14" fontId="11" fillId="0" borderId="0" xfId="0" applyNumberFormat="1" applyFont="1"/>
    <xf numFmtId="173" fontId="11" fillId="0" borderId="0" xfId="2" applyNumberFormat="1" applyFont="1"/>
    <xf numFmtId="0" fontId="11" fillId="0" borderId="1" xfId="0" applyFont="1" applyFill="1" applyBorder="1" applyAlignment="1">
      <alignment horizontal="center" vertical="center" wrapText="1"/>
    </xf>
    <xf numFmtId="173" fontId="11" fillId="4" borderId="1" xfId="2" applyNumberFormat="1" applyFont="1" applyFill="1" applyBorder="1" applyAlignment="1">
      <alignment horizontal="center" vertical="center" wrapText="1"/>
    </xf>
    <xf numFmtId="14" fontId="11" fillId="4" borderId="1" xfId="3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73" fontId="11" fillId="6" borderId="1" xfId="2" applyNumberFormat="1" applyFont="1" applyFill="1" applyBorder="1" applyAlignment="1">
      <alignment horizontal="center" vertical="center" wrapText="1"/>
    </xf>
    <xf numFmtId="173" fontId="11" fillId="0" borderId="0" xfId="0" applyNumberFormat="1" applyFont="1"/>
    <xf numFmtId="172" fontId="15" fillId="0" borderId="0" xfId="4" applyNumberFormat="1" applyFont="1" applyAlignment="1">
      <alignment horizontal="right"/>
    </xf>
    <xf numFmtId="1" fontId="14" fillId="0" borderId="0" xfId="4" applyNumberFormat="1" applyFont="1"/>
    <xf numFmtId="0" fontId="16" fillId="0" borderId="0" xfId="4" applyFont="1" applyAlignment="1">
      <alignment horizontal="center" vertical="center" wrapText="1"/>
    </xf>
  </cellXfs>
  <cellStyles count="5">
    <cellStyle name="Millares" xfId="2" builtinId="3"/>
    <cellStyle name="Millares 2" xfId="3"/>
    <cellStyle name="Moneda" xfId="1" builtinId="4"/>
    <cellStyle name="Normal" xfId="0" builtinId="0"/>
    <cellStyle name="Normal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zoomScale="60" zoomScaleNormal="60" workbookViewId="0">
      <pane ySplit="1" topLeftCell="A24" activePane="bottomLeft" state="frozen"/>
      <selection pane="bottomLeft" activeCell="G2" sqref="G2:H52"/>
    </sheetView>
  </sheetViews>
  <sheetFormatPr baseColWidth="10" defaultColWidth="10.7109375" defaultRowHeight="15.75" x14ac:dyDescent="0.25"/>
  <cols>
    <col min="1" max="1" width="16.28515625" style="7" customWidth="1"/>
    <col min="2" max="2" width="21.28515625" style="1" customWidth="1"/>
    <col min="3" max="3" width="14.28515625" style="7" customWidth="1"/>
    <col min="4" max="4" width="13.28515625" style="7" customWidth="1"/>
    <col min="5" max="5" width="15.28515625" style="7" customWidth="1"/>
    <col min="6" max="6" width="17.7109375" style="7" customWidth="1"/>
    <col min="7" max="7" width="22.7109375" style="7" customWidth="1"/>
    <col min="8" max="8" width="26.28515625" style="17" customWidth="1"/>
    <col min="9" max="9" width="23.28515625" style="7" customWidth="1"/>
    <col min="10" max="10" width="23" style="7" customWidth="1"/>
    <col min="11" max="11" width="14.28515625" style="7" customWidth="1"/>
    <col min="12" max="16384" width="10.7109375" style="7"/>
  </cols>
  <sheetData>
    <row r="1" spans="1:11" s="68" customFormat="1" x14ac:dyDescent="0.25">
      <c r="A1" s="67" t="s">
        <v>6</v>
      </c>
      <c r="B1" s="67" t="s">
        <v>8</v>
      </c>
      <c r="C1" s="67" t="s">
        <v>0</v>
      </c>
      <c r="D1" s="67" t="s">
        <v>1</v>
      </c>
      <c r="E1" s="67" t="s">
        <v>2</v>
      </c>
      <c r="F1" s="67" t="s">
        <v>3</v>
      </c>
      <c r="G1" s="67" t="s">
        <v>4</v>
      </c>
      <c r="H1" s="67" t="s">
        <v>5</v>
      </c>
      <c r="I1" s="67" t="s">
        <v>7</v>
      </c>
      <c r="J1" s="67" t="s">
        <v>9</v>
      </c>
      <c r="K1" s="67" t="s">
        <v>10</v>
      </c>
    </row>
    <row r="2" spans="1:11" s="71" customFormat="1" x14ac:dyDescent="0.25">
      <c r="A2" s="2" t="s">
        <v>11</v>
      </c>
      <c r="B2" s="2" t="s">
        <v>12</v>
      </c>
      <c r="C2" s="2" t="s">
        <v>13</v>
      </c>
      <c r="D2" s="3">
        <v>4603</v>
      </c>
      <c r="E2" s="69">
        <v>45035</v>
      </c>
      <c r="F2" s="4">
        <v>45062</v>
      </c>
      <c r="G2" s="5">
        <v>5775000</v>
      </c>
      <c r="H2" s="6">
        <f t="shared" ref="H2:H21" si="0">+G2</f>
        <v>5775000</v>
      </c>
      <c r="I2" s="70" t="s">
        <v>14</v>
      </c>
      <c r="J2" s="2" t="s">
        <v>15</v>
      </c>
      <c r="K2" s="70" t="s">
        <v>16</v>
      </c>
    </row>
    <row r="3" spans="1:11" s="71" customFormat="1" x14ac:dyDescent="0.25">
      <c r="A3" s="2" t="s">
        <v>11</v>
      </c>
      <c r="B3" s="2" t="s">
        <v>12</v>
      </c>
      <c r="C3" s="2" t="s">
        <v>13</v>
      </c>
      <c r="D3" s="3">
        <v>4705</v>
      </c>
      <c r="E3" s="69">
        <v>45029</v>
      </c>
      <c r="F3" s="4">
        <v>45031</v>
      </c>
      <c r="G3" s="5">
        <v>15200</v>
      </c>
      <c r="H3" s="6">
        <f t="shared" si="0"/>
        <v>15200</v>
      </c>
      <c r="I3" s="70" t="s">
        <v>14</v>
      </c>
      <c r="J3" s="2" t="s">
        <v>38</v>
      </c>
      <c r="K3" s="70" t="s">
        <v>16</v>
      </c>
    </row>
    <row r="4" spans="1:11" s="71" customFormat="1" x14ac:dyDescent="0.25">
      <c r="A4" s="2" t="s">
        <v>11</v>
      </c>
      <c r="B4" s="2" t="s">
        <v>12</v>
      </c>
      <c r="C4" s="2" t="s">
        <v>13</v>
      </c>
      <c r="D4" s="3">
        <v>4709</v>
      </c>
      <c r="E4" s="69">
        <v>45029</v>
      </c>
      <c r="F4" s="4">
        <v>45031</v>
      </c>
      <c r="G4" s="5">
        <v>2360000</v>
      </c>
      <c r="H4" s="6">
        <f t="shared" si="0"/>
        <v>2360000</v>
      </c>
      <c r="I4" s="70" t="s">
        <v>14</v>
      </c>
      <c r="J4" s="2" t="s">
        <v>38</v>
      </c>
      <c r="K4" s="70" t="s">
        <v>16</v>
      </c>
    </row>
    <row r="5" spans="1:11" s="71" customFormat="1" x14ac:dyDescent="0.25">
      <c r="A5" s="2" t="s">
        <v>11</v>
      </c>
      <c r="B5" s="2" t="s">
        <v>12</v>
      </c>
      <c r="C5" s="2" t="s">
        <v>13</v>
      </c>
      <c r="D5" s="3">
        <v>4711</v>
      </c>
      <c r="E5" s="69">
        <v>45061</v>
      </c>
      <c r="F5" s="4">
        <v>45063</v>
      </c>
      <c r="G5" s="5">
        <v>16520000</v>
      </c>
      <c r="H5" s="6">
        <f t="shared" si="0"/>
        <v>16520000</v>
      </c>
      <c r="I5" s="70" t="s">
        <v>14</v>
      </c>
      <c r="J5" s="2" t="s">
        <v>15</v>
      </c>
      <c r="K5" s="70" t="s">
        <v>16</v>
      </c>
    </row>
    <row r="6" spans="1:11" s="71" customFormat="1" x14ac:dyDescent="0.25">
      <c r="A6" s="2" t="s">
        <v>11</v>
      </c>
      <c r="B6" s="2" t="s">
        <v>12</v>
      </c>
      <c r="C6" s="2" t="s">
        <v>13</v>
      </c>
      <c r="D6" s="3">
        <v>4714</v>
      </c>
      <c r="E6" s="69">
        <v>45063</v>
      </c>
      <c r="F6" s="72">
        <v>45096</v>
      </c>
      <c r="G6" s="5">
        <v>550000</v>
      </c>
      <c r="H6" s="6">
        <f t="shared" si="0"/>
        <v>550000</v>
      </c>
      <c r="I6" s="70" t="s">
        <v>14</v>
      </c>
      <c r="J6" s="2" t="s">
        <v>15</v>
      </c>
      <c r="K6" s="70" t="s">
        <v>16</v>
      </c>
    </row>
    <row r="7" spans="1:11" s="71" customFormat="1" x14ac:dyDescent="0.25">
      <c r="A7" s="2" t="s">
        <v>11</v>
      </c>
      <c r="B7" s="2" t="s">
        <v>12</v>
      </c>
      <c r="C7" s="2" t="s">
        <v>13</v>
      </c>
      <c r="D7" s="3" t="s">
        <v>17</v>
      </c>
      <c r="E7" s="69" t="s">
        <v>23</v>
      </c>
      <c r="F7" s="72">
        <v>45096</v>
      </c>
      <c r="G7" s="5">
        <v>1925000</v>
      </c>
      <c r="H7" s="6">
        <f t="shared" si="0"/>
        <v>1925000</v>
      </c>
      <c r="I7" s="70" t="s">
        <v>14</v>
      </c>
      <c r="J7" s="2" t="s">
        <v>15</v>
      </c>
      <c r="K7" s="70" t="s">
        <v>16</v>
      </c>
    </row>
    <row r="8" spans="1:11" s="71" customFormat="1" x14ac:dyDescent="0.25">
      <c r="A8" s="2" t="s">
        <v>11</v>
      </c>
      <c r="B8" s="2" t="s">
        <v>12</v>
      </c>
      <c r="C8" s="2" t="s">
        <v>13</v>
      </c>
      <c r="D8" s="3" t="s">
        <v>18</v>
      </c>
      <c r="E8" s="69" t="s">
        <v>23</v>
      </c>
      <c r="F8" s="72">
        <v>45096</v>
      </c>
      <c r="G8" s="5">
        <v>6490000</v>
      </c>
      <c r="H8" s="6">
        <f t="shared" si="0"/>
        <v>6490000</v>
      </c>
      <c r="I8" s="70" t="s">
        <v>14</v>
      </c>
      <c r="J8" s="2" t="s">
        <v>15</v>
      </c>
      <c r="K8" s="70" t="s">
        <v>16</v>
      </c>
    </row>
    <row r="9" spans="1:11" s="71" customFormat="1" x14ac:dyDescent="0.25">
      <c r="A9" s="2" t="s">
        <v>11</v>
      </c>
      <c r="B9" s="2" t="s">
        <v>12</v>
      </c>
      <c r="C9" s="2" t="s">
        <v>13</v>
      </c>
      <c r="D9" s="3">
        <v>4766</v>
      </c>
      <c r="E9" s="69" t="s">
        <v>23</v>
      </c>
      <c r="F9" s="72">
        <v>45201</v>
      </c>
      <c r="G9" s="5">
        <v>4130000</v>
      </c>
      <c r="H9" s="6">
        <f t="shared" si="0"/>
        <v>4130000</v>
      </c>
      <c r="I9" s="70" t="s">
        <v>14</v>
      </c>
      <c r="J9" s="2" t="s">
        <v>15</v>
      </c>
      <c r="K9" s="70" t="s">
        <v>16</v>
      </c>
    </row>
    <row r="10" spans="1:11" s="71" customFormat="1" x14ac:dyDescent="0.25">
      <c r="A10" s="2" t="s">
        <v>11</v>
      </c>
      <c r="B10" s="2" t="s">
        <v>12</v>
      </c>
      <c r="C10" s="2" t="s">
        <v>13</v>
      </c>
      <c r="D10" s="3">
        <v>4767</v>
      </c>
      <c r="E10" s="69" t="s">
        <v>23</v>
      </c>
      <c r="F10" s="72">
        <v>45201</v>
      </c>
      <c r="G10" s="5">
        <v>2360000</v>
      </c>
      <c r="H10" s="6">
        <f t="shared" si="0"/>
        <v>2360000</v>
      </c>
      <c r="I10" s="70" t="s">
        <v>14</v>
      </c>
      <c r="J10" s="2" t="s">
        <v>15</v>
      </c>
      <c r="K10" s="70" t="s">
        <v>16</v>
      </c>
    </row>
    <row r="11" spans="1:11" s="71" customFormat="1" x14ac:dyDescent="0.25">
      <c r="A11" s="2" t="s">
        <v>11</v>
      </c>
      <c r="B11" s="2" t="s">
        <v>12</v>
      </c>
      <c r="C11" s="2" t="s">
        <v>13</v>
      </c>
      <c r="D11" s="3">
        <v>4768</v>
      </c>
      <c r="E11" s="69" t="s">
        <v>23</v>
      </c>
      <c r="F11" s="72">
        <v>45201</v>
      </c>
      <c r="G11" s="5">
        <v>26600</v>
      </c>
      <c r="H11" s="6">
        <f t="shared" si="0"/>
        <v>26600</v>
      </c>
      <c r="I11" s="70" t="s">
        <v>14</v>
      </c>
      <c r="J11" s="2" t="s">
        <v>15</v>
      </c>
      <c r="K11" s="70" t="s">
        <v>16</v>
      </c>
    </row>
    <row r="12" spans="1:11" s="71" customFormat="1" x14ac:dyDescent="0.25">
      <c r="A12" s="2" t="s">
        <v>11</v>
      </c>
      <c r="B12" s="2" t="s">
        <v>12</v>
      </c>
      <c r="C12" s="2" t="s">
        <v>13</v>
      </c>
      <c r="D12" s="3">
        <v>4769</v>
      </c>
      <c r="E12" s="69" t="s">
        <v>23</v>
      </c>
      <c r="F12" s="72">
        <v>45201</v>
      </c>
      <c r="G12" s="5">
        <v>15200</v>
      </c>
      <c r="H12" s="6">
        <f t="shared" si="0"/>
        <v>15200</v>
      </c>
      <c r="I12" s="70" t="s">
        <v>14</v>
      </c>
      <c r="J12" s="2" t="s">
        <v>15</v>
      </c>
      <c r="K12" s="70" t="s">
        <v>16</v>
      </c>
    </row>
    <row r="13" spans="1:11" s="71" customFormat="1" x14ac:dyDescent="0.25">
      <c r="A13" s="2" t="s">
        <v>11</v>
      </c>
      <c r="B13" s="2" t="s">
        <v>12</v>
      </c>
      <c r="C13" s="2" t="s">
        <v>13</v>
      </c>
      <c r="D13" s="3" t="s">
        <v>19</v>
      </c>
      <c r="E13" s="69" t="s">
        <v>23</v>
      </c>
      <c r="F13" s="72">
        <v>45098</v>
      </c>
      <c r="G13" s="5">
        <v>619500000</v>
      </c>
      <c r="H13" s="6">
        <f t="shared" si="0"/>
        <v>619500000</v>
      </c>
      <c r="I13" s="70" t="s">
        <v>14</v>
      </c>
      <c r="J13" s="2" t="s">
        <v>15</v>
      </c>
      <c r="K13" s="70" t="s">
        <v>16</v>
      </c>
    </row>
    <row r="14" spans="1:11" s="71" customFormat="1" x14ac:dyDescent="0.25">
      <c r="A14" s="2" t="s">
        <v>11</v>
      </c>
      <c r="B14" s="2" t="s">
        <v>12</v>
      </c>
      <c r="C14" s="2" t="s">
        <v>13</v>
      </c>
      <c r="D14" s="3" t="s">
        <v>20</v>
      </c>
      <c r="E14" s="69" t="s">
        <v>23</v>
      </c>
      <c r="F14" s="72">
        <v>45098</v>
      </c>
      <c r="G14" s="5">
        <v>3868400</v>
      </c>
      <c r="H14" s="6">
        <f t="shared" si="0"/>
        <v>3868400</v>
      </c>
      <c r="I14" s="70" t="s">
        <v>14</v>
      </c>
      <c r="J14" s="2" t="s">
        <v>15</v>
      </c>
      <c r="K14" s="70" t="s">
        <v>16</v>
      </c>
    </row>
    <row r="15" spans="1:11" s="71" customFormat="1" x14ac:dyDescent="0.25">
      <c r="A15" s="2" t="s">
        <v>11</v>
      </c>
      <c r="B15" s="2" t="s">
        <v>12</v>
      </c>
      <c r="C15" s="2" t="s">
        <v>13</v>
      </c>
      <c r="D15" s="3" t="s">
        <v>21</v>
      </c>
      <c r="E15" s="69" t="s">
        <v>23</v>
      </c>
      <c r="F15" s="72">
        <v>45098</v>
      </c>
      <c r="G15" s="5">
        <v>4130000</v>
      </c>
      <c r="H15" s="6">
        <f t="shared" si="0"/>
        <v>4130000</v>
      </c>
      <c r="I15" s="70" t="s">
        <v>14</v>
      </c>
      <c r="J15" s="2" t="s">
        <v>38</v>
      </c>
      <c r="K15" s="70" t="s">
        <v>16</v>
      </c>
    </row>
    <row r="16" spans="1:11" s="71" customFormat="1" x14ac:dyDescent="0.25">
      <c r="A16" s="2" t="s">
        <v>11</v>
      </c>
      <c r="B16" s="2" t="s">
        <v>12</v>
      </c>
      <c r="C16" s="2" t="s">
        <v>13</v>
      </c>
      <c r="D16" s="3" t="s">
        <v>22</v>
      </c>
      <c r="E16" s="69" t="s">
        <v>23</v>
      </c>
      <c r="F16" s="72">
        <v>45098</v>
      </c>
      <c r="G16" s="5">
        <v>15200</v>
      </c>
      <c r="H16" s="6">
        <f t="shared" si="0"/>
        <v>15200</v>
      </c>
      <c r="I16" s="70" t="s">
        <v>14</v>
      </c>
      <c r="J16" s="2" t="s">
        <v>38</v>
      </c>
      <c r="K16" s="70" t="s">
        <v>16</v>
      </c>
    </row>
    <row r="17" spans="1:11" s="71" customFormat="1" x14ac:dyDescent="0.25">
      <c r="A17" s="2" t="s">
        <v>11</v>
      </c>
      <c r="B17" s="2" t="s">
        <v>12</v>
      </c>
      <c r="C17" s="2" t="s">
        <v>13</v>
      </c>
      <c r="D17" s="3" t="s">
        <v>24</v>
      </c>
      <c r="E17" s="69">
        <v>45107</v>
      </c>
      <c r="F17" s="72"/>
      <c r="G17" s="5">
        <v>11800000</v>
      </c>
      <c r="H17" s="6">
        <f t="shared" si="0"/>
        <v>11800000</v>
      </c>
      <c r="I17" s="70" t="s">
        <v>14</v>
      </c>
      <c r="J17" s="2" t="s">
        <v>15</v>
      </c>
      <c r="K17" s="70" t="s">
        <v>16</v>
      </c>
    </row>
    <row r="18" spans="1:11" s="71" customFormat="1" x14ac:dyDescent="0.25">
      <c r="A18" s="2" t="s">
        <v>11</v>
      </c>
      <c r="B18" s="2" t="s">
        <v>12</v>
      </c>
      <c r="C18" s="2" t="s">
        <v>13</v>
      </c>
      <c r="D18" s="3" t="s">
        <v>25</v>
      </c>
      <c r="E18" s="69">
        <v>45107</v>
      </c>
      <c r="F18" s="72">
        <v>45231</v>
      </c>
      <c r="G18" s="5">
        <v>2360000</v>
      </c>
      <c r="H18" s="6">
        <v>1770000</v>
      </c>
      <c r="I18" s="70" t="s">
        <v>14</v>
      </c>
      <c r="J18" s="2" t="s">
        <v>15</v>
      </c>
      <c r="K18" s="70" t="s">
        <v>16</v>
      </c>
    </row>
    <row r="19" spans="1:11" s="71" customFormat="1" x14ac:dyDescent="0.25">
      <c r="A19" s="2" t="s">
        <v>11</v>
      </c>
      <c r="B19" s="2" t="s">
        <v>12</v>
      </c>
      <c r="C19" s="2" t="s">
        <v>13</v>
      </c>
      <c r="D19" s="3" t="s">
        <v>26</v>
      </c>
      <c r="E19" s="69">
        <v>45107</v>
      </c>
      <c r="F19" s="72">
        <v>45231</v>
      </c>
      <c r="G19" s="5">
        <v>76000</v>
      </c>
      <c r="H19" s="6">
        <f t="shared" si="0"/>
        <v>76000</v>
      </c>
      <c r="I19" s="70" t="s">
        <v>14</v>
      </c>
      <c r="J19" s="2" t="s">
        <v>15</v>
      </c>
      <c r="K19" s="70" t="s">
        <v>16</v>
      </c>
    </row>
    <row r="20" spans="1:11" s="71" customFormat="1" x14ac:dyDescent="0.25">
      <c r="A20" s="2" t="s">
        <v>11</v>
      </c>
      <c r="B20" s="2" t="s">
        <v>12</v>
      </c>
      <c r="C20" s="2" t="s">
        <v>13</v>
      </c>
      <c r="D20" s="3" t="s">
        <v>27</v>
      </c>
      <c r="E20" s="69">
        <v>45107</v>
      </c>
      <c r="F20" s="72">
        <v>45231</v>
      </c>
      <c r="G20" s="5">
        <v>15200</v>
      </c>
      <c r="H20" s="6">
        <f t="shared" si="0"/>
        <v>15200</v>
      </c>
      <c r="I20" s="70" t="s">
        <v>14</v>
      </c>
      <c r="J20" s="2" t="s">
        <v>15</v>
      </c>
      <c r="K20" s="70" t="s">
        <v>16</v>
      </c>
    </row>
    <row r="21" spans="1:11" s="71" customFormat="1" x14ac:dyDescent="0.25">
      <c r="A21" s="2" t="s">
        <v>11</v>
      </c>
      <c r="B21" s="2" t="s">
        <v>12</v>
      </c>
      <c r="C21" s="2" t="s">
        <v>13</v>
      </c>
      <c r="D21" s="3">
        <v>4841</v>
      </c>
      <c r="E21" s="69">
        <v>45120</v>
      </c>
      <c r="F21" s="72">
        <v>45125</v>
      </c>
      <c r="G21" s="5">
        <v>106200000</v>
      </c>
      <c r="H21" s="6">
        <f t="shared" si="0"/>
        <v>106200000</v>
      </c>
      <c r="I21" s="70" t="s">
        <v>14</v>
      </c>
      <c r="J21" s="2" t="s">
        <v>15</v>
      </c>
      <c r="K21" s="70" t="s">
        <v>16</v>
      </c>
    </row>
    <row r="22" spans="1:11" s="71" customFormat="1" x14ac:dyDescent="0.25">
      <c r="A22" s="2" t="s">
        <v>11</v>
      </c>
      <c r="B22" s="2" t="s">
        <v>12</v>
      </c>
      <c r="C22" s="2" t="s">
        <v>13</v>
      </c>
      <c r="D22" s="3">
        <v>4892</v>
      </c>
      <c r="E22" s="69">
        <v>45153</v>
      </c>
      <c r="F22" s="72">
        <v>45170</v>
      </c>
      <c r="G22" s="5">
        <v>642510000</v>
      </c>
      <c r="H22" s="6">
        <v>57005000</v>
      </c>
      <c r="I22" s="70" t="s">
        <v>14</v>
      </c>
      <c r="J22" s="2" t="s">
        <v>15</v>
      </c>
      <c r="K22" s="70" t="s">
        <v>16</v>
      </c>
    </row>
    <row r="23" spans="1:11" s="71" customFormat="1" ht="89.65" customHeight="1" x14ac:dyDescent="0.25">
      <c r="A23" s="2" t="s">
        <v>11</v>
      </c>
      <c r="B23" s="2" t="s">
        <v>12</v>
      </c>
      <c r="C23" s="2" t="s">
        <v>13</v>
      </c>
      <c r="D23" s="3">
        <v>4894</v>
      </c>
      <c r="E23" s="69">
        <v>45153</v>
      </c>
      <c r="F23" s="72">
        <v>45170</v>
      </c>
      <c r="G23" s="5">
        <v>4028000</v>
      </c>
      <c r="H23" s="6">
        <f t="shared" ref="H23:H35" si="1">+G23</f>
        <v>4028000</v>
      </c>
      <c r="I23" s="70" t="s">
        <v>14</v>
      </c>
      <c r="J23" s="2" t="s">
        <v>15</v>
      </c>
      <c r="K23" s="70" t="s">
        <v>16</v>
      </c>
    </row>
    <row r="24" spans="1:11" s="71" customFormat="1" x14ac:dyDescent="0.25">
      <c r="A24" s="2" t="s">
        <v>11</v>
      </c>
      <c r="B24" s="2" t="s">
        <v>12</v>
      </c>
      <c r="C24" s="2" t="s">
        <v>13</v>
      </c>
      <c r="D24" s="3">
        <v>4895</v>
      </c>
      <c r="E24" s="69">
        <v>45153</v>
      </c>
      <c r="F24" s="72">
        <v>45170</v>
      </c>
      <c r="G24" s="5">
        <v>672600</v>
      </c>
      <c r="H24" s="6">
        <f t="shared" si="1"/>
        <v>672600</v>
      </c>
      <c r="I24" s="70" t="s">
        <v>14</v>
      </c>
      <c r="J24" s="2" t="s">
        <v>15</v>
      </c>
      <c r="K24" s="70" t="s">
        <v>16</v>
      </c>
    </row>
    <row r="25" spans="1:11" s="71" customFormat="1" x14ac:dyDescent="0.25">
      <c r="A25" s="2" t="s">
        <v>11</v>
      </c>
      <c r="B25" s="2" t="s">
        <v>12</v>
      </c>
      <c r="C25" s="2" t="s">
        <v>13</v>
      </c>
      <c r="D25" s="3">
        <v>4896</v>
      </c>
      <c r="E25" s="69">
        <v>45153</v>
      </c>
      <c r="F25" s="72">
        <v>45170</v>
      </c>
      <c r="G25" s="5">
        <v>4130000</v>
      </c>
      <c r="H25" s="6">
        <f t="shared" ref="H25" si="2">+G25</f>
        <v>4130000</v>
      </c>
      <c r="I25" s="70" t="s">
        <v>14</v>
      </c>
      <c r="J25" s="2" t="s">
        <v>38</v>
      </c>
      <c r="K25" s="70" t="s">
        <v>16</v>
      </c>
    </row>
    <row r="26" spans="1:11" s="71" customFormat="1" x14ac:dyDescent="0.25">
      <c r="A26" s="2" t="s">
        <v>11</v>
      </c>
      <c r="B26" s="2" t="s">
        <v>12</v>
      </c>
      <c r="C26" s="2" t="s">
        <v>13</v>
      </c>
      <c r="D26" s="3">
        <v>4897</v>
      </c>
      <c r="E26" s="69">
        <v>45153</v>
      </c>
      <c r="F26" s="72">
        <v>45170</v>
      </c>
      <c r="G26" s="5">
        <v>6490000</v>
      </c>
      <c r="H26" s="6">
        <f t="shared" si="1"/>
        <v>6490000</v>
      </c>
      <c r="I26" s="70" t="s">
        <v>14</v>
      </c>
      <c r="J26" s="2" t="s">
        <v>15</v>
      </c>
      <c r="K26" s="70" t="s">
        <v>16</v>
      </c>
    </row>
    <row r="27" spans="1:11" s="71" customFormat="1" x14ac:dyDescent="0.25">
      <c r="A27" s="2" t="s">
        <v>11</v>
      </c>
      <c r="B27" s="2" t="s">
        <v>12</v>
      </c>
      <c r="C27" s="2" t="s">
        <v>13</v>
      </c>
      <c r="D27" s="3">
        <v>4898</v>
      </c>
      <c r="E27" s="69">
        <v>45153</v>
      </c>
      <c r="F27" s="72">
        <v>45173</v>
      </c>
      <c r="G27" s="5">
        <v>15200</v>
      </c>
      <c r="H27" s="6">
        <f t="shared" si="1"/>
        <v>15200</v>
      </c>
      <c r="I27" s="70" t="s">
        <v>14</v>
      </c>
      <c r="J27" s="2" t="s">
        <v>38</v>
      </c>
      <c r="K27" s="70" t="s">
        <v>16</v>
      </c>
    </row>
    <row r="28" spans="1:11" s="71" customFormat="1" x14ac:dyDescent="0.25">
      <c r="A28" s="2" t="s">
        <v>11</v>
      </c>
      <c r="B28" s="2" t="s">
        <v>12</v>
      </c>
      <c r="C28" s="2" t="s">
        <v>13</v>
      </c>
      <c r="D28" s="3">
        <v>4899</v>
      </c>
      <c r="E28" s="69">
        <v>45153</v>
      </c>
      <c r="F28" s="72">
        <v>45201</v>
      </c>
      <c r="G28" s="5">
        <v>34200</v>
      </c>
      <c r="H28" s="6">
        <f t="shared" si="1"/>
        <v>34200</v>
      </c>
      <c r="I28" s="70" t="s">
        <v>14</v>
      </c>
      <c r="J28" s="2" t="s">
        <v>38</v>
      </c>
      <c r="K28" s="70" t="s">
        <v>16</v>
      </c>
    </row>
    <row r="29" spans="1:11" s="71" customFormat="1" x14ac:dyDescent="0.25">
      <c r="A29" s="2" t="s">
        <v>11</v>
      </c>
      <c r="B29" s="2" t="s">
        <v>12</v>
      </c>
      <c r="C29" s="2" t="s">
        <v>13</v>
      </c>
      <c r="D29" s="3">
        <v>4943</v>
      </c>
      <c r="E29" s="69">
        <v>45184</v>
      </c>
      <c r="F29" s="72">
        <v>45187</v>
      </c>
      <c r="G29" s="5">
        <v>761600000</v>
      </c>
      <c r="H29" s="6">
        <f t="shared" si="1"/>
        <v>761600000</v>
      </c>
      <c r="I29" s="70" t="s">
        <v>14</v>
      </c>
      <c r="J29" s="2" t="s">
        <v>15</v>
      </c>
      <c r="K29" s="70" t="s">
        <v>16</v>
      </c>
    </row>
    <row r="30" spans="1:11" s="71" customFormat="1" x14ac:dyDescent="0.25">
      <c r="A30" s="2" t="s">
        <v>11</v>
      </c>
      <c r="B30" s="2" t="s">
        <v>12</v>
      </c>
      <c r="C30" s="2" t="s">
        <v>13</v>
      </c>
      <c r="D30" s="3">
        <v>4945</v>
      </c>
      <c r="E30" s="69">
        <v>45184</v>
      </c>
      <c r="F30" s="72">
        <v>45201</v>
      </c>
      <c r="G30" s="5">
        <v>4085000</v>
      </c>
      <c r="H30" s="6">
        <f t="shared" si="1"/>
        <v>4085000</v>
      </c>
      <c r="I30" s="70" t="s">
        <v>14</v>
      </c>
      <c r="J30" s="2" t="s">
        <v>15</v>
      </c>
      <c r="K30" s="70" t="s">
        <v>16</v>
      </c>
    </row>
    <row r="31" spans="1:11" s="71" customFormat="1" x14ac:dyDescent="0.25">
      <c r="A31" s="2" t="s">
        <v>11</v>
      </c>
      <c r="B31" s="2" t="s">
        <v>12</v>
      </c>
      <c r="C31" s="2" t="s">
        <v>13</v>
      </c>
      <c r="D31" s="3">
        <v>4946</v>
      </c>
      <c r="E31" s="69">
        <v>45184</v>
      </c>
      <c r="F31" s="72">
        <v>45201</v>
      </c>
      <c r="G31" s="5">
        <v>433200</v>
      </c>
      <c r="H31" s="6">
        <f t="shared" si="1"/>
        <v>433200</v>
      </c>
      <c r="I31" s="70" t="s">
        <v>14</v>
      </c>
      <c r="J31" s="2" t="s">
        <v>15</v>
      </c>
      <c r="K31" s="70" t="s">
        <v>16</v>
      </c>
    </row>
    <row r="32" spans="1:11" s="71" customFormat="1" x14ac:dyDescent="0.25">
      <c r="A32" s="2" t="s">
        <v>11</v>
      </c>
      <c r="B32" s="2" t="s">
        <v>12</v>
      </c>
      <c r="C32" s="2" t="s">
        <v>13</v>
      </c>
      <c r="D32" s="3">
        <v>4947</v>
      </c>
      <c r="E32" s="69">
        <v>45184</v>
      </c>
      <c r="F32" s="72">
        <v>45201</v>
      </c>
      <c r="G32" s="5">
        <v>4760000</v>
      </c>
      <c r="H32" s="6">
        <f t="shared" si="1"/>
        <v>4760000</v>
      </c>
      <c r="I32" s="70" t="s">
        <v>14</v>
      </c>
      <c r="J32" s="2" t="s">
        <v>38</v>
      </c>
      <c r="K32" s="70" t="s">
        <v>16</v>
      </c>
    </row>
    <row r="33" spans="1:11" s="71" customFormat="1" x14ac:dyDescent="0.25">
      <c r="A33" s="2" t="s">
        <v>11</v>
      </c>
      <c r="B33" s="2" t="s">
        <v>12</v>
      </c>
      <c r="C33" s="2" t="s">
        <v>13</v>
      </c>
      <c r="D33" s="3">
        <v>4948</v>
      </c>
      <c r="E33" s="69">
        <v>45184</v>
      </c>
      <c r="F33" s="72">
        <v>45201</v>
      </c>
      <c r="G33" s="5">
        <v>6120000</v>
      </c>
      <c r="H33" s="6">
        <f t="shared" si="1"/>
        <v>6120000</v>
      </c>
      <c r="I33" s="70" t="s">
        <v>14</v>
      </c>
      <c r="J33" s="2" t="s">
        <v>38</v>
      </c>
      <c r="K33" s="70" t="s">
        <v>16</v>
      </c>
    </row>
    <row r="34" spans="1:11" s="71" customFormat="1" x14ac:dyDescent="0.25">
      <c r="A34" s="2" t="s">
        <v>11</v>
      </c>
      <c r="B34" s="2" t="s">
        <v>12</v>
      </c>
      <c r="C34" s="2" t="s">
        <v>13</v>
      </c>
      <c r="D34" s="3">
        <v>4949</v>
      </c>
      <c r="E34" s="69">
        <v>45184</v>
      </c>
      <c r="F34" s="72">
        <v>45201</v>
      </c>
      <c r="G34" s="5">
        <v>15200</v>
      </c>
      <c r="H34" s="6">
        <f t="shared" si="1"/>
        <v>15200</v>
      </c>
      <c r="I34" s="70" t="s">
        <v>14</v>
      </c>
      <c r="J34" s="2" t="s">
        <v>38</v>
      </c>
      <c r="K34" s="70" t="s">
        <v>16</v>
      </c>
    </row>
    <row r="35" spans="1:11" s="71" customFormat="1" x14ac:dyDescent="0.25">
      <c r="A35" s="2" t="s">
        <v>11</v>
      </c>
      <c r="B35" s="2" t="s">
        <v>12</v>
      </c>
      <c r="C35" s="2" t="s">
        <v>13</v>
      </c>
      <c r="D35" s="3">
        <v>4950</v>
      </c>
      <c r="E35" s="69">
        <v>45184</v>
      </c>
      <c r="F35" s="72">
        <v>45201</v>
      </c>
      <c r="G35" s="5">
        <v>26600</v>
      </c>
      <c r="H35" s="6">
        <f t="shared" si="1"/>
        <v>26600</v>
      </c>
      <c r="I35" s="70" t="s">
        <v>14</v>
      </c>
      <c r="J35" s="2" t="s">
        <v>38</v>
      </c>
      <c r="K35" s="70" t="s">
        <v>16</v>
      </c>
    </row>
    <row r="36" spans="1:11" s="71" customFormat="1" x14ac:dyDescent="0.25">
      <c r="A36" s="2" t="s">
        <v>11</v>
      </c>
      <c r="B36" s="2" t="s">
        <v>12</v>
      </c>
      <c r="C36" s="2" t="s">
        <v>13</v>
      </c>
      <c r="D36" s="73" t="s">
        <v>28</v>
      </c>
      <c r="E36" s="69">
        <v>45216</v>
      </c>
      <c r="F36" s="72">
        <v>45231</v>
      </c>
      <c r="G36" s="8">
        <v>752080000</v>
      </c>
      <c r="H36" s="74">
        <v>703800000</v>
      </c>
      <c r="I36" s="70" t="s">
        <v>14</v>
      </c>
      <c r="J36" s="2" t="s">
        <v>15</v>
      </c>
      <c r="K36" s="70" t="s">
        <v>16</v>
      </c>
    </row>
    <row r="37" spans="1:11" s="71" customFormat="1" x14ac:dyDescent="0.25">
      <c r="A37" s="2" t="s">
        <v>11</v>
      </c>
      <c r="B37" s="2" t="s">
        <v>12</v>
      </c>
      <c r="C37" s="2" t="s">
        <v>13</v>
      </c>
      <c r="D37" s="73" t="s">
        <v>29</v>
      </c>
      <c r="E37" s="75" t="s">
        <v>35</v>
      </c>
      <c r="F37" s="72">
        <v>45231</v>
      </c>
      <c r="G37" s="8">
        <v>85680000</v>
      </c>
      <c r="H37" s="74">
        <v>81600000</v>
      </c>
      <c r="I37" s="70" t="s">
        <v>14</v>
      </c>
      <c r="J37" s="2" t="s">
        <v>15</v>
      </c>
      <c r="K37" s="70" t="s">
        <v>16</v>
      </c>
    </row>
    <row r="38" spans="1:11" s="71" customFormat="1" x14ac:dyDescent="0.25">
      <c r="A38" s="2" t="s">
        <v>11</v>
      </c>
      <c r="B38" s="2" t="s">
        <v>12</v>
      </c>
      <c r="C38" s="2" t="s">
        <v>13</v>
      </c>
      <c r="D38" s="76">
        <v>4993</v>
      </c>
      <c r="E38" s="76" t="s">
        <v>35</v>
      </c>
      <c r="F38" s="72">
        <v>45231</v>
      </c>
      <c r="G38" s="76">
        <v>4047000</v>
      </c>
      <c r="H38" s="74">
        <v>3796200</v>
      </c>
      <c r="I38" s="70" t="s">
        <v>14</v>
      </c>
      <c r="J38" s="2" t="s">
        <v>15</v>
      </c>
      <c r="K38" s="70" t="s">
        <v>16</v>
      </c>
    </row>
    <row r="39" spans="1:11" s="71" customFormat="1" x14ac:dyDescent="0.25">
      <c r="A39" s="2" t="s">
        <v>11</v>
      </c>
      <c r="B39" s="2" t="s">
        <v>12</v>
      </c>
      <c r="C39" s="2" t="s">
        <v>13</v>
      </c>
      <c r="D39" s="76">
        <v>4994</v>
      </c>
      <c r="E39" s="76" t="s">
        <v>35</v>
      </c>
      <c r="F39" s="72">
        <v>45231</v>
      </c>
      <c r="G39" s="76">
        <v>463600</v>
      </c>
      <c r="H39" s="74">
        <v>440800</v>
      </c>
      <c r="I39" s="70" t="s">
        <v>14</v>
      </c>
      <c r="J39" s="2" t="s">
        <v>15</v>
      </c>
      <c r="K39" s="70" t="s">
        <v>16</v>
      </c>
    </row>
    <row r="40" spans="1:11" s="71" customFormat="1" x14ac:dyDescent="0.25">
      <c r="A40" s="2" t="s">
        <v>11</v>
      </c>
      <c r="B40" s="2" t="s">
        <v>12</v>
      </c>
      <c r="C40" s="2" t="s">
        <v>13</v>
      </c>
      <c r="D40" s="73" t="s">
        <v>30</v>
      </c>
      <c r="E40" s="75" t="s">
        <v>36</v>
      </c>
      <c r="F40" s="72">
        <v>45231</v>
      </c>
      <c r="G40" s="8">
        <v>4760000</v>
      </c>
      <c r="H40" s="74">
        <f t="shared" ref="H40:H44" si="3">+G40</f>
        <v>4760000</v>
      </c>
      <c r="I40" s="70" t="s">
        <v>14</v>
      </c>
      <c r="J40" s="2" t="s">
        <v>38</v>
      </c>
      <c r="K40" s="70" t="s">
        <v>16</v>
      </c>
    </row>
    <row r="41" spans="1:11" s="71" customFormat="1" x14ac:dyDescent="0.25">
      <c r="A41" s="2" t="s">
        <v>11</v>
      </c>
      <c r="B41" s="2" t="s">
        <v>12</v>
      </c>
      <c r="C41" s="2" t="s">
        <v>13</v>
      </c>
      <c r="D41" s="73" t="s">
        <v>31</v>
      </c>
      <c r="E41" s="75" t="s">
        <v>36</v>
      </c>
      <c r="F41" s="72">
        <v>45231</v>
      </c>
      <c r="G41" s="8">
        <v>6800000</v>
      </c>
      <c r="H41" s="74">
        <f t="shared" si="3"/>
        <v>6800000</v>
      </c>
      <c r="I41" s="70" t="s">
        <v>14</v>
      </c>
      <c r="J41" s="2" t="s">
        <v>38</v>
      </c>
      <c r="K41" s="70" t="s">
        <v>16</v>
      </c>
    </row>
    <row r="42" spans="1:11" s="71" customFormat="1" x14ac:dyDescent="0.25">
      <c r="A42" s="2" t="s">
        <v>11</v>
      </c>
      <c r="B42" s="2" t="s">
        <v>12</v>
      </c>
      <c r="C42" s="2" t="s">
        <v>13</v>
      </c>
      <c r="D42" s="73" t="s">
        <v>32</v>
      </c>
      <c r="E42" s="75" t="s">
        <v>36</v>
      </c>
      <c r="F42" s="72">
        <v>45231</v>
      </c>
      <c r="G42" s="8">
        <v>15200</v>
      </c>
      <c r="H42" s="74">
        <f t="shared" si="3"/>
        <v>15200</v>
      </c>
      <c r="I42" s="70" t="s">
        <v>14</v>
      </c>
      <c r="J42" s="2" t="s">
        <v>38</v>
      </c>
      <c r="K42" s="70" t="s">
        <v>16</v>
      </c>
    </row>
    <row r="43" spans="1:11" s="71" customFormat="1" x14ac:dyDescent="0.25">
      <c r="A43" s="2" t="s">
        <v>11</v>
      </c>
      <c r="B43" s="2" t="s">
        <v>12</v>
      </c>
      <c r="C43" s="2" t="s">
        <v>13</v>
      </c>
      <c r="D43" s="73" t="s">
        <v>33</v>
      </c>
      <c r="E43" s="75" t="s">
        <v>36</v>
      </c>
      <c r="F43" s="72">
        <v>45231</v>
      </c>
      <c r="G43" s="8">
        <v>30400</v>
      </c>
      <c r="H43" s="74">
        <f t="shared" si="3"/>
        <v>30400</v>
      </c>
      <c r="I43" s="70" t="s">
        <v>14</v>
      </c>
      <c r="J43" s="2" t="s">
        <v>38</v>
      </c>
      <c r="K43" s="70" t="s">
        <v>16</v>
      </c>
    </row>
    <row r="44" spans="1:11" s="71" customFormat="1" x14ac:dyDescent="0.25">
      <c r="A44" s="2" t="s">
        <v>11</v>
      </c>
      <c r="B44" s="2" t="s">
        <v>12</v>
      </c>
      <c r="C44" s="2" t="s">
        <v>13</v>
      </c>
      <c r="D44" s="73" t="s">
        <v>34</v>
      </c>
      <c r="E44" s="75" t="s">
        <v>37</v>
      </c>
      <c r="F44" s="72">
        <v>45231</v>
      </c>
      <c r="G44" s="8">
        <v>82280000</v>
      </c>
      <c r="H44" s="77">
        <f t="shared" si="3"/>
        <v>82280000</v>
      </c>
      <c r="I44" s="78" t="s">
        <v>14</v>
      </c>
      <c r="J44" s="2" t="s">
        <v>15</v>
      </c>
      <c r="K44" s="70" t="s">
        <v>16</v>
      </c>
    </row>
    <row r="45" spans="1:11" s="71" customFormat="1" ht="46.15" customHeight="1" x14ac:dyDescent="0.25">
      <c r="A45" s="2" t="s">
        <v>11</v>
      </c>
      <c r="B45" s="2" t="s">
        <v>12</v>
      </c>
      <c r="C45" s="2" t="s">
        <v>13</v>
      </c>
      <c r="D45" s="73" t="s">
        <v>39</v>
      </c>
      <c r="E45" s="79">
        <v>45251</v>
      </c>
      <c r="F45" s="72">
        <v>45261</v>
      </c>
      <c r="G45" s="8">
        <v>760240000</v>
      </c>
      <c r="H45" s="77">
        <v>760240000</v>
      </c>
      <c r="I45" s="78" t="s">
        <v>14</v>
      </c>
      <c r="J45" s="2" t="s">
        <v>15</v>
      </c>
      <c r="K45" s="70" t="s">
        <v>16</v>
      </c>
    </row>
    <row r="46" spans="1:11" s="71" customFormat="1" x14ac:dyDescent="0.25">
      <c r="A46" s="2" t="s">
        <v>11</v>
      </c>
      <c r="B46" s="2" t="s">
        <v>12</v>
      </c>
      <c r="C46" s="2" t="s">
        <v>13</v>
      </c>
      <c r="D46" s="73" t="s">
        <v>40</v>
      </c>
      <c r="E46" s="79">
        <v>45251</v>
      </c>
      <c r="F46" s="72">
        <v>45261</v>
      </c>
      <c r="G46" s="8">
        <v>89760000</v>
      </c>
      <c r="H46" s="77">
        <v>89760000</v>
      </c>
      <c r="I46" s="78" t="s">
        <v>14</v>
      </c>
      <c r="J46" s="2" t="s">
        <v>15</v>
      </c>
      <c r="K46" s="70" t="s">
        <v>16</v>
      </c>
    </row>
    <row r="47" spans="1:11" s="71" customFormat="1" x14ac:dyDescent="0.25">
      <c r="A47" s="2" t="s">
        <v>11</v>
      </c>
      <c r="B47" s="2" t="s">
        <v>12</v>
      </c>
      <c r="C47" s="2" t="s">
        <v>13</v>
      </c>
      <c r="D47" s="73" t="s">
        <v>41</v>
      </c>
      <c r="E47" s="79">
        <v>45251</v>
      </c>
      <c r="F47" s="72">
        <v>45261</v>
      </c>
      <c r="G47" s="8">
        <v>3993800</v>
      </c>
      <c r="H47" s="77">
        <v>3993800</v>
      </c>
      <c r="I47" s="78" t="s">
        <v>14</v>
      </c>
      <c r="J47" s="2" t="s">
        <v>15</v>
      </c>
      <c r="K47" s="70" t="s">
        <v>16</v>
      </c>
    </row>
    <row r="48" spans="1:11" s="71" customFormat="1" x14ac:dyDescent="0.25">
      <c r="A48" s="2" t="s">
        <v>11</v>
      </c>
      <c r="B48" s="2" t="s">
        <v>12</v>
      </c>
      <c r="C48" s="2" t="s">
        <v>13</v>
      </c>
      <c r="D48" s="73" t="s">
        <v>42</v>
      </c>
      <c r="E48" s="79">
        <v>45251</v>
      </c>
      <c r="F48" s="72">
        <v>45261</v>
      </c>
      <c r="G48" s="8">
        <v>452200</v>
      </c>
      <c r="H48" s="77">
        <v>452200</v>
      </c>
      <c r="I48" s="78" t="s">
        <v>14</v>
      </c>
      <c r="J48" s="2" t="s">
        <v>15</v>
      </c>
      <c r="K48" s="70" t="s">
        <v>16</v>
      </c>
    </row>
    <row r="49" spans="1:11" s="71" customFormat="1" x14ac:dyDescent="0.25">
      <c r="A49" s="2" t="s">
        <v>11</v>
      </c>
      <c r="B49" s="2" t="s">
        <v>12</v>
      </c>
      <c r="C49" s="2" t="s">
        <v>13</v>
      </c>
      <c r="D49" s="73" t="s">
        <v>43</v>
      </c>
      <c r="E49" s="79">
        <v>45251</v>
      </c>
      <c r="F49" s="72">
        <v>45261</v>
      </c>
      <c r="G49" s="8">
        <v>4080000</v>
      </c>
      <c r="H49" s="77">
        <v>4080000</v>
      </c>
      <c r="I49" s="78" t="s">
        <v>14</v>
      </c>
      <c r="J49" s="2" t="s">
        <v>38</v>
      </c>
      <c r="K49" s="70" t="s">
        <v>16</v>
      </c>
    </row>
    <row r="50" spans="1:11" s="71" customFormat="1" x14ac:dyDescent="0.25">
      <c r="A50" s="2" t="s">
        <v>11</v>
      </c>
      <c r="B50" s="2" t="s">
        <v>12</v>
      </c>
      <c r="C50" s="2" t="s">
        <v>13</v>
      </c>
      <c r="D50" s="73" t="s">
        <v>44</v>
      </c>
      <c r="E50" s="79">
        <v>45251</v>
      </c>
      <c r="F50" s="72">
        <v>45261</v>
      </c>
      <c r="G50" s="8">
        <v>6800000</v>
      </c>
      <c r="H50" s="74">
        <v>6800000</v>
      </c>
      <c r="I50" s="70" t="s">
        <v>14</v>
      </c>
      <c r="J50" s="2" t="s">
        <v>38</v>
      </c>
      <c r="K50" s="70" t="s">
        <v>16</v>
      </c>
    </row>
    <row r="51" spans="1:11" s="71" customFormat="1" x14ac:dyDescent="0.25">
      <c r="A51" s="2" t="s">
        <v>11</v>
      </c>
      <c r="B51" s="2" t="s">
        <v>12</v>
      </c>
      <c r="C51" s="2" t="s">
        <v>13</v>
      </c>
      <c r="D51" s="73" t="s">
        <v>45</v>
      </c>
      <c r="E51" s="79">
        <v>45251</v>
      </c>
      <c r="F51" s="72">
        <v>45261</v>
      </c>
      <c r="G51" s="8">
        <v>19000</v>
      </c>
      <c r="H51" s="74">
        <v>19000</v>
      </c>
      <c r="I51" s="70" t="s">
        <v>14</v>
      </c>
      <c r="J51" s="2" t="s">
        <v>38</v>
      </c>
      <c r="K51" s="70" t="s">
        <v>16</v>
      </c>
    </row>
    <row r="52" spans="1:11" s="71" customFormat="1" x14ac:dyDescent="0.25">
      <c r="A52" s="2" t="s">
        <v>11</v>
      </c>
      <c r="B52" s="2" t="s">
        <v>12</v>
      </c>
      <c r="C52" s="2" t="s">
        <v>13</v>
      </c>
      <c r="D52" s="73" t="s">
        <v>46</v>
      </c>
      <c r="E52" s="79">
        <v>45251</v>
      </c>
      <c r="F52" s="72">
        <v>45261</v>
      </c>
      <c r="G52" s="8">
        <v>34200</v>
      </c>
      <c r="H52" s="74">
        <v>34200</v>
      </c>
      <c r="I52" s="70" t="s">
        <v>14</v>
      </c>
      <c r="J52" s="2" t="s">
        <v>38</v>
      </c>
      <c r="K52" s="70" t="s">
        <v>16</v>
      </c>
    </row>
    <row r="53" spans="1:11" x14ac:dyDescent="0.25">
      <c r="A53" s="9"/>
      <c r="B53" s="10"/>
      <c r="C53" s="9"/>
      <c r="D53" s="11"/>
      <c r="E53" s="12"/>
      <c r="F53" s="13"/>
      <c r="G53" s="14"/>
      <c r="H53" s="16">
        <f>SUM(H2:H52)</f>
        <v>3385858600</v>
      </c>
      <c r="I53" s="15"/>
      <c r="J53" s="9"/>
      <c r="K53" s="15"/>
    </row>
    <row r="54" spans="1:11" x14ac:dyDescent="0.25">
      <c r="A54" s="9"/>
      <c r="B54" s="10"/>
      <c r="C54" s="9"/>
      <c r="D54" s="11"/>
      <c r="E54" s="12"/>
      <c r="F54" s="13"/>
      <c r="G54" s="14"/>
      <c r="H54" s="16"/>
      <c r="I54" s="15"/>
      <c r="J54" s="9"/>
      <c r="K54" s="15"/>
    </row>
    <row r="55" spans="1:11" x14ac:dyDescent="0.25">
      <c r="A55" s="9"/>
      <c r="B55" s="10"/>
      <c r="C55" s="9"/>
      <c r="D55" s="11"/>
      <c r="E55" s="12"/>
      <c r="F55" s="13"/>
      <c r="G55" s="14"/>
      <c r="H55" s="16"/>
      <c r="I55" s="15"/>
      <c r="J55" s="9"/>
      <c r="K55" s="15"/>
    </row>
    <row r="56" spans="1:11" x14ac:dyDescent="0.25">
      <c r="A56" s="9"/>
      <c r="B56" s="10"/>
      <c r="C56" s="9"/>
      <c r="D56" s="11"/>
      <c r="E56" s="12"/>
      <c r="F56" s="13"/>
      <c r="G56" s="14"/>
      <c r="H56" s="16"/>
      <c r="I56" s="15"/>
      <c r="J56" s="9"/>
      <c r="K56" s="15"/>
    </row>
    <row r="57" spans="1:11" x14ac:dyDescent="0.25">
      <c r="A57" s="9"/>
      <c r="B57" s="10"/>
      <c r="C57" s="9"/>
      <c r="D57" s="11"/>
      <c r="E57" s="12"/>
      <c r="F57" s="13"/>
      <c r="G57" s="14"/>
      <c r="H57" s="16"/>
      <c r="I57" s="15"/>
      <c r="J57" s="9"/>
      <c r="K57" s="15"/>
    </row>
    <row r="58" spans="1:11" x14ac:dyDescent="0.25">
      <c r="A58" s="9"/>
      <c r="B58" s="10"/>
      <c r="C58" s="9"/>
      <c r="D58" s="11"/>
      <c r="E58" s="12"/>
      <c r="F58" s="13"/>
      <c r="G58" s="14"/>
      <c r="H58" s="16"/>
      <c r="I58" s="15"/>
      <c r="J58" s="9"/>
      <c r="K58" s="15"/>
    </row>
    <row r="59" spans="1:11" x14ac:dyDescent="0.25">
      <c r="A59" s="9"/>
      <c r="B59" s="10"/>
      <c r="C59" s="9"/>
      <c r="D59" s="11"/>
      <c r="E59" s="12"/>
      <c r="F59" s="13"/>
      <c r="G59" s="14"/>
      <c r="H59" s="16"/>
      <c r="I59" s="15"/>
      <c r="J59" s="9"/>
      <c r="K59" s="15"/>
    </row>
    <row r="60" spans="1:11" x14ac:dyDescent="0.25">
      <c r="A60" s="9"/>
      <c r="B60" s="10"/>
      <c r="C60" s="9"/>
      <c r="D60" s="11"/>
      <c r="E60" s="12"/>
      <c r="F60" s="13"/>
      <c r="G60" s="14"/>
      <c r="H60" s="16"/>
      <c r="I60" s="15"/>
      <c r="J60" s="9"/>
      <c r="K60" s="15"/>
    </row>
    <row r="61" spans="1:11" x14ac:dyDescent="0.25">
      <c r="A61" s="9"/>
      <c r="B61" s="10"/>
      <c r="C61" s="9"/>
      <c r="D61" s="11"/>
      <c r="E61" s="12"/>
      <c r="F61" s="13"/>
      <c r="G61" s="14"/>
      <c r="H61" s="16"/>
      <c r="I61" s="15"/>
      <c r="J61" s="9"/>
      <c r="K61" s="15"/>
    </row>
    <row r="62" spans="1:11" x14ac:dyDescent="0.25">
      <c r="A62" s="9"/>
      <c r="B62" s="10"/>
      <c r="C62" s="9"/>
      <c r="D62" s="11"/>
      <c r="E62" s="12"/>
      <c r="F62" s="13"/>
      <c r="G62" s="14"/>
      <c r="H62" s="16"/>
      <c r="I62" s="15"/>
      <c r="J62" s="9"/>
      <c r="K62" s="15"/>
    </row>
    <row r="63" spans="1:11" x14ac:dyDescent="0.25">
      <c r="A63" s="9"/>
      <c r="B63" s="10"/>
      <c r="C63" s="9"/>
      <c r="D63" s="11"/>
      <c r="E63" s="12"/>
      <c r="F63" s="13"/>
      <c r="G63" s="14"/>
      <c r="H63" s="16"/>
      <c r="I63" s="15"/>
      <c r="J63" s="9"/>
      <c r="K63" s="15"/>
    </row>
    <row r="64" spans="1:11" x14ac:dyDescent="0.25">
      <c r="A64" s="9"/>
      <c r="B64" s="10"/>
      <c r="C64" s="9"/>
      <c r="D64" s="11"/>
      <c r="E64" s="12"/>
      <c r="F64" s="13"/>
      <c r="G64" s="14"/>
      <c r="H64" s="16"/>
      <c r="I64" s="15"/>
      <c r="J64" s="9"/>
      <c r="K64" s="15"/>
    </row>
    <row r="65" spans="1:11" x14ac:dyDescent="0.25">
      <c r="A65" s="9"/>
      <c r="B65" s="10"/>
      <c r="C65" s="9"/>
      <c r="D65" s="11"/>
      <c r="E65" s="12"/>
      <c r="F65" s="13"/>
      <c r="G65" s="14"/>
      <c r="H65" s="16"/>
      <c r="I65" s="15"/>
      <c r="J65" s="9"/>
      <c r="K65" s="15"/>
    </row>
    <row r="66" spans="1:11" x14ac:dyDescent="0.25">
      <c r="A66" s="9"/>
      <c r="B66" s="10"/>
      <c r="C66" s="9"/>
      <c r="D66" s="11"/>
      <c r="E66" s="12"/>
      <c r="F66" s="13"/>
      <c r="G66" s="14"/>
      <c r="H66" s="16"/>
      <c r="I66" s="15"/>
      <c r="J66" s="9"/>
      <c r="K66" s="15"/>
    </row>
    <row r="67" spans="1:11" x14ac:dyDescent="0.25">
      <c r="A67" s="9"/>
    </row>
  </sheetData>
  <phoneticPr fontId="9" type="noConversion"/>
  <conditionalFormatting sqref="D2:D35">
    <cfRule type="duplicateValues" dxfId="1" priority="59"/>
    <cfRule type="duplicateValues" dxfId="0" priority="60"/>
  </conditionalFormatting>
  <dataValidations count="1">
    <dataValidation type="whole" operator="greaterThan" allowBlank="1" showInputMessage="1" showErrorMessage="1" errorTitle="DATO ERRADO" error="El valor debe ser diferente de cero" sqref="G1:G37 G40:G1048576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showGridLines="0" tabSelected="1" zoomScale="73" zoomScaleNormal="73" workbookViewId="0">
      <selection activeCell="D2" sqref="D2"/>
    </sheetView>
  </sheetViews>
  <sheetFormatPr baseColWidth="10" defaultRowHeight="15" x14ac:dyDescent="0.25"/>
  <cols>
    <col min="1" max="1" width="13.7109375" bestFit="1" customWidth="1"/>
    <col min="2" max="2" width="64.7109375" bestFit="1" customWidth="1"/>
    <col min="3" max="3" width="11.140625" bestFit="1" customWidth="1"/>
    <col min="4" max="4" width="22.85546875" bestFit="1" customWidth="1"/>
    <col min="5" max="5" width="13.7109375" style="24" bestFit="1" customWidth="1"/>
    <col min="6" max="6" width="15.140625" style="24" bestFit="1" customWidth="1"/>
    <col min="7" max="8" width="20.7109375" style="83" bestFit="1" customWidth="1"/>
    <col min="9" max="9" width="47" bestFit="1" customWidth="1"/>
    <col min="10" max="10" width="28.85546875" bestFit="1" customWidth="1"/>
    <col min="11" max="11" width="17.7109375" style="83" bestFit="1" customWidth="1"/>
    <col min="12" max="12" width="15.85546875" bestFit="1" customWidth="1"/>
    <col min="13" max="13" width="18.7109375" style="83" bestFit="1" customWidth="1"/>
    <col min="14" max="14" width="15" bestFit="1" customWidth="1"/>
    <col min="15" max="15" width="18.7109375" style="83" bestFit="1" customWidth="1"/>
    <col min="16" max="16" width="14.5703125" bestFit="1" customWidth="1"/>
    <col min="17" max="17" width="23.28515625" style="24" bestFit="1" customWidth="1"/>
    <col min="18" max="18" width="12.42578125" bestFit="1" customWidth="1"/>
  </cols>
  <sheetData>
    <row r="1" spans="1:18" s="86" customFormat="1" x14ac:dyDescent="0.25">
      <c r="E1" s="87"/>
      <c r="F1" s="87"/>
      <c r="G1" s="88">
        <f>SUBTOTAL(9,G3:G53)</f>
        <v>4024587200</v>
      </c>
      <c r="H1" s="88">
        <f>SUBTOTAL(9,H3:H53)</f>
        <v>3385858600</v>
      </c>
      <c r="I1" s="94"/>
      <c r="K1" s="88">
        <f>SUBTOTAL(9,K3:K53)</f>
        <v>53223600</v>
      </c>
      <c r="M1" s="88">
        <f>SUBTOTAL(9,M3:M53)</f>
        <v>2418139400</v>
      </c>
      <c r="O1" s="88">
        <f>SUBTOTAL(9,O3:O53)</f>
        <v>999515000</v>
      </c>
      <c r="Q1" s="87"/>
    </row>
    <row r="2" spans="1:18" ht="30" x14ac:dyDescent="0.25">
      <c r="A2" s="18" t="s">
        <v>47</v>
      </c>
      <c r="B2" s="18" t="s">
        <v>48</v>
      </c>
      <c r="C2" s="18" t="s">
        <v>1</v>
      </c>
      <c r="D2" s="82" t="s">
        <v>49</v>
      </c>
      <c r="E2" s="19" t="s">
        <v>50</v>
      </c>
      <c r="F2" s="19" t="s">
        <v>51</v>
      </c>
      <c r="G2" s="84" t="s">
        <v>52</v>
      </c>
      <c r="H2" s="84" t="s">
        <v>53</v>
      </c>
      <c r="I2" s="20" t="s">
        <v>54</v>
      </c>
      <c r="J2" s="89" t="s">
        <v>55</v>
      </c>
      <c r="K2" s="93" t="s">
        <v>195</v>
      </c>
      <c r="L2" s="92" t="s">
        <v>196</v>
      </c>
      <c r="M2" s="90" t="s">
        <v>56</v>
      </c>
      <c r="N2" s="21" t="s">
        <v>57</v>
      </c>
      <c r="O2" s="90" t="s">
        <v>58</v>
      </c>
      <c r="P2" s="21" t="s">
        <v>59</v>
      </c>
      <c r="Q2" s="91" t="s">
        <v>60</v>
      </c>
      <c r="R2" s="21" t="s">
        <v>61</v>
      </c>
    </row>
    <row r="3" spans="1:18" x14ac:dyDescent="0.25">
      <c r="A3" s="22">
        <v>900034438</v>
      </c>
      <c r="B3" s="23" t="s">
        <v>12</v>
      </c>
      <c r="C3" s="80" t="s">
        <v>87</v>
      </c>
      <c r="D3" s="80" t="s">
        <v>138</v>
      </c>
      <c r="E3" s="81">
        <v>45035</v>
      </c>
      <c r="F3" s="81">
        <v>45062</v>
      </c>
      <c r="G3" s="85">
        <v>5775000</v>
      </c>
      <c r="H3" s="85">
        <v>5775000</v>
      </c>
      <c r="I3" s="80" t="s">
        <v>194</v>
      </c>
      <c r="J3" s="80" t="s">
        <v>191</v>
      </c>
      <c r="K3" s="85">
        <v>0</v>
      </c>
      <c r="L3" s="80"/>
      <c r="M3" s="85">
        <v>5775000</v>
      </c>
      <c r="N3" s="80">
        <v>1222323099</v>
      </c>
      <c r="O3" s="85">
        <v>0</v>
      </c>
      <c r="P3" s="80"/>
      <c r="Q3" s="81"/>
      <c r="R3" s="81">
        <v>45260</v>
      </c>
    </row>
    <row r="4" spans="1:18" x14ac:dyDescent="0.25">
      <c r="A4" s="22">
        <v>900034438</v>
      </c>
      <c r="B4" s="80" t="s">
        <v>12</v>
      </c>
      <c r="C4" s="80" t="s">
        <v>88</v>
      </c>
      <c r="D4" s="80" t="s">
        <v>139</v>
      </c>
      <c r="E4" s="81">
        <v>45029</v>
      </c>
      <c r="F4" s="81">
        <v>45062</v>
      </c>
      <c r="G4" s="85">
        <v>15200</v>
      </c>
      <c r="H4" s="85">
        <v>15200</v>
      </c>
      <c r="I4" s="80" t="s">
        <v>194</v>
      </c>
      <c r="J4" s="80" t="s">
        <v>191</v>
      </c>
      <c r="K4" s="85">
        <v>0</v>
      </c>
      <c r="L4" s="80"/>
      <c r="M4" s="85">
        <v>15200</v>
      </c>
      <c r="N4" s="80">
        <v>1222323100</v>
      </c>
      <c r="O4" s="85">
        <v>0</v>
      </c>
      <c r="P4" s="80"/>
      <c r="Q4" s="81"/>
      <c r="R4" s="81">
        <v>45260</v>
      </c>
    </row>
    <row r="5" spans="1:18" x14ac:dyDescent="0.25">
      <c r="A5" s="22">
        <v>900034438</v>
      </c>
      <c r="B5" s="80" t="s">
        <v>12</v>
      </c>
      <c r="C5" s="80" t="s">
        <v>89</v>
      </c>
      <c r="D5" s="80" t="s">
        <v>140</v>
      </c>
      <c r="E5" s="81">
        <v>45029</v>
      </c>
      <c r="F5" s="81">
        <v>45062</v>
      </c>
      <c r="G5" s="85">
        <v>2360000</v>
      </c>
      <c r="H5" s="85">
        <v>2360000</v>
      </c>
      <c r="I5" s="80" t="s">
        <v>194</v>
      </c>
      <c r="J5" s="80" t="s">
        <v>191</v>
      </c>
      <c r="K5" s="85">
        <v>0</v>
      </c>
      <c r="L5" s="80"/>
      <c r="M5" s="85">
        <v>2360000</v>
      </c>
      <c r="N5" s="80">
        <v>1222323097</v>
      </c>
      <c r="O5" s="85">
        <v>0</v>
      </c>
      <c r="P5" s="80"/>
      <c r="Q5" s="81"/>
      <c r="R5" s="81">
        <v>45260</v>
      </c>
    </row>
    <row r="6" spans="1:18" x14ac:dyDescent="0.25">
      <c r="A6" s="22">
        <v>900034438</v>
      </c>
      <c r="B6" s="80" t="s">
        <v>12</v>
      </c>
      <c r="C6" s="80" t="s">
        <v>90</v>
      </c>
      <c r="D6" s="80" t="s">
        <v>141</v>
      </c>
      <c r="E6" s="81">
        <v>45061</v>
      </c>
      <c r="F6" s="81">
        <v>45062</v>
      </c>
      <c r="G6" s="85">
        <v>16520000</v>
      </c>
      <c r="H6" s="85">
        <v>16520000</v>
      </c>
      <c r="I6" s="80" t="s">
        <v>194</v>
      </c>
      <c r="J6" s="80" t="s">
        <v>191</v>
      </c>
      <c r="K6" s="85">
        <v>0</v>
      </c>
      <c r="L6" s="80"/>
      <c r="M6" s="85">
        <v>16520000</v>
      </c>
      <c r="N6" s="80">
        <v>1222323098</v>
      </c>
      <c r="O6" s="85">
        <v>0</v>
      </c>
      <c r="P6" s="80"/>
      <c r="Q6" s="81"/>
      <c r="R6" s="81">
        <v>45260</v>
      </c>
    </row>
    <row r="7" spans="1:18" x14ac:dyDescent="0.25">
      <c r="A7" s="22">
        <v>900034438</v>
      </c>
      <c r="B7" s="80" t="s">
        <v>12</v>
      </c>
      <c r="C7" s="80" t="s">
        <v>91</v>
      </c>
      <c r="D7" s="80" t="s">
        <v>142</v>
      </c>
      <c r="E7" s="81">
        <v>45063</v>
      </c>
      <c r="F7" s="81">
        <v>45096</v>
      </c>
      <c r="G7" s="85">
        <v>550000</v>
      </c>
      <c r="H7" s="85">
        <v>550000</v>
      </c>
      <c r="I7" s="80" t="s">
        <v>194</v>
      </c>
      <c r="J7" s="80" t="s">
        <v>191</v>
      </c>
      <c r="K7" s="85">
        <v>0</v>
      </c>
      <c r="L7" s="80"/>
      <c r="M7" s="85">
        <v>550000</v>
      </c>
      <c r="N7" s="80">
        <v>1222326741</v>
      </c>
      <c r="O7" s="85">
        <v>0</v>
      </c>
      <c r="P7" s="80"/>
      <c r="Q7" s="81"/>
      <c r="R7" s="81">
        <v>45260</v>
      </c>
    </row>
    <row r="8" spans="1:18" x14ac:dyDescent="0.25">
      <c r="A8" s="22">
        <v>900034438</v>
      </c>
      <c r="B8" s="80" t="s">
        <v>12</v>
      </c>
      <c r="C8" s="80" t="s">
        <v>92</v>
      </c>
      <c r="D8" s="80" t="s">
        <v>143</v>
      </c>
      <c r="E8" s="81">
        <v>45090</v>
      </c>
      <c r="F8" s="81">
        <v>45096</v>
      </c>
      <c r="G8" s="85">
        <v>1925000</v>
      </c>
      <c r="H8" s="85">
        <v>1925000</v>
      </c>
      <c r="I8" s="80" t="s">
        <v>194</v>
      </c>
      <c r="J8" s="80" t="s">
        <v>191</v>
      </c>
      <c r="K8" s="85">
        <v>0</v>
      </c>
      <c r="L8" s="80"/>
      <c r="M8" s="85">
        <v>1925000</v>
      </c>
      <c r="N8" s="80">
        <v>1222326740</v>
      </c>
      <c r="O8" s="85">
        <v>0</v>
      </c>
      <c r="P8" s="80"/>
      <c r="Q8" s="81"/>
      <c r="R8" s="81">
        <v>45260</v>
      </c>
    </row>
    <row r="9" spans="1:18" x14ac:dyDescent="0.25">
      <c r="A9" s="22">
        <v>900034438</v>
      </c>
      <c r="B9" s="80" t="s">
        <v>12</v>
      </c>
      <c r="C9" s="80" t="s">
        <v>93</v>
      </c>
      <c r="D9" s="80" t="s">
        <v>144</v>
      </c>
      <c r="E9" s="81">
        <v>45090</v>
      </c>
      <c r="F9" s="81">
        <v>45096</v>
      </c>
      <c r="G9" s="85">
        <v>6490000</v>
      </c>
      <c r="H9" s="85">
        <v>6490000</v>
      </c>
      <c r="I9" s="80" t="s">
        <v>194</v>
      </c>
      <c r="J9" s="80" t="s">
        <v>191</v>
      </c>
      <c r="K9" s="85">
        <v>0</v>
      </c>
      <c r="L9" s="80"/>
      <c r="M9" s="85">
        <v>6490000</v>
      </c>
      <c r="N9" s="80">
        <v>1222326742</v>
      </c>
      <c r="O9" s="85">
        <v>0</v>
      </c>
      <c r="P9" s="80"/>
      <c r="Q9" s="81"/>
      <c r="R9" s="81">
        <v>45260</v>
      </c>
    </row>
    <row r="10" spans="1:18" x14ac:dyDescent="0.25">
      <c r="A10" s="22">
        <v>900034438</v>
      </c>
      <c r="B10" s="80" t="s">
        <v>12</v>
      </c>
      <c r="C10" s="80" t="s">
        <v>94</v>
      </c>
      <c r="D10" s="80" t="s">
        <v>145</v>
      </c>
      <c r="E10" s="81">
        <v>45090</v>
      </c>
      <c r="F10" s="81">
        <v>45201.291666666664</v>
      </c>
      <c r="G10" s="85">
        <v>4130000</v>
      </c>
      <c r="H10" s="85">
        <v>4130000</v>
      </c>
      <c r="I10" s="80" t="s">
        <v>194</v>
      </c>
      <c r="J10" s="80" t="s">
        <v>191</v>
      </c>
      <c r="K10" s="85">
        <v>0</v>
      </c>
      <c r="L10" s="80"/>
      <c r="M10" s="85">
        <v>0</v>
      </c>
      <c r="N10" s="80"/>
      <c r="O10" s="85">
        <v>0</v>
      </c>
      <c r="P10" s="80"/>
      <c r="Q10" s="81"/>
      <c r="R10" s="81">
        <v>45260</v>
      </c>
    </row>
    <row r="11" spans="1:18" x14ac:dyDescent="0.25">
      <c r="A11" s="22">
        <v>900034438</v>
      </c>
      <c r="B11" s="80" t="s">
        <v>12</v>
      </c>
      <c r="C11" s="80" t="s">
        <v>95</v>
      </c>
      <c r="D11" s="80" t="s">
        <v>146</v>
      </c>
      <c r="E11" s="81">
        <v>45090</v>
      </c>
      <c r="F11" s="81">
        <v>45201.291666666664</v>
      </c>
      <c r="G11" s="85">
        <v>2360000</v>
      </c>
      <c r="H11" s="85">
        <v>2360000</v>
      </c>
      <c r="I11" s="80" t="s">
        <v>194</v>
      </c>
      <c r="J11" s="80" t="s">
        <v>191</v>
      </c>
      <c r="K11" s="85">
        <v>0</v>
      </c>
      <c r="L11" s="80"/>
      <c r="M11" s="85">
        <v>0</v>
      </c>
      <c r="N11" s="80"/>
      <c r="O11" s="85">
        <v>0</v>
      </c>
      <c r="P11" s="80"/>
      <c r="Q11" s="81"/>
      <c r="R11" s="81">
        <v>45260</v>
      </c>
    </row>
    <row r="12" spans="1:18" x14ac:dyDescent="0.25">
      <c r="A12" s="22">
        <v>900034438</v>
      </c>
      <c r="B12" s="80" t="s">
        <v>12</v>
      </c>
      <c r="C12" s="80" t="s">
        <v>96</v>
      </c>
      <c r="D12" s="80" t="s">
        <v>147</v>
      </c>
      <c r="E12" s="81">
        <v>45090</v>
      </c>
      <c r="F12" s="81">
        <v>45201.291666666664</v>
      </c>
      <c r="G12" s="85">
        <v>26600</v>
      </c>
      <c r="H12" s="85">
        <v>26600</v>
      </c>
      <c r="I12" s="80" t="s">
        <v>194</v>
      </c>
      <c r="J12" s="80" t="s">
        <v>191</v>
      </c>
      <c r="K12" s="85">
        <v>0</v>
      </c>
      <c r="L12" s="80"/>
      <c r="M12" s="85">
        <v>26600</v>
      </c>
      <c r="N12" s="80">
        <v>136033100</v>
      </c>
      <c r="O12" s="85">
        <v>0</v>
      </c>
      <c r="P12" s="80"/>
      <c r="Q12" s="81"/>
      <c r="R12" s="81">
        <v>45260</v>
      </c>
    </row>
    <row r="13" spans="1:18" x14ac:dyDescent="0.25">
      <c r="A13" s="22">
        <v>900034438</v>
      </c>
      <c r="B13" s="80" t="s">
        <v>12</v>
      </c>
      <c r="C13" s="80" t="s">
        <v>97</v>
      </c>
      <c r="D13" s="80" t="s">
        <v>148</v>
      </c>
      <c r="E13" s="81">
        <v>45090</v>
      </c>
      <c r="F13" s="81">
        <v>45201.291666666664</v>
      </c>
      <c r="G13" s="85">
        <v>15200</v>
      </c>
      <c r="H13" s="85">
        <v>15200</v>
      </c>
      <c r="I13" s="80" t="s">
        <v>194</v>
      </c>
      <c r="J13" s="80" t="s">
        <v>191</v>
      </c>
      <c r="K13" s="85">
        <v>0</v>
      </c>
      <c r="L13" s="80"/>
      <c r="M13" s="85">
        <v>15200</v>
      </c>
      <c r="N13" s="80">
        <v>136033101</v>
      </c>
      <c r="O13" s="85">
        <v>0</v>
      </c>
      <c r="P13" s="80"/>
      <c r="Q13" s="81"/>
      <c r="R13" s="81">
        <v>45260</v>
      </c>
    </row>
    <row r="14" spans="1:18" x14ac:dyDescent="0.25">
      <c r="A14" s="22">
        <v>900034438</v>
      </c>
      <c r="B14" s="80" t="s">
        <v>12</v>
      </c>
      <c r="C14" s="80" t="s">
        <v>98</v>
      </c>
      <c r="D14" s="80" t="s">
        <v>149</v>
      </c>
      <c r="E14" s="81">
        <v>45090</v>
      </c>
      <c r="F14" s="81">
        <v>45098</v>
      </c>
      <c r="G14" s="85">
        <v>619500000</v>
      </c>
      <c r="H14" s="85">
        <v>619500000</v>
      </c>
      <c r="I14" s="80" t="s">
        <v>194</v>
      </c>
      <c r="J14" s="80" t="s">
        <v>191</v>
      </c>
      <c r="K14" s="85">
        <v>0</v>
      </c>
      <c r="L14" s="80"/>
      <c r="M14" s="85">
        <v>619500000</v>
      </c>
      <c r="N14" s="80">
        <v>1222327609</v>
      </c>
      <c r="O14" s="85">
        <v>0</v>
      </c>
      <c r="P14" s="80"/>
      <c r="Q14" s="81"/>
      <c r="R14" s="81">
        <v>45260</v>
      </c>
    </row>
    <row r="15" spans="1:18" x14ac:dyDescent="0.25">
      <c r="A15" s="22">
        <v>900034438</v>
      </c>
      <c r="B15" s="80" t="s">
        <v>12</v>
      </c>
      <c r="C15" s="80" t="s">
        <v>99</v>
      </c>
      <c r="D15" s="80" t="s">
        <v>150</v>
      </c>
      <c r="E15" s="81">
        <v>45090</v>
      </c>
      <c r="F15" s="81">
        <v>45098</v>
      </c>
      <c r="G15" s="85">
        <v>3868400</v>
      </c>
      <c r="H15" s="85">
        <v>3868400</v>
      </c>
      <c r="I15" s="80" t="s">
        <v>194</v>
      </c>
      <c r="J15" s="80" t="s">
        <v>191</v>
      </c>
      <c r="K15" s="85">
        <v>0</v>
      </c>
      <c r="L15" s="80"/>
      <c r="M15" s="85">
        <v>3868400</v>
      </c>
      <c r="N15" s="80">
        <v>1222327610</v>
      </c>
      <c r="O15" s="85">
        <v>0</v>
      </c>
      <c r="P15" s="80"/>
      <c r="Q15" s="81"/>
      <c r="R15" s="81">
        <v>45260</v>
      </c>
    </row>
    <row r="16" spans="1:18" x14ac:dyDescent="0.25">
      <c r="A16" s="22">
        <v>900034438</v>
      </c>
      <c r="B16" s="80" t="s">
        <v>12</v>
      </c>
      <c r="C16" s="80" t="s">
        <v>100</v>
      </c>
      <c r="D16" s="80" t="s">
        <v>151</v>
      </c>
      <c r="E16" s="81">
        <v>45090</v>
      </c>
      <c r="F16" s="81">
        <v>45098</v>
      </c>
      <c r="G16" s="85">
        <v>4130000</v>
      </c>
      <c r="H16" s="85">
        <v>4130000</v>
      </c>
      <c r="I16" s="80" t="s">
        <v>194</v>
      </c>
      <c r="J16" s="80" t="s">
        <v>191</v>
      </c>
      <c r="K16" s="85">
        <v>0</v>
      </c>
      <c r="L16" s="80"/>
      <c r="M16" s="85">
        <v>4130000</v>
      </c>
      <c r="N16" s="80">
        <v>1222327611</v>
      </c>
      <c r="O16" s="85">
        <v>0</v>
      </c>
      <c r="P16" s="80"/>
      <c r="Q16" s="81"/>
      <c r="R16" s="81">
        <v>45260</v>
      </c>
    </row>
    <row r="17" spans="1:18" x14ac:dyDescent="0.25">
      <c r="A17" s="22">
        <v>900034438</v>
      </c>
      <c r="B17" s="80" t="s">
        <v>12</v>
      </c>
      <c r="C17" s="80" t="s">
        <v>101</v>
      </c>
      <c r="D17" s="80" t="s">
        <v>152</v>
      </c>
      <c r="E17" s="81">
        <v>45090</v>
      </c>
      <c r="F17" s="81">
        <v>45098</v>
      </c>
      <c r="G17" s="85">
        <v>15200</v>
      </c>
      <c r="H17" s="85">
        <v>15200</v>
      </c>
      <c r="I17" s="80" t="s">
        <v>194</v>
      </c>
      <c r="J17" s="80" t="s">
        <v>191</v>
      </c>
      <c r="K17" s="85">
        <v>0</v>
      </c>
      <c r="L17" s="80"/>
      <c r="M17" s="85">
        <v>15200</v>
      </c>
      <c r="N17" s="80">
        <v>1222327612</v>
      </c>
      <c r="O17" s="85">
        <v>0</v>
      </c>
      <c r="P17" s="80"/>
      <c r="Q17" s="81"/>
      <c r="R17" s="81">
        <v>45260</v>
      </c>
    </row>
    <row r="18" spans="1:18" x14ac:dyDescent="0.25">
      <c r="A18" s="22">
        <v>900034438</v>
      </c>
      <c r="B18" s="80" t="s">
        <v>12</v>
      </c>
      <c r="C18" s="80" t="s">
        <v>102</v>
      </c>
      <c r="D18" s="80" t="s">
        <v>153</v>
      </c>
      <c r="E18" s="81">
        <v>45107</v>
      </c>
      <c r="F18" s="81">
        <v>45210.750966354164</v>
      </c>
      <c r="G18" s="85">
        <v>11800000</v>
      </c>
      <c r="H18" s="85">
        <v>11800000</v>
      </c>
      <c r="I18" s="80" t="s">
        <v>194</v>
      </c>
      <c r="J18" s="80" t="s">
        <v>191</v>
      </c>
      <c r="K18" s="85">
        <v>0</v>
      </c>
      <c r="L18" s="80"/>
      <c r="M18" s="85">
        <v>0</v>
      </c>
      <c r="N18" s="80"/>
      <c r="O18" s="85">
        <v>0</v>
      </c>
      <c r="P18" s="80"/>
      <c r="Q18" s="81"/>
      <c r="R18" s="81">
        <v>45260</v>
      </c>
    </row>
    <row r="19" spans="1:18" x14ac:dyDescent="0.25">
      <c r="A19" s="22">
        <v>900034438</v>
      </c>
      <c r="B19" s="80" t="s">
        <v>12</v>
      </c>
      <c r="C19" s="80" t="s">
        <v>103</v>
      </c>
      <c r="D19" s="80" t="s">
        <v>154</v>
      </c>
      <c r="E19" s="81">
        <v>45107</v>
      </c>
      <c r="F19" s="81">
        <v>45231.291666666664</v>
      </c>
      <c r="G19" s="85">
        <v>2360000</v>
      </c>
      <c r="H19" s="85">
        <v>1770000</v>
      </c>
      <c r="I19" s="80" t="s">
        <v>198</v>
      </c>
      <c r="J19" s="80" t="s">
        <v>192</v>
      </c>
      <c r="K19" s="85">
        <v>590000</v>
      </c>
      <c r="L19" s="80" t="s">
        <v>197</v>
      </c>
      <c r="M19" s="85">
        <v>0</v>
      </c>
      <c r="N19" s="80"/>
      <c r="O19" s="85">
        <v>0</v>
      </c>
      <c r="P19" s="80"/>
      <c r="Q19" s="81"/>
      <c r="R19" s="81">
        <v>45260</v>
      </c>
    </row>
    <row r="20" spans="1:18" x14ac:dyDescent="0.25">
      <c r="A20" s="22">
        <v>900034438</v>
      </c>
      <c r="B20" s="80" t="s">
        <v>12</v>
      </c>
      <c r="C20" s="80" t="s">
        <v>104</v>
      </c>
      <c r="D20" s="80" t="s">
        <v>155</v>
      </c>
      <c r="E20" s="81">
        <v>45107</v>
      </c>
      <c r="F20" s="81">
        <v>45231.291666666664</v>
      </c>
      <c r="G20" s="85">
        <v>76000</v>
      </c>
      <c r="H20" s="85">
        <v>76000</v>
      </c>
      <c r="I20" s="80" t="s">
        <v>194</v>
      </c>
      <c r="J20" s="80" t="s">
        <v>191</v>
      </c>
      <c r="K20" s="85">
        <v>0</v>
      </c>
      <c r="L20" s="80"/>
      <c r="M20" s="85">
        <v>76000</v>
      </c>
      <c r="N20" s="80">
        <v>136036033</v>
      </c>
      <c r="O20" s="85">
        <v>0</v>
      </c>
      <c r="P20" s="80"/>
      <c r="Q20" s="81"/>
      <c r="R20" s="81">
        <v>45260</v>
      </c>
    </row>
    <row r="21" spans="1:18" x14ac:dyDescent="0.25">
      <c r="A21" s="22">
        <v>900034438</v>
      </c>
      <c r="B21" s="80" t="s">
        <v>12</v>
      </c>
      <c r="C21" s="80" t="s">
        <v>105</v>
      </c>
      <c r="D21" s="80" t="s">
        <v>156</v>
      </c>
      <c r="E21" s="81">
        <v>45107</v>
      </c>
      <c r="F21" s="81">
        <v>45231.291666666664</v>
      </c>
      <c r="G21" s="85">
        <v>15200</v>
      </c>
      <c r="H21" s="85">
        <v>15200</v>
      </c>
      <c r="I21" s="80" t="s">
        <v>194</v>
      </c>
      <c r="J21" s="80" t="s">
        <v>191</v>
      </c>
      <c r="K21" s="85">
        <v>0</v>
      </c>
      <c r="L21" s="80"/>
      <c r="M21" s="85">
        <v>15200</v>
      </c>
      <c r="N21" s="80">
        <v>136036034</v>
      </c>
      <c r="O21" s="85">
        <v>0</v>
      </c>
      <c r="P21" s="80"/>
      <c r="Q21" s="81"/>
      <c r="R21" s="81">
        <v>45260</v>
      </c>
    </row>
    <row r="22" spans="1:18" x14ac:dyDescent="0.25">
      <c r="A22" s="22">
        <v>900034438</v>
      </c>
      <c r="B22" s="80" t="s">
        <v>12</v>
      </c>
      <c r="C22" s="80" t="s">
        <v>106</v>
      </c>
      <c r="D22" s="80" t="s">
        <v>157</v>
      </c>
      <c r="E22" s="81">
        <v>45120</v>
      </c>
      <c r="F22" s="81">
        <v>45125.291666666664</v>
      </c>
      <c r="G22" s="85">
        <v>106200000</v>
      </c>
      <c r="H22" s="85">
        <v>106200000</v>
      </c>
      <c r="I22" s="80" t="s">
        <v>194</v>
      </c>
      <c r="J22" s="80" t="s">
        <v>191</v>
      </c>
      <c r="K22" s="85">
        <v>0</v>
      </c>
      <c r="L22" s="80"/>
      <c r="M22" s="85">
        <v>106200000</v>
      </c>
      <c r="N22" s="80">
        <v>1222286446</v>
      </c>
      <c r="O22" s="85">
        <v>0</v>
      </c>
      <c r="P22" s="80"/>
      <c r="Q22" s="81"/>
      <c r="R22" s="81">
        <v>45260</v>
      </c>
    </row>
    <row r="23" spans="1:18" x14ac:dyDescent="0.25">
      <c r="A23" s="22">
        <v>900034438</v>
      </c>
      <c r="B23" s="80" t="s">
        <v>12</v>
      </c>
      <c r="C23" s="80" t="s">
        <v>107</v>
      </c>
      <c r="D23" s="80" t="s">
        <v>158</v>
      </c>
      <c r="E23" s="81">
        <v>45153</v>
      </c>
      <c r="F23" s="81">
        <v>45170.497142361113</v>
      </c>
      <c r="G23" s="85">
        <v>642510000</v>
      </c>
      <c r="H23" s="85">
        <v>57005000</v>
      </c>
      <c r="I23" s="80" t="s">
        <v>194</v>
      </c>
      <c r="J23" s="80" t="s">
        <v>191</v>
      </c>
      <c r="K23" s="85">
        <v>0</v>
      </c>
      <c r="L23" s="80"/>
      <c r="M23" s="85">
        <v>57005000</v>
      </c>
      <c r="N23" s="80">
        <v>4800061953</v>
      </c>
      <c r="O23" s="85">
        <v>999515000</v>
      </c>
      <c r="P23" s="80">
        <v>4800061953</v>
      </c>
      <c r="Q23" s="81">
        <v>45271</v>
      </c>
      <c r="R23" s="81">
        <v>45260</v>
      </c>
    </row>
    <row r="24" spans="1:18" x14ac:dyDescent="0.25">
      <c r="A24" s="22">
        <v>900034438</v>
      </c>
      <c r="B24" s="80" t="s">
        <v>12</v>
      </c>
      <c r="C24" s="80" t="s">
        <v>108</v>
      </c>
      <c r="D24" s="80" t="s">
        <v>159</v>
      </c>
      <c r="E24" s="81">
        <v>45153</v>
      </c>
      <c r="F24" s="81">
        <v>45201.291666666664</v>
      </c>
      <c r="G24" s="85">
        <v>4028000</v>
      </c>
      <c r="H24" s="85">
        <v>4028000</v>
      </c>
      <c r="I24" s="80" t="s">
        <v>194</v>
      </c>
      <c r="J24" s="80" t="s">
        <v>191</v>
      </c>
      <c r="K24" s="85">
        <v>0</v>
      </c>
      <c r="L24" s="80"/>
      <c r="M24" s="85">
        <v>4028000</v>
      </c>
      <c r="N24" s="80">
        <v>136033102</v>
      </c>
      <c r="O24" s="85">
        <v>0</v>
      </c>
      <c r="P24" s="80"/>
      <c r="Q24" s="81"/>
      <c r="R24" s="81">
        <v>45260</v>
      </c>
    </row>
    <row r="25" spans="1:18" x14ac:dyDescent="0.25">
      <c r="A25" s="22">
        <v>900034438</v>
      </c>
      <c r="B25" s="80" t="s">
        <v>12</v>
      </c>
      <c r="C25" s="80" t="s">
        <v>109</v>
      </c>
      <c r="D25" s="80" t="s">
        <v>160</v>
      </c>
      <c r="E25" s="81">
        <v>45153</v>
      </c>
      <c r="F25" s="81">
        <v>45170.708758831017</v>
      </c>
      <c r="G25" s="85">
        <v>672600</v>
      </c>
      <c r="H25" s="85">
        <v>672600</v>
      </c>
      <c r="I25" s="80" t="s">
        <v>194</v>
      </c>
      <c r="J25" s="80" t="s">
        <v>191</v>
      </c>
      <c r="K25" s="85">
        <v>0</v>
      </c>
      <c r="L25" s="80"/>
      <c r="M25" s="85">
        <v>672600</v>
      </c>
      <c r="N25" s="80">
        <v>135898801</v>
      </c>
      <c r="O25" s="85">
        <v>0</v>
      </c>
      <c r="P25" s="80"/>
      <c r="Q25" s="81"/>
      <c r="R25" s="81">
        <v>45260</v>
      </c>
    </row>
    <row r="26" spans="1:18" x14ac:dyDescent="0.25">
      <c r="A26" s="22">
        <v>900034438</v>
      </c>
      <c r="B26" s="80" t="s">
        <v>12</v>
      </c>
      <c r="C26" s="80" t="s">
        <v>110</v>
      </c>
      <c r="D26" s="80" t="s">
        <v>161</v>
      </c>
      <c r="E26" s="81">
        <v>45153</v>
      </c>
      <c r="F26" s="81">
        <v>45170.708882372688</v>
      </c>
      <c r="G26" s="85">
        <v>4130000</v>
      </c>
      <c r="H26" s="85">
        <v>4130000</v>
      </c>
      <c r="I26" s="80" t="s">
        <v>194</v>
      </c>
      <c r="J26" s="80" t="s">
        <v>191</v>
      </c>
      <c r="K26" s="85">
        <v>0</v>
      </c>
      <c r="L26" s="80"/>
      <c r="M26" s="85">
        <v>4130000</v>
      </c>
      <c r="N26" s="80">
        <v>135898802</v>
      </c>
      <c r="O26" s="85">
        <v>0</v>
      </c>
      <c r="P26" s="80"/>
      <c r="Q26" s="81"/>
      <c r="R26" s="81">
        <v>45260</v>
      </c>
    </row>
    <row r="27" spans="1:18" x14ac:dyDescent="0.25">
      <c r="A27" s="22">
        <v>900034438</v>
      </c>
      <c r="B27" s="80" t="s">
        <v>12</v>
      </c>
      <c r="C27" s="80" t="s">
        <v>111</v>
      </c>
      <c r="D27" s="80" t="s">
        <v>162</v>
      </c>
      <c r="E27" s="81">
        <v>45153</v>
      </c>
      <c r="F27" s="81">
        <v>45173.4682684375</v>
      </c>
      <c r="G27" s="85">
        <v>6490000</v>
      </c>
      <c r="H27" s="85">
        <v>6490000</v>
      </c>
      <c r="I27" s="80" t="s">
        <v>194</v>
      </c>
      <c r="J27" s="80" t="s">
        <v>191</v>
      </c>
      <c r="K27" s="85">
        <v>0</v>
      </c>
      <c r="L27" s="80"/>
      <c r="M27" s="85">
        <v>6490000</v>
      </c>
      <c r="N27" s="80">
        <v>135898803</v>
      </c>
      <c r="O27" s="85">
        <v>0</v>
      </c>
      <c r="P27" s="80"/>
      <c r="Q27" s="81"/>
      <c r="R27" s="81">
        <v>45260</v>
      </c>
    </row>
    <row r="28" spans="1:18" x14ac:dyDescent="0.25">
      <c r="A28" s="22">
        <v>900034438</v>
      </c>
      <c r="B28" s="80" t="s">
        <v>12</v>
      </c>
      <c r="C28" s="80" t="s">
        <v>112</v>
      </c>
      <c r="D28" s="80" t="s">
        <v>163</v>
      </c>
      <c r="E28" s="81">
        <v>45153</v>
      </c>
      <c r="F28" s="81">
        <v>45173.535324074073</v>
      </c>
      <c r="G28" s="85">
        <v>15200</v>
      </c>
      <c r="H28" s="85">
        <v>15200</v>
      </c>
      <c r="I28" s="80" t="s">
        <v>194</v>
      </c>
      <c r="J28" s="80" t="s">
        <v>191</v>
      </c>
      <c r="K28" s="85">
        <v>0</v>
      </c>
      <c r="L28" s="80"/>
      <c r="M28" s="85">
        <v>15200</v>
      </c>
      <c r="N28" s="80">
        <v>135898804</v>
      </c>
      <c r="O28" s="85">
        <v>0</v>
      </c>
      <c r="P28" s="80"/>
      <c r="Q28" s="81"/>
      <c r="R28" s="81">
        <v>45260</v>
      </c>
    </row>
    <row r="29" spans="1:18" x14ac:dyDescent="0.25">
      <c r="A29" s="22">
        <v>900034438</v>
      </c>
      <c r="B29" s="80" t="s">
        <v>12</v>
      </c>
      <c r="C29" s="80" t="s">
        <v>113</v>
      </c>
      <c r="D29" s="80" t="s">
        <v>164</v>
      </c>
      <c r="E29" s="81">
        <v>45153</v>
      </c>
      <c r="F29" s="81">
        <v>45201.291666666664</v>
      </c>
      <c r="G29" s="85">
        <v>34200</v>
      </c>
      <c r="H29" s="85">
        <v>34200</v>
      </c>
      <c r="I29" s="80" t="s">
        <v>194</v>
      </c>
      <c r="J29" s="80" t="s">
        <v>191</v>
      </c>
      <c r="K29" s="85">
        <v>0</v>
      </c>
      <c r="L29" s="80"/>
      <c r="M29" s="85">
        <v>34200</v>
      </c>
      <c r="N29" s="80">
        <v>136033080</v>
      </c>
      <c r="O29" s="85">
        <v>0</v>
      </c>
      <c r="P29" s="80"/>
      <c r="Q29" s="81"/>
      <c r="R29" s="81">
        <v>45260</v>
      </c>
    </row>
    <row r="30" spans="1:18" x14ac:dyDescent="0.25">
      <c r="A30" s="22">
        <v>900034438</v>
      </c>
      <c r="B30" s="80" t="s">
        <v>12</v>
      </c>
      <c r="C30" s="80" t="s">
        <v>114</v>
      </c>
      <c r="D30" s="80" t="s">
        <v>165</v>
      </c>
      <c r="E30" s="81">
        <v>45184</v>
      </c>
      <c r="F30" s="81">
        <v>45187.291666666664</v>
      </c>
      <c r="G30" s="85">
        <v>761600000</v>
      </c>
      <c r="H30" s="85">
        <v>761600000</v>
      </c>
      <c r="I30" s="80" t="s">
        <v>194</v>
      </c>
      <c r="J30" s="80" t="s">
        <v>191</v>
      </c>
      <c r="K30" s="85">
        <v>0</v>
      </c>
      <c r="L30" s="80"/>
      <c r="M30" s="85">
        <v>761600000</v>
      </c>
      <c r="N30" s="80">
        <v>136033607</v>
      </c>
      <c r="O30" s="85">
        <v>0</v>
      </c>
      <c r="P30" s="80"/>
      <c r="Q30" s="81"/>
      <c r="R30" s="81">
        <v>45260</v>
      </c>
    </row>
    <row r="31" spans="1:18" x14ac:dyDescent="0.25">
      <c r="A31" s="22">
        <v>900034438</v>
      </c>
      <c r="B31" s="80" t="s">
        <v>12</v>
      </c>
      <c r="C31" s="80" t="s">
        <v>115</v>
      </c>
      <c r="D31" s="80" t="s">
        <v>166</v>
      </c>
      <c r="E31" s="81">
        <v>45184</v>
      </c>
      <c r="F31" s="81">
        <v>45201.291666666664</v>
      </c>
      <c r="G31" s="85">
        <v>4085000</v>
      </c>
      <c r="H31" s="85">
        <v>4085000</v>
      </c>
      <c r="I31" s="80" t="s">
        <v>194</v>
      </c>
      <c r="J31" s="80" t="s">
        <v>191</v>
      </c>
      <c r="K31" s="85">
        <v>0</v>
      </c>
      <c r="L31" s="80"/>
      <c r="M31" s="85">
        <v>4085000</v>
      </c>
      <c r="N31" s="80">
        <v>136033608</v>
      </c>
      <c r="O31" s="85">
        <v>0</v>
      </c>
      <c r="P31" s="80"/>
      <c r="Q31" s="81"/>
      <c r="R31" s="81">
        <v>45260</v>
      </c>
    </row>
    <row r="32" spans="1:18" x14ac:dyDescent="0.25">
      <c r="A32" s="22">
        <v>900034438</v>
      </c>
      <c r="B32" s="80" t="s">
        <v>12</v>
      </c>
      <c r="C32" s="80" t="s">
        <v>116</v>
      </c>
      <c r="D32" s="80" t="s">
        <v>167</v>
      </c>
      <c r="E32" s="81">
        <v>45184</v>
      </c>
      <c r="F32" s="81">
        <v>45201.291666666664</v>
      </c>
      <c r="G32" s="85">
        <v>433200</v>
      </c>
      <c r="H32" s="85">
        <v>433200</v>
      </c>
      <c r="I32" s="80" t="s">
        <v>194</v>
      </c>
      <c r="J32" s="80" t="s">
        <v>191</v>
      </c>
      <c r="K32" s="85">
        <v>0</v>
      </c>
      <c r="L32" s="80"/>
      <c r="M32" s="85">
        <v>433200</v>
      </c>
      <c r="N32" s="80">
        <v>136033614</v>
      </c>
      <c r="O32" s="85">
        <v>0</v>
      </c>
      <c r="P32" s="80"/>
      <c r="Q32" s="81"/>
      <c r="R32" s="81">
        <v>45260</v>
      </c>
    </row>
    <row r="33" spans="1:18" x14ac:dyDescent="0.25">
      <c r="A33" s="22">
        <v>900034438</v>
      </c>
      <c r="B33" s="80" t="s">
        <v>12</v>
      </c>
      <c r="C33" s="80" t="s">
        <v>117</v>
      </c>
      <c r="D33" s="80" t="s">
        <v>168</v>
      </c>
      <c r="E33" s="81">
        <v>45184</v>
      </c>
      <c r="F33" s="81">
        <v>45201.291666666664</v>
      </c>
      <c r="G33" s="85">
        <v>4760000</v>
      </c>
      <c r="H33" s="85">
        <v>4760000</v>
      </c>
      <c r="I33" s="80" t="s">
        <v>194</v>
      </c>
      <c r="J33" s="80" t="s">
        <v>191</v>
      </c>
      <c r="K33" s="85">
        <v>0</v>
      </c>
      <c r="L33" s="80"/>
      <c r="M33" s="85">
        <v>4760000</v>
      </c>
      <c r="N33" s="80">
        <v>136033610</v>
      </c>
      <c r="O33" s="85">
        <v>0</v>
      </c>
      <c r="P33" s="80"/>
      <c r="Q33" s="81"/>
      <c r="R33" s="81">
        <v>45260</v>
      </c>
    </row>
    <row r="34" spans="1:18" x14ac:dyDescent="0.25">
      <c r="A34" s="22">
        <v>900034438</v>
      </c>
      <c r="B34" s="80" t="s">
        <v>12</v>
      </c>
      <c r="C34" s="80" t="s">
        <v>118</v>
      </c>
      <c r="D34" s="80" t="s">
        <v>169</v>
      </c>
      <c r="E34" s="81">
        <v>45184</v>
      </c>
      <c r="F34" s="81">
        <v>45201.291666666664</v>
      </c>
      <c r="G34" s="85">
        <v>6120000</v>
      </c>
      <c r="H34" s="85">
        <v>6120000</v>
      </c>
      <c r="I34" s="80" t="s">
        <v>194</v>
      </c>
      <c r="J34" s="80" t="s">
        <v>191</v>
      </c>
      <c r="K34" s="85">
        <v>0</v>
      </c>
      <c r="L34" s="80"/>
      <c r="M34" s="85">
        <v>6120000</v>
      </c>
      <c r="N34" s="80">
        <v>136033611</v>
      </c>
      <c r="O34" s="85">
        <v>0</v>
      </c>
      <c r="P34" s="80"/>
      <c r="Q34" s="81"/>
      <c r="R34" s="81">
        <v>45260</v>
      </c>
    </row>
    <row r="35" spans="1:18" x14ac:dyDescent="0.25">
      <c r="A35" s="22">
        <v>900034438</v>
      </c>
      <c r="B35" s="80" t="s">
        <v>12</v>
      </c>
      <c r="C35" s="80" t="s">
        <v>119</v>
      </c>
      <c r="D35" s="80" t="s">
        <v>170</v>
      </c>
      <c r="E35" s="81">
        <v>45184</v>
      </c>
      <c r="F35" s="81">
        <v>45201.291666666664</v>
      </c>
      <c r="G35" s="85">
        <v>15200</v>
      </c>
      <c r="H35" s="85">
        <v>15200</v>
      </c>
      <c r="I35" s="80" t="s">
        <v>194</v>
      </c>
      <c r="J35" s="80" t="s">
        <v>191</v>
      </c>
      <c r="K35" s="85">
        <v>0</v>
      </c>
      <c r="L35" s="80"/>
      <c r="M35" s="85">
        <v>15200</v>
      </c>
      <c r="N35" s="80">
        <v>136033612</v>
      </c>
      <c r="O35" s="85">
        <v>0</v>
      </c>
      <c r="P35" s="80"/>
      <c r="Q35" s="81"/>
      <c r="R35" s="81">
        <v>45260</v>
      </c>
    </row>
    <row r="36" spans="1:18" x14ac:dyDescent="0.25">
      <c r="A36" s="22">
        <v>900034438</v>
      </c>
      <c r="B36" s="80" t="s">
        <v>12</v>
      </c>
      <c r="C36" s="80" t="s">
        <v>120</v>
      </c>
      <c r="D36" s="80" t="s">
        <v>171</v>
      </c>
      <c r="E36" s="81">
        <v>45184</v>
      </c>
      <c r="F36" s="81">
        <v>45201.291666666664</v>
      </c>
      <c r="G36" s="85">
        <v>26600</v>
      </c>
      <c r="H36" s="85">
        <v>26600</v>
      </c>
      <c r="I36" s="80" t="s">
        <v>194</v>
      </c>
      <c r="J36" s="80" t="s">
        <v>191</v>
      </c>
      <c r="K36" s="85">
        <v>0</v>
      </c>
      <c r="L36" s="80"/>
      <c r="M36" s="85">
        <v>26600</v>
      </c>
      <c r="N36" s="80">
        <v>136033613</v>
      </c>
      <c r="O36" s="85">
        <v>0</v>
      </c>
      <c r="P36" s="80"/>
      <c r="Q36" s="81"/>
      <c r="R36" s="81">
        <v>45260</v>
      </c>
    </row>
    <row r="37" spans="1:18" x14ac:dyDescent="0.25">
      <c r="A37" s="22">
        <v>900034438</v>
      </c>
      <c r="B37" s="80" t="s">
        <v>12</v>
      </c>
      <c r="C37" s="80" t="s">
        <v>121</v>
      </c>
      <c r="D37" s="80" t="s">
        <v>172</v>
      </c>
      <c r="E37" s="81">
        <v>45216</v>
      </c>
      <c r="F37" s="81">
        <v>45231.291666666664</v>
      </c>
      <c r="G37" s="85">
        <v>752080000</v>
      </c>
      <c r="H37" s="85">
        <v>703800000</v>
      </c>
      <c r="I37" s="80" t="s">
        <v>198</v>
      </c>
      <c r="J37" s="80" t="s">
        <v>192</v>
      </c>
      <c r="K37" s="85">
        <v>48280000</v>
      </c>
      <c r="L37" s="80" t="s">
        <v>199</v>
      </c>
      <c r="M37" s="85">
        <v>703800000</v>
      </c>
      <c r="N37" s="80">
        <v>136036029</v>
      </c>
      <c r="O37" s="85">
        <v>0</v>
      </c>
      <c r="P37" s="80"/>
      <c r="Q37" s="81"/>
      <c r="R37" s="81">
        <v>45260</v>
      </c>
    </row>
    <row r="38" spans="1:18" x14ac:dyDescent="0.25">
      <c r="A38" s="22">
        <v>900034438</v>
      </c>
      <c r="B38" s="80" t="s">
        <v>12</v>
      </c>
      <c r="C38" s="80" t="s">
        <v>122</v>
      </c>
      <c r="D38" s="80" t="s">
        <v>173</v>
      </c>
      <c r="E38" s="81">
        <v>45217</v>
      </c>
      <c r="F38" s="81">
        <v>45231.291666666664</v>
      </c>
      <c r="G38" s="85">
        <v>85680000</v>
      </c>
      <c r="H38" s="85">
        <v>81600000</v>
      </c>
      <c r="I38" s="80" t="s">
        <v>198</v>
      </c>
      <c r="J38" s="80" t="s">
        <v>192</v>
      </c>
      <c r="K38" s="85">
        <v>4080000</v>
      </c>
      <c r="L38" s="80" t="s">
        <v>199</v>
      </c>
      <c r="M38" s="85">
        <v>81600000</v>
      </c>
      <c r="N38" s="80">
        <v>136036030</v>
      </c>
      <c r="O38" s="85">
        <v>0</v>
      </c>
      <c r="P38" s="80"/>
      <c r="Q38" s="81"/>
      <c r="R38" s="81">
        <v>45260</v>
      </c>
    </row>
    <row r="39" spans="1:18" x14ac:dyDescent="0.25">
      <c r="A39" s="22">
        <v>900034438</v>
      </c>
      <c r="B39" s="80" t="s">
        <v>12</v>
      </c>
      <c r="C39" s="80" t="s">
        <v>123</v>
      </c>
      <c r="D39" s="80" t="s">
        <v>174</v>
      </c>
      <c r="E39" s="81">
        <v>45217</v>
      </c>
      <c r="F39" s="81">
        <v>45231.291666666664</v>
      </c>
      <c r="G39" s="85">
        <v>4047000</v>
      </c>
      <c r="H39" s="85">
        <v>3796200</v>
      </c>
      <c r="I39" s="80" t="s">
        <v>198</v>
      </c>
      <c r="J39" s="80" t="s">
        <v>192</v>
      </c>
      <c r="K39" s="85">
        <v>250800</v>
      </c>
      <c r="L39" s="80" t="s">
        <v>199</v>
      </c>
      <c r="M39" s="85">
        <v>3796200</v>
      </c>
      <c r="N39" s="80">
        <v>136036035</v>
      </c>
      <c r="O39" s="85">
        <v>0</v>
      </c>
      <c r="P39" s="80"/>
      <c r="Q39" s="81"/>
      <c r="R39" s="81">
        <v>45260</v>
      </c>
    </row>
    <row r="40" spans="1:18" x14ac:dyDescent="0.25">
      <c r="A40" s="22">
        <v>900034438</v>
      </c>
      <c r="B40" s="80" t="s">
        <v>12</v>
      </c>
      <c r="C40" s="80" t="s">
        <v>124</v>
      </c>
      <c r="D40" s="80" t="s">
        <v>175</v>
      </c>
      <c r="E40" s="81">
        <v>45217</v>
      </c>
      <c r="F40" s="81">
        <v>45231.291666666664</v>
      </c>
      <c r="G40" s="85">
        <v>463600</v>
      </c>
      <c r="H40" s="85">
        <v>440800</v>
      </c>
      <c r="I40" s="80" t="s">
        <v>198</v>
      </c>
      <c r="J40" s="80" t="s">
        <v>192</v>
      </c>
      <c r="K40" s="85">
        <v>22800</v>
      </c>
      <c r="L40" s="80" t="s">
        <v>199</v>
      </c>
      <c r="M40" s="85">
        <v>440800</v>
      </c>
      <c r="N40" s="80">
        <v>136036036</v>
      </c>
      <c r="O40" s="85">
        <v>0</v>
      </c>
      <c r="P40" s="80"/>
      <c r="Q40" s="81"/>
      <c r="R40" s="81">
        <v>45260</v>
      </c>
    </row>
    <row r="41" spans="1:18" x14ac:dyDescent="0.25">
      <c r="A41" s="22">
        <v>900034438</v>
      </c>
      <c r="B41" s="80" t="s">
        <v>12</v>
      </c>
      <c r="C41" s="80" t="s">
        <v>125</v>
      </c>
      <c r="D41" s="80" t="s">
        <v>176</v>
      </c>
      <c r="E41" s="81">
        <v>45218</v>
      </c>
      <c r="F41" s="81">
        <v>45231.291666666664</v>
      </c>
      <c r="G41" s="85">
        <v>4760000</v>
      </c>
      <c r="H41" s="85">
        <v>4760000</v>
      </c>
      <c r="I41" s="80" t="s">
        <v>194</v>
      </c>
      <c r="J41" s="80" t="s">
        <v>191</v>
      </c>
      <c r="K41" s="85">
        <v>0</v>
      </c>
      <c r="L41" s="80"/>
      <c r="M41" s="85">
        <v>4760000</v>
      </c>
      <c r="N41" s="80">
        <v>136036031</v>
      </c>
      <c r="O41" s="85">
        <v>0</v>
      </c>
      <c r="P41" s="80"/>
      <c r="Q41" s="81"/>
      <c r="R41" s="81">
        <v>45260</v>
      </c>
    </row>
    <row r="42" spans="1:18" x14ac:dyDescent="0.25">
      <c r="A42" s="22">
        <v>900034438</v>
      </c>
      <c r="B42" s="80" t="s">
        <v>12</v>
      </c>
      <c r="C42" s="80" t="s">
        <v>126</v>
      </c>
      <c r="D42" s="80" t="s">
        <v>177</v>
      </c>
      <c r="E42" s="81">
        <v>45218</v>
      </c>
      <c r="F42" s="81">
        <v>45231.291666666664</v>
      </c>
      <c r="G42" s="85">
        <v>6800000</v>
      </c>
      <c r="H42" s="85">
        <v>6800000</v>
      </c>
      <c r="I42" s="80" t="s">
        <v>194</v>
      </c>
      <c r="J42" s="80" t="s">
        <v>191</v>
      </c>
      <c r="K42" s="85">
        <v>0</v>
      </c>
      <c r="L42" s="80"/>
      <c r="M42" s="85">
        <v>6800000</v>
      </c>
      <c r="N42" s="80">
        <v>136036032</v>
      </c>
      <c r="O42" s="85">
        <v>0</v>
      </c>
      <c r="P42" s="80"/>
      <c r="Q42" s="81"/>
      <c r="R42" s="81">
        <v>45260</v>
      </c>
    </row>
    <row r="43" spans="1:18" x14ac:dyDescent="0.25">
      <c r="A43" s="22">
        <v>900034438</v>
      </c>
      <c r="B43" s="80" t="s">
        <v>12</v>
      </c>
      <c r="C43" s="80" t="s">
        <v>127</v>
      </c>
      <c r="D43" s="80" t="s">
        <v>178</v>
      </c>
      <c r="E43" s="81">
        <v>45218</v>
      </c>
      <c r="F43" s="81">
        <v>45231.291666666664</v>
      </c>
      <c r="G43" s="85">
        <v>15200</v>
      </c>
      <c r="H43" s="85">
        <v>15200</v>
      </c>
      <c r="I43" s="80" t="s">
        <v>194</v>
      </c>
      <c r="J43" s="80" t="s">
        <v>191</v>
      </c>
      <c r="K43" s="85">
        <v>0</v>
      </c>
      <c r="L43" s="80"/>
      <c r="M43" s="85">
        <v>15200</v>
      </c>
      <c r="N43" s="80">
        <v>136036037</v>
      </c>
      <c r="O43" s="85">
        <v>0</v>
      </c>
      <c r="P43" s="80"/>
      <c r="Q43" s="81"/>
      <c r="R43" s="81">
        <v>45260</v>
      </c>
    </row>
    <row r="44" spans="1:18" x14ac:dyDescent="0.25">
      <c r="A44" s="22">
        <v>900034438</v>
      </c>
      <c r="B44" s="80" t="s">
        <v>12</v>
      </c>
      <c r="C44" s="80" t="s">
        <v>128</v>
      </c>
      <c r="D44" s="80" t="s">
        <v>179</v>
      </c>
      <c r="E44" s="81">
        <v>45218</v>
      </c>
      <c r="F44" s="81">
        <v>45231.291666666664</v>
      </c>
      <c r="G44" s="85">
        <v>30400</v>
      </c>
      <c r="H44" s="85">
        <v>30400</v>
      </c>
      <c r="I44" s="80" t="s">
        <v>194</v>
      </c>
      <c r="J44" s="80" t="s">
        <v>191</v>
      </c>
      <c r="K44" s="85">
        <v>0</v>
      </c>
      <c r="L44" s="80"/>
      <c r="M44" s="85">
        <v>30400</v>
      </c>
      <c r="N44" s="80">
        <v>136036038</v>
      </c>
      <c r="O44" s="85">
        <v>0</v>
      </c>
      <c r="P44" s="80"/>
      <c r="Q44" s="81"/>
      <c r="R44" s="81">
        <v>45260</v>
      </c>
    </row>
    <row r="45" spans="1:18" x14ac:dyDescent="0.25">
      <c r="A45" s="22">
        <v>900034438</v>
      </c>
      <c r="B45" s="80" t="s">
        <v>12</v>
      </c>
      <c r="C45" s="80" t="s">
        <v>129</v>
      </c>
      <c r="D45" s="80" t="s">
        <v>180</v>
      </c>
      <c r="E45" s="81">
        <v>45223</v>
      </c>
      <c r="F45" s="81">
        <v>45261.291666666664</v>
      </c>
      <c r="G45" s="85">
        <v>82280000</v>
      </c>
      <c r="H45" s="85">
        <v>82280000</v>
      </c>
      <c r="I45" s="80" t="s">
        <v>79</v>
      </c>
      <c r="J45" s="80" t="s">
        <v>193</v>
      </c>
      <c r="K45" s="85">
        <v>0</v>
      </c>
      <c r="L45" s="80"/>
      <c r="M45" s="85">
        <v>0</v>
      </c>
      <c r="N45" s="80"/>
      <c r="O45" s="85">
        <v>0</v>
      </c>
      <c r="P45" s="80"/>
      <c r="Q45" s="81"/>
      <c r="R45" s="81">
        <v>45260</v>
      </c>
    </row>
    <row r="46" spans="1:18" x14ac:dyDescent="0.25">
      <c r="A46" s="22">
        <v>900034438</v>
      </c>
      <c r="B46" s="80" t="s">
        <v>12</v>
      </c>
      <c r="C46" s="80" t="s">
        <v>130</v>
      </c>
      <c r="D46" s="80" t="s">
        <v>181</v>
      </c>
      <c r="E46" s="81">
        <v>45251</v>
      </c>
      <c r="F46" s="81">
        <v>45261.291666666664</v>
      </c>
      <c r="G46" s="85">
        <v>760240000</v>
      </c>
      <c r="H46" s="85">
        <v>760240000</v>
      </c>
      <c r="I46" s="80" t="s">
        <v>79</v>
      </c>
      <c r="J46" s="80" t="s">
        <v>193</v>
      </c>
      <c r="K46" s="85">
        <v>0</v>
      </c>
      <c r="L46" s="80"/>
      <c r="M46" s="85">
        <v>0</v>
      </c>
      <c r="N46" s="80"/>
      <c r="O46" s="85">
        <v>0</v>
      </c>
      <c r="P46" s="80"/>
      <c r="Q46" s="81"/>
      <c r="R46" s="81">
        <v>45260</v>
      </c>
    </row>
    <row r="47" spans="1:18" x14ac:dyDescent="0.25">
      <c r="A47" s="22">
        <v>900034438</v>
      </c>
      <c r="B47" s="80" t="s">
        <v>12</v>
      </c>
      <c r="C47" s="80" t="s">
        <v>131</v>
      </c>
      <c r="D47" s="80" t="s">
        <v>182</v>
      </c>
      <c r="E47" s="81">
        <v>45251</v>
      </c>
      <c r="F47" s="81">
        <v>45261.291666666664</v>
      </c>
      <c r="G47" s="85">
        <v>89760000</v>
      </c>
      <c r="H47" s="85">
        <v>89760000</v>
      </c>
      <c r="I47" s="80" t="s">
        <v>79</v>
      </c>
      <c r="J47" s="80" t="s">
        <v>193</v>
      </c>
      <c r="K47" s="85">
        <v>0</v>
      </c>
      <c r="L47" s="80"/>
      <c r="M47" s="85">
        <v>0</v>
      </c>
      <c r="N47" s="80"/>
      <c r="O47" s="85">
        <v>0</v>
      </c>
      <c r="P47" s="80"/>
      <c r="Q47" s="81"/>
      <c r="R47" s="81">
        <v>45260</v>
      </c>
    </row>
    <row r="48" spans="1:18" x14ac:dyDescent="0.25">
      <c r="A48" s="22">
        <v>900034438</v>
      </c>
      <c r="B48" s="80" t="s">
        <v>12</v>
      </c>
      <c r="C48" s="80" t="s">
        <v>132</v>
      </c>
      <c r="D48" s="80" t="s">
        <v>183</v>
      </c>
      <c r="E48" s="81">
        <v>45251</v>
      </c>
      <c r="F48" s="81">
        <v>45261.291666666664</v>
      </c>
      <c r="G48" s="85">
        <v>3993800</v>
      </c>
      <c r="H48" s="85">
        <v>3993800</v>
      </c>
      <c r="I48" s="80" t="s">
        <v>79</v>
      </c>
      <c r="J48" s="80" t="s">
        <v>193</v>
      </c>
      <c r="K48" s="85">
        <v>0</v>
      </c>
      <c r="L48" s="80"/>
      <c r="M48" s="85">
        <v>0</v>
      </c>
      <c r="N48" s="80"/>
      <c r="O48" s="85">
        <v>0</v>
      </c>
      <c r="P48" s="80"/>
      <c r="Q48" s="81"/>
      <c r="R48" s="81">
        <v>45260</v>
      </c>
    </row>
    <row r="49" spans="1:18" x14ac:dyDescent="0.25">
      <c r="A49" s="22">
        <v>900034438</v>
      </c>
      <c r="B49" s="80" t="s">
        <v>12</v>
      </c>
      <c r="C49" s="80" t="s">
        <v>133</v>
      </c>
      <c r="D49" s="80" t="s">
        <v>184</v>
      </c>
      <c r="E49" s="81">
        <v>45251</v>
      </c>
      <c r="F49" s="81">
        <v>45261.291666666664</v>
      </c>
      <c r="G49" s="85">
        <v>452200</v>
      </c>
      <c r="H49" s="85">
        <v>452200</v>
      </c>
      <c r="I49" s="80" t="s">
        <v>79</v>
      </c>
      <c r="J49" s="80" t="s">
        <v>193</v>
      </c>
      <c r="K49" s="85">
        <v>0</v>
      </c>
      <c r="L49" s="80"/>
      <c r="M49" s="85">
        <v>0</v>
      </c>
      <c r="N49" s="80"/>
      <c r="O49" s="85">
        <v>0</v>
      </c>
      <c r="P49" s="80"/>
      <c r="Q49" s="81"/>
      <c r="R49" s="81">
        <v>45260</v>
      </c>
    </row>
    <row r="50" spans="1:18" x14ac:dyDescent="0.25">
      <c r="A50" s="22">
        <v>900034438</v>
      </c>
      <c r="B50" s="80" t="s">
        <v>12</v>
      </c>
      <c r="C50" s="80" t="s">
        <v>134</v>
      </c>
      <c r="D50" s="80" t="s">
        <v>185</v>
      </c>
      <c r="E50" s="81">
        <v>45251</v>
      </c>
      <c r="F50" s="81">
        <v>45261.291666666664</v>
      </c>
      <c r="G50" s="85">
        <v>4080000</v>
      </c>
      <c r="H50" s="85">
        <v>4080000</v>
      </c>
      <c r="I50" s="80" t="s">
        <v>79</v>
      </c>
      <c r="J50" s="80" t="s">
        <v>193</v>
      </c>
      <c r="K50" s="85">
        <v>0</v>
      </c>
      <c r="L50" s="80"/>
      <c r="M50" s="85">
        <v>0</v>
      </c>
      <c r="N50" s="80"/>
      <c r="O50" s="85">
        <v>0</v>
      </c>
      <c r="P50" s="80"/>
      <c r="Q50" s="81"/>
      <c r="R50" s="81">
        <v>45260</v>
      </c>
    </row>
    <row r="51" spans="1:18" x14ac:dyDescent="0.25">
      <c r="A51" s="22">
        <v>900034438</v>
      </c>
      <c r="B51" s="80" t="s">
        <v>12</v>
      </c>
      <c r="C51" s="80" t="s">
        <v>135</v>
      </c>
      <c r="D51" s="80" t="s">
        <v>186</v>
      </c>
      <c r="E51" s="81">
        <v>45251</v>
      </c>
      <c r="F51" s="81">
        <v>45261.291666666664</v>
      </c>
      <c r="G51" s="85">
        <v>6800000</v>
      </c>
      <c r="H51" s="85">
        <v>6800000</v>
      </c>
      <c r="I51" s="80" t="s">
        <v>79</v>
      </c>
      <c r="J51" s="80" t="s">
        <v>193</v>
      </c>
      <c r="K51" s="85">
        <v>0</v>
      </c>
      <c r="L51" s="80"/>
      <c r="M51" s="85">
        <v>0</v>
      </c>
      <c r="N51" s="80"/>
      <c r="O51" s="85">
        <v>0</v>
      </c>
      <c r="P51" s="80"/>
      <c r="Q51" s="81"/>
      <c r="R51" s="81">
        <v>45260</v>
      </c>
    </row>
    <row r="52" spans="1:18" x14ac:dyDescent="0.25">
      <c r="A52" s="22">
        <v>900034438</v>
      </c>
      <c r="B52" s="80" t="s">
        <v>12</v>
      </c>
      <c r="C52" s="80" t="s">
        <v>136</v>
      </c>
      <c r="D52" s="80" t="s">
        <v>187</v>
      </c>
      <c r="E52" s="81">
        <v>45251</v>
      </c>
      <c r="F52" s="81">
        <v>45261.291666666664</v>
      </c>
      <c r="G52" s="85">
        <v>19000</v>
      </c>
      <c r="H52" s="85">
        <v>19000</v>
      </c>
      <c r="I52" s="80" t="s">
        <v>79</v>
      </c>
      <c r="J52" s="80" t="s">
        <v>193</v>
      </c>
      <c r="K52" s="85">
        <v>0</v>
      </c>
      <c r="L52" s="80"/>
      <c r="M52" s="85">
        <v>0</v>
      </c>
      <c r="N52" s="80"/>
      <c r="O52" s="85">
        <v>0</v>
      </c>
      <c r="P52" s="80"/>
      <c r="Q52" s="81"/>
      <c r="R52" s="81">
        <v>45260</v>
      </c>
    </row>
    <row r="53" spans="1:18" x14ac:dyDescent="0.25">
      <c r="A53" s="22">
        <v>900034438</v>
      </c>
      <c r="B53" s="80" t="s">
        <v>12</v>
      </c>
      <c r="C53" s="80" t="s">
        <v>137</v>
      </c>
      <c r="D53" s="80" t="s">
        <v>188</v>
      </c>
      <c r="E53" s="81">
        <v>45251</v>
      </c>
      <c r="F53" s="81">
        <v>45261.291666666664</v>
      </c>
      <c r="G53" s="85">
        <v>34200</v>
      </c>
      <c r="H53" s="85">
        <v>34200</v>
      </c>
      <c r="I53" s="80" t="s">
        <v>79</v>
      </c>
      <c r="J53" s="80" t="s">
        <v>193</v>
      </c>
      <c r="K53" s="85">
        <v>0</v>
      </c>
      <c r="L53" s="80"/>
      <c r="M53" s="85">
        <v>0</v>
      </c>
      <c r="N53" s="80"/>
      <c r="O53" s="85">
        <v>0</v>
      </c>
      <c r="P53" s="80"/>
      <c r="Q53" s="81"/>
      <c r="R53" s="81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 A4:A53" name="Rango1_2"/>
  </protectedRanges>
  <autoFilter ref="A2:R53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topLeftCell="A7" zoomScale="90" zoomScaleNormal="90" zoomScaleSheetLayoutView="100" workbookViewId="0">
      <selection activeCell="C38" sqref="C38:I39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62</v>
      </c>
      <c r="E2" s="29"/>
      <c r="F2" s="29"/>
      <c r="G2" s="29"/>
      <c r="H2" s="29"/>
      <c r="I2" s="30"/>
      <c r="J2" s="31" t="s">
        <v>63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64</v>
      </c>
      <c r="E4" s="29"/>
      <c r="F4" s="29"/>
      <c r="G4" s="29"/>
      <c r="H4" s="29"/>
      <c r="I4" s="30"/>
      <c r="J4" s="31" t="s">
        <v>65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C9" s="46" t="s">
        <v>66</v>
      </c>
      <c r="E9" s="47"/>
      <c r="J9" s="45"/>
    </row>
    <row r="10" spans="2:10" x14ac:dyDescent="0.2">
      <c r="B10" s="44"/>
      <c r="J10" s="45"/>
    </row>
    <row r="11" spans="2:10" x14ac:dyDescent="0.2">
      <c r="B11" s="44"/>
      <c r="C11" s="46" t="s">
        <v>189</v>
      </c>
      <c r="J11" s="45"/>
    </row>
    <row r="12" spans="2:10" x14ac:dyDescent="0.2">
      <c r="B12" s="44"/>
      <c r="C12" s="46" t="s">
        <v>190</v>
      </c>
      <c r="J12" s="45"/>
    </row>
    <row r="13" spans="2:10" x14ac:dyDescent="0.2">
      <c r="B13" s="44"/>
      <c r="J13" s="45"/>
    </row>
    <row r="14" spans="2:10" x14ac:dyDescent="0.2">
      <c r="B14" s="44"/>
      <c r="C14" s="25" t="s">
        <v>67</v>
      </c>
      <c r="J14" s="45"/>
    </row>
    <row r="15" spans="2:10" x14ac:dyDescent="0.2">
      <c r="B15" s="44"/>
      <c r="C15" s="48"/>
      <c r="J15" s="45"/>
    </row>
    <row r="16" spans="2:10" x14ac:dyDescent="0.2">
      <c r="B16" s="44"/>
      <c r="C16" s="25" t="s">
        <v>68</v>
      </c>
      <c r="D16" s="47"/>
      <c r="H16" s="49" t="s">
        <v>69</v>
      </c>
      <c r="I16" s="49" t="s">
        <v>70</v>
      </c>
      <c r="J16" s="45"/>
    </row>
    <row r="17" spans="2:13" x14ac:dyDescent="0.2">
      <c r="B17" s="44"/>
      <c r="C17" s="46" t="s">
        <v>71</v>
      </c>
      <c r="D17" s="46"/>
      <c r="E17" s="46"/>
      <c r="F17" s="46"/>
      <c r="H17" s="50">
        <v>51</v>
      </c>
      <c r="I17" s="95">
        <v>3385858600</v>
      </c>
      <c r="J17" s="45"/>
    </row>
    <row r="18" spans="2:13" x14ac:dyDescent="0.2">
      <c r="B18" s="44"/>
      <c r="C18" s="25" t="s">
        <v>72</v>
      </c>
      <c r="H18" s="51">
        <v>0</v>
      </c>
      <c r="I18" s="52">
        <v>0</v>
      </c>
      <c r="J18" s="45"/>
    </row>
    <row r="19" spans="2:13" x14ac:dyDescent="0.2">
      <c r="B19" s="44"/>
      <c r="C19" s="25" t="s">
        <v>73</v>
      </c>
      <c r="H19" s="51">
        <v>0</v>
      </c>
      <c r="I19" s="52">
        <v>0</v>
      </c>
      <c r="J19" s="45"/>
    </row>
    <row r="20" spans="2:13" x14ac:dyDescent="0.2">
      <c r="B20" s="44"/>
      <c r="C20" s="25" t="s">
        <v>74</v>
      </c>
      <c r="H20" s="51">
        <v>0</v>
      </c>
      <c r="I20" s="53">
        <v>0</v>
      </c>
      <c r="J20" s="45"/>
    </row>
    <row r="21" spans="2:13" x14ac:dyDescent="0.2">
      <c r="B21" s="44"/>
      <c r="C21" s="25" t="s">
        <v>75</v>
      </c>
      <c r="H21" s="51">
        <v>0</v>
      </c>
      <c r="I21" s="52">
        <v>0</v>
      </c>
      <c r="J21" s="45"/>
    </row>
    <row r="22" spans="2:13" ht="13.5" thickBot="1" x14ac:dyDescent="0.25">
      <c r="B22" s="44"/>
      <c r="C22" s="25" t="s">
        <v>76</v>
      </c>
      <c r="H22" s="54">
        <v>5</v>
      </c>
      <c r="I22" s="55">
        <v>53223600</v>
      </c>
      <c r="J22" s="45"/>
    </row>
    <row r="23" spans="2:13" x14ac:dyDescent="0.2">
      <c r="B23" s="44"/>
      <c r="C23" s="46" t="s">
        <v>77</v>
      </c>
      <c r="D23" s="46"/>
      <c r="E23" s="46"/>
      <c r="F23" s="46"/>
      <c r="H23" s="50">
        <f>H18+H19+H20+H21+H22</f>
        <v>5</v>
      </c>
      <c r="I23" s="56">
        <f>I18+I19+I20+I21+I22</f>
        <v>53223600</v>
      </c>
      <c r="J23" s="45"/>
    </row>
    <row r="24" spans="2:13" x14ac:dyDescent="0.2">
      <c r="B24" s="44"/>
      <c r="C24" s="25" t="s">
        <v>78</v>
      </c>
      <c r="H24" s="51">
        <v>37</v>
      </c>
      <c r="I24" s="52">
        <v>2384975800</v>
      </c>
      <c r="J24" s="45"/>
    </row>
    <row r="25" spans="2:13" ht="13.5" thickBot="1" x14ac:dyDescent="0.25">
      <c r="B25" s="44"/>
      <c r="C25" s="25" t="s">
        <v>79</v>
      </c>
      <c r="H25" s="54">
        <v>9</v>
      </c>
      <c r="I25" s="55">
        <v>947659200</v>
      </c>
      <c r="J25" s="45"/>
    </row>
    <row r="26" spans="2:13" x14ac:dyDescent="0.2">
      <c r="B26" s="44"/>
      <c r="C26" s="46" t="s">
        <v>80</v>
      </c>
      <c r="D26" s="46"/>
      <c r="E26" s="46"/>
      <c r="F26" s="46"/>
      <c r="H26" s="50">
        <f>H24+H25</f>
        <v>46</v>
      </c>
      <c r="I26" s="56">
        <f>I24+I25</f>
        <v>3332635000</v>
      </c>
      <c r="J26" s="45"/>
    </row>
    <row r="27" spans="2:13" ht="13.5" thickBot="1" x14ac:dyDescent="0.25">
      <c r="B27" s="44"/>
      <c r="C27" s="25" t="s">
        <v>81</v>
      </c>
      <c r="D27" s="46"/>
      <c r="E27" s="46"/>
      <c r="F27" s="46"/>
      <c r="H27" s="54">
        <v>0</v>
      </c>
      <c r="I27" s="55">
        <v>0</v>
      </c>
      <c r="J27" s="45"/>
      <c r="M27" s="96"/>
    </row>
    <row r="28" spans="2:13" x14ac:dyDescent="0.2">
      <c r="B28" s="44"/>
      <c r="C28" s="46" t="s">
        <v>82</v>
      </c>
      <c r="D28" s="46"/>
      <c r="E28" s="46"/>
      <c r="F28" s="46"/>
      <c r="H28" s="51">
        <f>H27</f>
        <v>0</v>
      </c>
      <c r="I28" s="52">
        <f>I27</f>
        <v>0</v>
      </c>
      <c r="J28" s="45"/>
    </row>
    <row r="29" spans="2:13" x14ac:dyDescent="0.2">
      <c r="B29" s="44"/>
      <c r="C29" s="46"/>
      <c r="D29" s="46"/>
      <c r="E29" s="46"/>
      <c r="F29" s="46"/>
      <c r="H29" s="57"/>
      <c r="I29" s="56"/>
      <c r="J29" s="45"/>
    </row>
    <row r="30" spans="2:13" ht="13.5" thickBot="1" x14ac:dyDescent="0.25">
      <c r="B30" s="44"/>
      <c r="C30" s="46" t="s">
        <v>83</v>
      </c>
      <c r="D30" s="46"/>
      <c r="H30" s="58">
        <f>H23+H26+H28</f>
        <v>51</v>
      </c>
      <c r="I30" s="59">
        <f>I23+I26+I28</f>
        <v>3385858600</v>
      </c>
      <c r="J30" s="45"/>
    </row>
    <row r="31" spans="2:13" ht="13.5" thickTop="1" x14ac:dyDescent="0.2">
      <c r="B31" s="44"/>
      <c r="C31" s="46"/>
      <c r="D31" s="46"/>
      <c r="H31" s="60"/>
      <c r="I31" s="52"/>
      <c r="J31" s="45"/>
    </row>
    <row r="32" spans="2:13" x14ac:dyDescent="0.2">
      <c r="B32" s="44"/>
      <c r="G32" s="60"/>
      <c r="H32" s="60"/>
      <c r="I32" s="60"/>
      <c r="J32" s="45"/>
    </row>
    <row r="33" spans="2:10" x14ac:dyDescent="0.2">
      <c r="B33" s="44"/>
      <c r="G33" s="60"/>
      <c r="H33" s="60"/>
      <c r="I33" s="60"/>
      <c r="J33" s="45"/>
    </row>
    <row r="34" spans="2:10" x14ac:dyDescent="0.2">
      <c r="B34" s="44"/>
      <c r="G34" s="60"/>
      <c r="H34" s="60"/>
      <c r="I34" s="60"/>
      <c r="J34" s="45"/>
    </row>
    <row r="35" spans="2:10" ht="13.5" thickBot="1" x14ac:dyDescent="0.25">
      <c r="B35" s="44"/>
      <c r="C35" s="62" t="s">
        <v>200</v>
      </c>
      <c r="D35" s="61"/>
      <c r="G35" s="62" t="s">
        <v>84</v>
      </c>
      <c r="H35" s="61"/>
      <c r="I35" s="60"/>
      <c r="J35" s="45"/>
    </row>
    <row r="36" spans="2:10" ht="4.5" customHeight="1" x14ac:dyDescent="0.2">
      <c r="B36" s="44"/>
      <c r="C36" s="60"/>
      <c r="D36" s="60"/>
      <c r="G36" s="60"/>
      <c r="H36" s="60"/>
      <c r="I36" s="60"/>
      <c r="J36" s="45"/>
    </row>
    <row r="37" spans="2:10" x14ac:dyDescent="0.2">
      <c r="B37" s="44"/>
      <c r="C37" s="46" t="s">
        <v>201</v>
      </c>
      <c r="G37" s="63" t="s">
        <v>85</v>
      </c>
      <c r="H37" s="60"/>
      <c r="I37" s="60"/>
      <c r="J37" s="45"/>
    </row>
    <row r="38" spans="2:10" x14ac:dyDescent="0.2">
      <c r="B38" s="44"/>
      <c r="C38" s="97" t="s">
        <v>86</v>
      </c>
      <c r="D38" s="97"/>
      <c r="E38" s="97"/>
      <c r="F38" s="97"/>
      <c r="G38" s="97"/>
      <c r="H38" s="97"/>
      <c r="I38" s="97"/>
      <c r="J38" s="45"/>
    </row>
    <row r="39" spans="2:10" ht="12.75" customHeight="1" x14ac:dyDescent="0.2">
      <c r="B39" s="44"/>
      <c r="C39" s="97"/>
      <c r="D39" s="97"/>
      <c r="E39" s="97"/>
      <c r="F39" s="97"/>
      <c r="G39" s="97"/>
      <c r="H39" s="97"/>
      <c r="I39" s="97"/>
      <c r="J39" s="45"/>
    </row>
    <row r="40" spans="2:10" ht="18.75" customHeight="1" thickBot="1" x14ac:dyDescent="0.25">
      <c r="B40" s="64"/>
      <c r="C40" s="65"/>
      <c r="D40" s="65"/>
      <c r="E40" s="65"/>
      <c r="F40" s="65"/>
      <c r="G40" s="61"/>
      <c r="H40" s="61"/>
      <c r="I40" s="61"/>
      <c r="J40" s="66"/>
    </row>
  </sheetData>
  <mergeCells count="1">
    <mergeCell ref="C38:I39"/>
  </mergeCells>
  <pageMargins left="0.25" right="0.25" top="0.75" bottom="0.75" header="0.3" footer="0.3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324712-FACA-4467-A0D3-B5E3DDE2A76C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04ed5a61-2dc9-4326-8547-78c13a305ff4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2023-12-14T16:04:27Z</cp:lastPrinted>
  <dcterms:created xsi:type="dcterms:W3CDTF">2022-06-01T14:39:12Z</dcterms:created>
  <dcterms:modified xsi:type="dcterms:W3CDTF">2023-12-20T16:53:58Z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