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2. DICIEMBRE\NIT 891855438_ESE HOSP REGIONAL DE DUITAMA\"/>
    </mc:Choice>
  </mc:AlternateContent>
  <bookViews>
    <workbookView xWindow="0" yWindow="0" windowWidth="19200" windowHeight="7310" firstSheet="2" activeTab="4"/>
  </bookViews>
  <sheets>
    <sheet name="INFO IPS" sheetId="1" r:id="rId1"/>
    <sheet name="INFO IPS-2" sheetId="5" r:id="rId2"/>
    <sheet name="TD" sheetId="8" r:id="rId3"/>
    <sheet name="ESTADO DE CADA FACTURA" sheetId="6" r:id="rId4"/>
    <sheet name="FOR-CSA-018" sheetId="7" r:id="rId5"/>
    <sheet name="FOR_CSA_018 ANTERIOR" sheetId="9" r:id="rId6"/>
    <sheet name="FOR_CSA_004" sheetId="10" r:id="rId7"/>
  </sheets>
  <calcPr calcId="152511"/>
  <pivotCaches>
    <pivotCache cacheId="3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0" l="1"/>
  <c r="H20" i="10"/>
  <c r="H28" i="9" l="1"/>
  <c r="G28" i="9"/>
  <c r="H26" i="9"/>
  <c r="G26" i="9"/>
  <c r="H23" i="9"/>
  <c r="H30" i="9" s="1"/>
  <c r="G23" i="9"/>
  <c r="G30" i="9" s="1"/>
  <c r="I30" i="7"/>
  <c r="I26" i="7"/>
  <c r="I23" i="7"/>
  <c r="H23" i="7"/>
  <c r="H30" i="7" s="1"/>
  <c r="I31" i="7" l="1"/>
  <c r="I1" i="6" l="1"/>
  <c r="H1" i="6"/>
  <c r="H5" i="5" l="1"/>
  <c r="L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<sst xmlns="http://schemas.openxmlformats.org/spreadsheetml/2006/main" count="164" uniqueCount="114">
  <si>
    <t>Fecha</t>
  </si>
  <si>
    <t>COMFENALCO VALLE</t>
  </si>
  <si>
    <t>HRD0000073777</t>
  </si>
  <si>
    <t>CON01608</t>
  </si>
  <si>
    <t>COMFENALCO VALLE FOME</t>
  </si>
  <si>
    <t>CON016</t>
  </si>
  <si>
    <t>HRD0000371457</t>
  </si>
  <si>
    <t>CON01601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</si>
  <si>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</si>
  <si>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</si>
  <si>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</si>
  <si>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</si>
  <si>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</si>
  <si>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</si>
  <si>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</si>
  <si>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</si>
  <si>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</si>
  <si>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</si>
  <si>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ESE HOSPITAL REGIONAL DUITAMA</t>
  </si>
  <si>
    <t>HRD</t>
  </si>
  <si>
    <t>DUITAMA</t>
  </si>
  <si>
    <t>Factura</t>
  </si>
  <si>
    <t>Numero Radicación</t>
  </si>
  <si>
    <t>Fecha Radicación</t>
  </si>
  <si>
    <t>Valor Objetado</t>
  </si>
  <si>
    <t>Valor Aceptado</t>
  </si>
  <si>
    <t>Valor Glosado</t>
  </si>
  <si>
    <t>Plan Beneficio</t>
  </si>
  <si>
    <t>Valor Factura</t>
  </si>
  <si>
    <t>Saldo Factura</t>
  </si>
  <si>
    <t>Valor Radicado</t>
  </si>
  <si>
    <t>ESTADO DE CARTERA COMFENALCO VALLE CON CORTE A DICIEMBRE DE 2023</t>
  </si>
  <si>
    <t>TOTAL CARTERA</t>
  </si>
  <si>
    <t>FACTURA</t>
  </si>
  <si>
    <t>HRD73777</t>
  </si>
  <si>
    <t>HRD371457</t>
  </si>
  <si>
    <t>LLAVE</t>
  </si>
  <si>
    <t>891855438_HRD_73777</t>
  </si>
  <si>
    <t>891855438_HRD_371457</t>
  </si>
  <si>
    <t>ESTADO EPS 26 DE NOVIEMBRE DE 2023</t>
  </si>
  <si>
    <t>EstadoFacturaBoxalud</t>
  </si>
  <si>
    <t>TipoContrato</t>
  </si>
  <si>
    <t>VALIDACION COVID</t>
  </si>
  <si>
    <t>ValorTotalBruto</t>
  </si>
  <si>
    <t>ValorDevolucion</t>
  </si>
  <si>
    <t>ValorCasusado</t>
  </si>
  <si>
    <t>ValorRadicado</t>
  </si>
  <si>
    <t>ValorAprobado</t>
  </si>
  <si>
    <t>ValorPagar</t>
  </si>
  <si>
    <t>POR PAGAR SAP</t>
  </si>
  <si>
    <t xml:space="preserve">DOCUMENTO </t>
  </si>
  <si>
    <t>FACTURA COVID</t>
  </si>
  <si>
    <t>Finalizada</t>
  </si>
  <si>
    <t>Demanda</t>
  </si>
  <si>
    <t>FACTURA RADICADA ANTE LA ADRES PENDIENTE RESPUESTA</t>
  </si>
  <si>
    <t>FACTURA ACEPTADA POR IPS</t>
  </si>
  <si>
    <t>ESTADO EPS DICIEMBRE 19 DE 2023</t>
  </si>
  <si>
    <t>FOR-CSA-018</t>
  </si>
  <si>
    <t>HOJA 1 DE 2</t>
  </si>
  <si>
    <t>RESUMEN DE CARTERA REVISADA POR LA EPS</t>
  </si>
  <si>
    <t>VERSION 2</t>
  </si>
  <si>
    <t>Con Corte al dia: 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</si>
  <si>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</si>
  <si>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</si>
  <si>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</si>
  <si>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</si>
  <si>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</si>
  <si>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</si>
  <si>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</si>
  <si>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</si>
  <si>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</si>
  <si>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</si>
  <si>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</si>
  <si>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</si>
  <si>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</si>
  <si>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</si>
  <si>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</si>
  <si>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</si>
  <si>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</si>
  <si>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</si>
  <si>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Natalia Granados</t>
  </si>
  <si>
    <t>EPS Comfenalco Valle.</t>
  </si>
  <si>
    <t>DOCUMENTO VALIDO COMO SOPORTE DE ACEPTACION A EL ESTADO DE CARTERA CONCILIADO ENTRE LAS PARTES</t>
  </si>
  <si>
    <t>SANTIAGO DE CALI, DICIEMBRE 19 DE 2023</t>
  </si>
  <si>
    <t>Señores: HOSPITAL REGIONAL DUITAMA</t>
  </si>
  <si>
    <t>NIT: 891855438</t>
  </si>
  <si>
    <t>A continuacion me permito remitir nuestra respuesta al estado de cartera presentado en la fecha: 07/12/2023</t>
  </si>
  <si>
    <t>Total general</t>
  </si>
  <si>
    <t xml:space="preserve"> TIPIFICACION</t>
  </si>
  <si>
    <t xml:space="preserve"> CANT FACT</t>
  </si>
  <si>
    <t xml:space="preserve"> SUMA SALDO IPS</t>
  </si>
  <si>
    <t>VERSION 1</t>
  </si>
  <si>
    <t>SANTIAGO DE CALI , NOVIEMBRE 26 DE 2023</t>
  </si>
  <si>
    <t>Señores : ESE HOSPITAL REGIONAL DUITAMA</t>
  </si>
  <si>
    <t>A continuacion me permito remitir nuestra respuesta al estado de cartera presentado en la fecha: 10/11/2023</t>
  </si>
  <si>
    <t>Con Corte al dia :31/10/2023</t>
  </si>
  <si>
    <t>FACTURA ACEPTADA POR LA IPS ( $ )</t>
  </si>
  <si>
    <t>OBSERVACION:En conciliacion realizada el dia de hoy sse solicita a la IPS realizar refacturacion de la factura HRD241128</t>
  </si>
  <si>
    <t>por valor de $315.732 la cual corresponde a vigencia 2022.</t>
  </si>
  <si>
    <t>Se genera espacio para realizar capacitacion modulo de radicacion,facturacion aplicativo servicios en linea boxalud</t>
  </si>
  <si>
    <t>para el dia jueves 05 de octubre de 2023 a las 10:00</t>
  </si>
  <si>
    <t>Alexandra Rojas Rivera</t>
  </si>
  <si>
    <t>Auxiliar de Cartera - ESE Hospital Regional de Duitama</t>
  </si>
  <si>
    <t>Cartera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</si>
  <si>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</si>
  <si>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</si>
  <si>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</si>
  <si>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</si>
  <si>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</si>
  <si>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</si>
  <si>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</si>
  <si>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IPS</t>
  </si>
  <si>
    <t>EPS COMFENALCO VALLE</t>
  </si>
  <si>
    <t>Corte al dia: 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</si>
</sst>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\ _€_-;\-* #,##0\ _€_-;_-* &quot;-&quot;\ _€_-;_-@_-"/>
    <numFmt numFmtId="43" formatCode="_-* #,##0.00\ _€_-;\-* #,##0.00\ _€_-;_-* &quot;-&quot;??\ _€_-;_-@_-"/>
    <numFmt numFmtId="164" formatCode="&quot;$&quot;\ #,##0.00"/>
    <numFmt numFmtId="166" formatCode="_-* #,##0\ _€_-;\-* #,##0\ _€_-;_-* &quot;-&quot;??\ _€_-;_-@_-"/>
    <numFmt numFmtId="168" formatCode="_-* #,##0_-;\-* #,##0_-;_-* &quot;-&quot;_-;_-@_-"/>
    <numFmt numFmtId="169" formatCode="[$-240A]d&quot; de &quot;mmmm&quot; de &quot;yyyy;@"/>
    <numFmt numFmtId="170" formatCode="_-&quot;$&quot;\ * #,##0.00_-;\-&quot;$&quot;\ * #,##0.00_-;_-&quot;$&quot;\ * &quot;-&quot;??_-;_-@_-"/>
    <numFmt numFmtId="171" formatCode="_-&quot;$&quot;\ * #,##0_-;\-&quot;$&quot;\ * #,##0_-;_-&quot;$&quot;\ * &quot;-&quot;??_-;_-@_-"/>
    <numFmt numFmtId="172" formatCode="&quot;$&quot;\ #,##0;[Red]&quot;$&quot;\ #,##0"/>
    <numFmt numFmtId="173" formatCode="&quot;$&quot;\ #,##0"/>
    <numFmt numFmtId="174" formatCode="_-* #,##0.00_-;\-* #,##0.00_-;_-* &quot;-&quot;??_-;_-@_-"/>
    <numFmt numFmtId="175" formatCode="_-* #,##0_-;\-* #,##0_-;_-* &quot;-&quot;??_-;_-@_-"/>
    <numFmt numFmtId="176" formatCode="[$$-240A]\ #,##0;\-[$$-240A]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/>
    <xf numFmtId="170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74" fontId="4" fillId="0" borderId="0" applyFont="0" applyFill="0" applyBorder="0" applyAlignment="0" applyProtection="0"/>
  </cellStyleXfs>
  <cellXfs count="11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164" fontId="1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6" fontId="0" fillId="0" borderId="1" xfId="1" applyNumberFormat="1" applyFont="1" applyBorder="1"/>
    <xf numFmtId="0" fontId="0" fillId="3" borderId="1" xfId="0" applyFill="1" applyBorder="1" applyAlignment="1">
      <alignment horizontal="center" vertical="center" wrapText="1"/>
    </xf>
    <xf numFmtId="166" fontId="0" fillId="0" borderId="0" xfId="1" applyNumberFormat="1" applyFont="1"/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41" fontId="0" fillId="0" borderId="1" xfId="2" applyFont="1" applyBorder="1"/>
    <xf numFmtId="0" fontId="6" fillId="0" borderId="0" xfId="3" applyFont="1"/>
    <xf numFmtId="0" fontId="6" fillId="0" borderId="5" xfId="3" applyFont="1" applyBorder="1" applyAlignment="1">
      <alignment horizontal="centerContinuous"/>
    </xf>
    <xf numFmtId="0" fontId="6" fillId="0" borderId="6" xfId="3" applyFont="1" applyBorder="1" applyAlignment="1">
      <alignment horizontal="centerContinuous"/>
    </xf>
    <xf numFmtId="0" fontId="7" fillId="0" borderId="5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5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/>
    </xf>
    <xf numFmtId="0" fontId="6" fillId="0" borderId="13" xfId="3" applyFont="1" applyBorder="1" applyAlignment="1">
      <alignment horizontal="centerContinuous"/>
    </xf>
    <xf numFmtId="0" fontId="6" fillId="0" borderId="9" xfId="3" applyFont="1" applyBorder="1"/>
    <xf numFmtId="0" fontId="6" fillId="0" borderId="10" xfId="3" applyFont="1" applyBorder="1"/>
    <xf numFmtId="0" fontId="7" fillId="0" borderId="0" xfId="3" applyFont="1"/>
    <xf numFmtId="14" fontId="6" fillId="0" borderId="0" xfId="3" applyNumberFormat="1" applyFont="1"/>
    <xf numFmtId="169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1" applyNumberFormat="1" applyFont="1" applyAlignment="1">
      <alignment horizontal="center"/>
    </xf>
    <xf numFmtId="171" fontId="7" fillId="0" borderId="0" xfId="4" applyNumberFormat="1" applyFont="1" applyAlignment="1">
      <alignment horizontal="right"/>
    </xf>
    <xf numFmtId="171" fontId="6" fillId="0" borderId="0" xfId="4" applyNumberFormat="1" applyFont="1"/>
    <xf numFmtId="1" fontId="6" fillId="0" borderId="0" xfId="1" applyNumberFormat="1" applyFont="1" applyAlignment="1">
      <alignment horizontal="center"/>
    </xf>
    <xf numFmtId="171" fontId="6" fillId="0" borderId="0" xfId="4" applyNumberFormat="1" applyFont="1" applyAlignment="1">
      <alignment horizontal="right"/>
    </xf>
    <xf numFmtId="168" fontId="6" fillId="0" borderId="0" xfId="5" applyFont="1"/>
    <xf numFmtId="43" fontId="6" fillId="0" borderId="0" xfId="1" applyFont="1" applyAlignment="1">
      <alignment horizontal="center"/>
    </xf>
    <xf numFmtId="43" fontId="6" fillId="0" borderId="12" xfId="1" applyFont="1" applyBorder="1" applyAlignment="1">
      <alignment horizontal="center"/>
    </xf>
    <xf numFmtId="171" fontId="6" fillId="0" borderId="12" xfId="4" applyNumberFormat="1" applyFont="1" applyBorder="1" applyAlignment="1">
      <alignment horizontal="right"/>
    </xf>
    <xf numFmtId="43" fontId="7" fillId="0" borderId="0" xfId="1" applyFont="1" applyAlignment="1">
      <alignment horizontal="center"/>
    </xf>
    <xf numFmtId="1" fontId="7" fillId="0" borderId="16" xfId="1" applyNumberFormat="1" applyFont="1" applyBorder="1" applyAlignment="1">
      <alignment horizontal="center"/>
    </xf>
    <xf numFmtId="171" fontId="7" fillId="0" borderId="16" xfId="4" applyNumberFormat="1" applyFont="1" applyBorder="1" applyAlignment="1">
      <alignment horizontal="right"/>
    </xf>
    <xf numFmtId="43" fontId="6" fillId="0" borderId="0" xfId="1" applyFont="1"/>
    <xf numFmtId="172" fontId="6" fillId="0" borderId="0" xfId="3" applyNumberFormat="1" applyFont="1"/>
    <xf numFmtId="172" fontId="7" fillId="0" borderId="12" xfId="3" applyNumberFormat="1" applyFont="1" applyBorder="1"/>
    <xf numFmtId="172" fontId="6" fillId="0" borderId="12" xfId="3" applyNumberFormat="1" applyFont="1" applyBorder="1"/>
    <xf numFmtId="43" fontId="7" fillId="0" borderId="12" xfId="1" applyFont="1" applyBorder="1"/>
    <xf numFmtId="171" fontId="6" fillId="0" borderId="12" xfId="4" applyNumberFormat="1" applyFont="1" applyBorder="1"/>
    <xf numFmtId="172" fontId="7" fillId="0" borderId="0" xfId="3" applyNumberFormat="1" applyFont="1"/>
    <xf numFmtId="0" fontId="8" fillId="0" borderId="0" xfId="3" applyFont="1" applyAlignment="1">
      <alignment horizontal="center" vertical="center" wrapText="1"/>
    </xf>
    <xf numFmtId="0" fontId="6" fillId="0" borderId="11" xfId="3" applyFont="1" applyBorder="1"/>
    <xf numFmtId="0" fontId="6" fillId="0" borderId="12" xfId="3" applyFont="1" applyBorder="1"/>
    <xf numFmtId="0" fontId="6" fillId="0" borderId="13" xfId="3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6" fontId="0" fillId="0" borderId="0" xfId="0" applyNumberFormat="1"/>
    <xf numFmtId="0" fontId="6" fillId="0" borderId="12" xfId="1" applyNumberFormat="1" applyFont="1" applyBorder="1" applyAlignment="1">
      <alignment horizontal="center"/>
    </xf>
    <xf numFmtId="0" fontId="6" fillId="0" borderId="0" xfId="1" applyNumberFormat="1" applyFont="1" applyAlignment="1">
      <alignment horizontal="center"/>
    </xf>
    <xf numFmtId="1" fontId="7" fillId="0" borderId="0" xfId="3" applyNumberFormat="1" applyFont="1" applyAlignment="1">
      <alignment horizontal="center"/>
    </xf>
    <xf numFmtId="173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72" fontId="6" fillId="0" borderId="0" xfId="3" applyNumberFormat="1" applyFont="1" applyAlignment="1">
      <alignment horizontal="right"/>
    </xf>
    <xf numFmtId="173" fontId="6" fillId="0" borderId="0" xfId="3" applyNumberFormat="1" applyFont="1" applyAlignment="1">
      <alignment horizontal="right"/>
    </xf>
    <xf numFmtId="1" fontId="6" fillId="0" borderId="12" xfId="3" applyNumberFormat="1" applyFont="1" applyBorder="1" applyAlignment="1">
      <alignment horizontal="center"/>
    </xf>
    <xf numFmtId="172" fontId="6" fillId="0" borderId="12" xfId="3" applyNumberFormat="1" applyFont="1" applyBorder="1" applyAlignment="1">
      <alignment horizontal="right"/>
    </xf>
    <xf numFmtId="172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6" xfId="3" applyNumberFormat="1" applyFont="1" applyBorder="1" applyAlignment="1">
      <alignment horizontal="center"/>
    </xf>
    <xf numFmtId="172" fontId="7" fillId="0" borderId="16" xfId="3" applyNumberFormat="1" applyFont="1" applyBorder="1" applyAlignment="1">
      <alignment horizontal="right"/>
    </xf>
    <xf numFmtId="1" fontId="7" fillId="0" borderId="0" xfId="3" applyNumberFormat="1" applyFont="1" applyBorder="1" applyAlignment="1">
      <alignment horizontal="center"/>
    </xf>
    <xf numFmtId="172" fontId="7" fillId="0" borderId="0" xfId="3" applyNumberFormat="1" applyFont="1" applyBorder="1" applyAlignment="1">
      <alignment horizontal="right"/>
    </xf>
    <xf numFmtId="0" fontId="6" fillId="0" borderId="5" xfId="3" applyFont="1" applyBorder="1" applyAlignment="1">
      <alignment horizontal="center"/>
    </xf>
    <xf numFmtId="0" fontId="6" fillId="0" borderId="6" xfId="3" applyFont="1" applyBorder="1" applyAlignment="1">
      <alignment horizontal="center"/>
    </xf>
    <xf numFmtId="0" fontId="7" fillId="0" borderId="5" xfId="3" applyFont="1" applyBorder="1" applyAlignment="1">
      <alignment horizontal="center" vertical="center"/>
    </xf>
    <xf numFmtId="0" fontId="7" fillId="0" borderId="7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/>
    </xf>
    <xf numFmtId="0" fontId="6" fillId="0" borderId="11" xfId="3" applyFont="1" applyBorder="1" applyAlignment="1">
      <alignment horizontal="center"/>
    </xf>
    <xf numFmtId="0" fontId="6" fillId="0" borderId="13" xfId="3" applyFont="1" applyBorder="1" applyAlignment="1">
      <alignment horizontal="center"/>
    </xf>
    <xf numFmtId="0" fontId="7" fillId="0" borderId="17" xfId="3" applyFont="1" applyBorder="1" applyAlignment="1">
      <alignment horizontal="center" vertical="center" wrapText="1"/>
    </xf>
    <xf numFmtId="0" fontId="7" fillId="0" borderId="18" xfId="3" applyFont="1" applyBorder="1" applyAlignment="1">
      <alignment horizontal="center" vertical="center" wrapText="1"/>
    </xf>
    <xf numFmtId="0" fontId="7" fillId="0" borderId="19" xfId="3" applyFont="1" applyBorder="1" applyAlignment="1">
      <alignment horizontal="center" vertical="center" wrapText="1"/>
    </xf>
    <xf numFmtId="0" fontId="7" fillId="0" borderId="20" xfId="3" applyFont="1" applyBorder="1" applyAlignment="1">
      <alignment horizontal="center" vertical="center"/>
    </xf>
    <xf numFmtId="0" fontId="6" fillId="5" borderId="0" xfId="3" applyFont="1" applyFill="1"/>
    <xf numFmtId="176" fontId="7" fillId="0" borderId="0" xfId="6" applyNumberFormat="1" applyFont="1" applyAlignment="1">
      <alignment horizontal="right"/>
    </xf>
    <xf numFmtId="175" fontId="6" fillId="0" borderId="0" xfId="6" applyNumberFormat="1" applyFont="1" applyAlignment="1">
      <alignment horizontal="center"/>
    </xf>
    <xf numFmtId="176" fontId="6" fillId="0" borderId="0" xfId="6" applyNumberFormat="1" applyFont="1" applyAlignment="1">
      <alignment horizontal="right"/>
    </xf>
    <xf numFmtId="175" fontId="6" fillId="0" borderId="21" xfId="6" applyNumberFormat="1" applyFont="1" applyBorder="1" applyAlignment="1">
      <alignment horizontal="center"/>
    </xf>
    <xf numFmtId="176" fontId="6" fillId="0" borderId="21" xfId="6" applyNumberFormat="1" applyFont="1" applyBorder="1" applyAlignment="1">
      <alignment horizontal="right"/>
    </xf>
    <xf numFmtId="175" fontId="6" fillId="0" borderId="16" xfId="6" applyNumberFormat="1" applyFont="1" applyBorder="1" applyAlignment="1">
      <alignment horizontal="center"/>
    </xf>
    <xf numFmtId="176" fontId="6" fillId="0" borderId="16" xfId="6" applyNumberFormat="1" applyFont="1" applyBorder="1" applyAlignment="1">
      <alignment horizontal="right"/>
    </xf>
    <xf numFmtId="0" fontId="6" fillId="0" borderId="0" xfId="6" applyNumberFormat="1" applyFont="1" applyAlignment="1">
      <alignment horizontal="center"/>
    </xf>
    <xf numFmtId="0" fontId="7" fillId="0" borderId="0" xfId="6" applyNumberFormat="1" applyFont="1" applyAlignment="1">
      <alignment horizontal="center"/>
    </xf>
  </cellXfs>
  <cellStyles count="7">
    <cellStyle name="Millares" xfId="1" builtinId="3"/>
    <cellStyle name="Millares [0]" xfId="2" builtinId="6"/>
    <cellStyle name="Millares [0] 2" xfId="5"/>
    <cellStyle name="Millares 2" xfId="6"/>
    <cellStyle name="Moneda 2" xfId="4"/>
    <cellStyle name="Normal" xfId="0" builtinId="0"/>
    <cellStyle name="Normal 2 2" xfId="3"/>
  </cellStyles>
  <dxfs count="7">
    <dxf>
      <numFmt numFmtId="166" formatCode="_-* #,##0\ _€_-;\-* #,##0\ _€_-;_-* &quot;-&quot;??\ _€_-;_-@_-"/>
    </dxf>
    <dxf>
      <numFmt numFmtId="166" formatCode="_-* #,##0\ _€_-;\-* #,##0\ _€_-;_-* &quot;-&quot;??\ _€_-;_-@_-"/>
    </dxf>
    <dxf>
      <numFmt numFmtId="165" formatCode="_-* #,##0.0\ _€_-;\-* #,##0.0\ _€_-;_-* &quot;-&quot;??\ _€_-;_-@_-"/>
    </dxf>
    <dxf>
      <numFmt numFmtId="166" formatCode="_-* #,##0\ _€_-;\-* #,##0\ _€_-;_-* &quot;-&quot;??\ _€_-;_-@_-"/>
    </dxf>
    <dxf>
      <numFmt numFmtId="165" formatCode="_-* #,##0.0\ _€_-;\-* #,##0.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0</xdr:row>
      <xdr:rowOff>76201</xdr:rowOff>
    </xdr:from>
    <xdr:to>
      <xdr:col>1</xdr:col>
      <xdr:colOff>504825</xdr:colOff>
      <xdr:row>0</xdr:row>
      <xdr:rowOff>800101</xdr:rowOff>
    </xdr:to>
    <xdr:pic>
      <xdr:nvPicPr>
        <xdr:cNvPr id="2" name="Imagen 1" descr="AVA Hospital Regional de Duitama">
          <a:extLst>
            <a:ext uri="{FF2B5EF4-FFF2-40B4-BE49-F238E27FC236}">
              <a16:creationId xmlns:a16="http://schemas.microsoft.com/office/drawing/2014/main" xmlns="" id="{51BA42E4-2916-4347-819E-DFE9F99FF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999"/>
        <a:stretch>
          <a:fillRect/>
        </a:stretch>
      </xdr:blipFill>
      <xdr:spPr bwMode="auto">
        <a:xfrm>
          <a:off x="542925" y="76201"/>
          <a:ext cx="11430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28575</xdr:rowOff>
    </xdr:from>
    <xdr:to>
      <xdr:col>1</xdr:col>
      <xdr:colOff>1143000</xdr:colOff>
      <xdr:row>0</xdr:row>
      <xdr:rowOff>942975</xdr:rowOff>
    </xdr:to>
    <xdr:pic>
      <xdr:nvPicPr>
        <xdr:cNvPr id="2" name="Imagen 1" descr="AVA Hospital Regional de Duitama">
          <a:extLst>
            <a:ext uri="{FF2B5EF4-FFF2-40B4-BE49-F238E27FC236}">
              <a16:creationId xmlns:a16="http://schemas.microsoft.com/office/drawing/2014/main" xmlns="" id="{C61A66D1-6727-4990-B92D-E04BBB2AF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999"/>
        <a:stretch>
          <a:fillRect/>
        </a:stretch>
      </xdr:blipFill>
      <xdr:spPr bwMode="auto">
        <a:xfrm>
          <a:off x="762000" y="28575"/>
          <a:ext cx="11430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31749</xdr:colOff>
      <xdr:row>0</xdr:row>
      <xdr:rowOff>74082</xdr:rowOff>
    </xdr:from>
    <xdr:to>
      <xdr:col>1</xdr:col>
      <xdr:colOff>666750</xdr:colOff>
      <xdr:row>4</xdr:row>
      <xdr:rowOff>121178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49" y="74082"/>
          <a:ext cx="1397001" cy="7900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592667</xdr:colOff>
      <xdr:row>36</xdr:row>
      <xdr:rowOff>21167</xdr:rowOff>
    </xdr:from>
    <xdr:to>
      <xdr:col>7</xdr:col>
      <xdr:colOff>735238</xdr:colOff>
      <xdr:row>38</xdr:row>
      <xdr:rowOff>116359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40667" y="6695017"/>
          <a:ext cx="2428571" cy="46349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125" y="371474"/>
          <a:ext cx="1612259" cy="644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79.351223495367" createdVersion="5" refreshedVersion="5" minRefreshableVersion="3" recordCount="2">
  <cacheSource type="worksheet">
    <worksheetSource ref="A2:V4" sheet="ESTADO DE CADA FACTURA"/>
  </cacheSource>
  <cacheFields count="22">
    <cacheField name="NIT IPS" numFmtId="0">
      <sharedItems containsSemiMixedTypes="0" containsString="0" containsNumber="1" containsInteger="1" minValue="891855438" maxValue="89185543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3777" maxValue="371457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1-06-24T11:24:00" maxDate="2023-10-12T15:04:00"/>
    </cacheField>
    <cacheField name="IPS Valor Factura" numFmtId="166">
      <sharedItems containsSemiMixedTypes="0" containsString="0" containsNumber="1" containsInteger="1" minValue="99400" maxValue="315732"/>
    </cacheField>
    <cacheField name="IPS Saldo Factura" numFmtId="166">
      <sharedItems containsSemiMixedTypes="0" containsString="0" containsNumber="1" containsInteger="1" minValue="99400" maxValue="315732"/>
    </cacheField>
    <cacheField name="ESTADO EPS 26 DE NOVIEMBRE DE 2023" numFmtId="0">
      <sharedItems/>
    </cacheField>
    <cacheField name="ESTADO EPS DICIEMBRE 19 DE 2023" numFmtId="0">
      <sharedItems count="2">
        <s v="FACTURA COVID"/>
        <s v="FACTURA ACEPTADA POR IPS"/>
      </sharedItems>
    </cacheField>
    <cacheField name="EstadoFacturaBoxalud" numFmtId="0">
      <sharedItems containsBlank="1"/>
    </cacheField>
    <cacheField name="TipoContrato" numFmtId="0">
      <sharedItems containsBlank="1"/>
    </cacheField>
    <cacheField name="VALIDACION COVID" numFmtId="0">
      <sharedItems containsBlank="1"/>
    </cacheField>
    <cacheField name="ValorTotalBruto" numFmtId="41">
      <sharedItems containsSemiMixedTypes="0" containsString="0" containsNumber="1" containsInteger="1" minValue="0" maxValue="99400"/>
    </cacheField>
    <cacheField name="ValorDevolucion" numFmtId="41">
      <sharedItems containsSemiMixedTypes="0" containsString="0" containsNumber="1" containsInteger="1" minValue="0" maxValue="0"/>
    </cacheField>
    <cacheField name="ValorCasusado" numFmtId="41">
      <sharedItems containsSemiMixedTypes="0" containsString="0" containsNumber="1" containsInteger="1" minValue="0" maxValue="0"/>
    </cacheField>
    <cacheField name="ValorRadicado" numFmtId="41">
      <sharedItems containsSemiMixedTypes="0" containsString="0" containsNumber="1" containsInteger="1" minValue="0" maxValue="99400"/>
    </cacheField>
    <cacheField name="ValorAprobado" numFmtId="41">
      <sharedItems containsSemiMixedTypes="0" containsString="0" containsNumber="1" containsInteger="1" minValue="0" maxValue="99400"/>
    </cacheField>
    <cacheField name="ValorPagar" numFmtId="41">
      <sharedItems containsSemiMixedTypes="0" containsString="0" containsNumber="1" containsInteger="1" minValue="0" maxValue="99400"/>
    </cacheField>
    <cacheField name="POR PAGAR SAP" numFmtId="41">
      <sharedItems containsSemiMixedTypes="0" containsString="0" containsNumber="1" containsInteger="1" minValue="0" maxValue="99400"/>
    </cacheField>
    <cacheField name="DOCUMENTO " numFmtId="0">
      <sharedItems containsString="0" containsBlank="1" containsNumber="1" containsInteger="1" minValue="1222243032" maxValue="12222430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91855438"/>
    <s v="ESE HOSPITAL REGIONAL DUITAMA"/>
    <s v="HRD"/>
    <n v="73777"/>
    <s v="HRD73777"/>
    <s v="891855438_HRD_73777"/>
    <d v="2021-06-24T11:24:00"/>
    <n v="99400"/>
    <n v="99400"/>
    <s v="FACTURA COVID"/>
    <x v="0"/>
    <s v="Finalizada"/>
    <s v="Demanda"/>
    <s v="FACTURA RADICADA ANTE LA ADRES PENDIENTE RESPUESTA"/>
    <n v="99400"/>
    <n v="0"/>
    <n v="0"/>
    <n v="99400"/>
    <n v="99400"/>
    <n v="99400"/>
    <n v="99400"/>
    <n v="1222243032"/>
  </r>
  <r>
    <n v="891855438"/>
    <s v="ESE HOSPITAL REGIONAL DUITAMA"/>
    <s v="HRD"/>
    <n v="371457"/>
    <s v="HRD371457"/>
    <s v="891855438_HRD_371457"/>
    <d v="2023-10-12T15:04:00"/>
    <n v="315732"/>
    <n v="315732"/>
    <s v="FACTURA ACEPTADA POR IPS"/>
    <x v="1"/>
    <m/>
    <m/>
    <m/>
    <n v="0"/>
    <n v="0"/>
    <n v="0"/>
    <n v="0"/>
    <n v="0"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22"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</pivotFields>
  <rowFields count="1">
    <field x="1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10" baseItem="0"/>
    <dataField name=" SUMA SALDO IPS" fld="8" baseField="0" baseItem="0" numFmtId="166"/>
  </dataFields>
  <formats count="1"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selection activeCell="B10" sqref="B10"/>
    </sheetView>
  </sheetViews>
  <sheetFormatPr baseColWidth="10" defaultRowHeight="14.5" x14ac:dyDescent="0.35"/>
  <cols>
    <col min="1" max="1" width="17.7265625" customWidth="1"/>
    <col min="2" max="2" width="15.7265625" style="3" customWidth="1"/>
    <col min="4" max="4" width="11.453125" style="3"/>
    <col min="5" max="8" width="11.453125" style="5"/>
    <col min="11" max="12" width="11.453125" style="5"/>
  </cols>
  <sheetData>
    <row r="1" spans="1:12" ht="73.5" customHeight="1" x14ac:dyDescent="0.35">
      <c r="A1" s="12" t="s">
        <v>31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32.25" customHeight="1" x14ac:dyDescent="0.35">
      <c r="A2" s="1" t="s">
        <v>21</v>
      </c>
      <c r="B2" s="2" t="s">
        <v>0</v>
      </c>
      <c r="C2" s="1" t="s">
        <v>22</v>
      </c>
      <c r="D2" s="2" t="s">
        <v>23</v>
      </c>
      <c r="E2" s="4" t="s">
        <v>30</v>
      </c>
      <c r="F2" s="4" t="s">
        <v>24</v>
      </c>
      <c r="G2" s="4" t="s">
        <v>25</v>
      </c>
      <c r="H2" s="4" t="s">
        <v>26</v>
      </c>
      <c r="I2" s="1" t="s">
        <v>27</v>
      </c>
      <c r="J2" s="1" t="s">
        <v>27</v>
      </c>
      <c r="K2" s="4" t="s">
        <v>28</v>
      </c>
      <c r="L2" s="4" t="s">
        <v>29</v>
      </c>
    </row>
    <row r="3" spans="1:12" x14ac:dyDescent="0.35">
      <c r="A3" s="6" t="s">
        <v>2</v>
      </c>
      <c r="B3" s="7">
        <v>44371.474999999999</v>
      </c>
      <c r="C3" s="6">
        <v>14859</v>
      </c>
      <c r="D3" s="7">
        <v>44396</v>
      </c>
      <c r="E3" s="8">
        <v>99400</v>
      </c>
      <c r="F3" s="8">
        <v>0</v>
      </c>
      <c r="G3" s="8">
        <v>0</v>
      </c>
      <c r="H3" s="8">
        <v>0</v>
      </c>
      <c r="I3" s="6" t="s">
        <v>3</v>
      </c>
      <c r="J3" s="6" t="s">
        <v>4</v>
      </c>
      <c r="K3" s="8">
        <v>99400</v>
      </c>
      <c r="L3" s="8">
        <v>99400</v>
      </c>
    </row>
    <row r="4" spans="1:12" x14ac:dyDescent="0.35">
      <c r="A4" s="6" t="s">
        <v>6</v>
      </c>
      <c r="B4" s="7">
        <v>45211.62777777778</v>
      </c>
      <c r="C4" s="6">
        <v>22212</v>
      </c>
      <c r="D4" s="7"/>
      <c r="E4" s="8">
        <v>315732</v>
      </c>
      <c r="F4" s="8">
        <v>0</v>
      </c>
      <c r="G4" s="8">
        <v>0</v>
      </c>
      <c r="H4" s="8">
        <v>0</v>
      </c>
      <c r="I4" s="6" t="s">
        <v>7</v>
      </c>
      <c r="J4" s="6" t="s">
        <v>1</v>
      </c>
      <c r="K4" s="8">
        <v>315732</v>
      </c>
      <c r="L4" s="8">
        <v>315732</v>
      </c>
    </row>
    <row r="5" spans="1:12" x14ac:dyDescent="0.35">
      <c r="A5" s="13" t="s">
        <v>32</v>
      </c>
      <c r="B5" s="14"/>
      <c r="C5" s="14"/>
      <c r="D5" s="14"/>
      <c r="E5" s="14"/>
      <c r="F5" s="14"/>
      <c r="G5" s="14"/>
      <c r="H5" s="14"/>
      <c r="I5" s="14"/>
      <c r="J5" s="14"/>
      <c r="K5" s="15"/>
      <c r="L5" s="9">
        <f>SUM(L3:L4)</f>
        <v>415132</v>
      </c>
    </row>
  </sheetData>
  <mergeCells count="2">
    <mergeCell ref="A1:L1"/>
    <mergeCell ref="A5:K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"/>
  <sheetViews>
    <sheetView workbookViewId="0">
      <selection activeCell="F3" sqref="F3:F4"/>
    </sheetView>
  </sheetViews>
  <sheetFormatPr baseColWidth="10" defaultRowHeight="14.5" x14ac:dyDescent="0.35"/>
  <cols>
    <col min="2" max="2" width="23.81640625" style="11" customWidth="1"/>
    <col min="5" max="5" width="11.453125" style="3"/>
    <col min="7" max="8" width="11.453125" style="5"/>
  </cols>
  <sheetData>
    <row r="1" spans="1:10" ht="79.5" customHeight="1" x14ac:dyDescent="0.35">
      <c r="A1" s="16" t="s">
        <v>31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29" x14ac:dyDescent="0.35">
      <c r="A2" s="1" t="s">
        <v>8</v>
      </c>
      <c r="B2" s="1" t="s">
        <v>9</v>
      </c>
      <c r="C2" s="1" t="s">
        <v>10</v>
      </c>
      <c r="D2" s="1" t="s">
        <v>11</v>
      </c>
      <c r="E2" s="2" t="s">
        <v>12</v>
      </c>
      <c r="F2" s="1" t="s">
        <v>13</v>
      </c>
      <c r="G2" s="4" t="s">
        <v>14</v>
      </c>
      <c r="H2" s="4" t="s">
        <v>15</v>
      </c>
      <c r="I2" s="1" t="s">
        <v>16</v>
      </c>
      <c r="J2" s="1" t="s">
        <v>17</v>
      </c>
    </row>
    <row r="3" spans="1:10" ht="29" x14ac:dyDescent="0.35">
      <c r="A3" s="6">
        <v>891855438</v>
      </c>
      <c r="B3" s="10" t="s">
        <v>18</v>
      </c>
      <c r="C3" s="6" t="s">
        <v>19</v>
      </c>
      <c r="D3" s="6">
        <v>73777</v>
      </c>
      <c r="E3" s="7">
        <v>44371.474999999999</v>
      </c>
      <c r="F3" s="7">
        <v>14859</v>
      </c>
      <c r="G3" s="8">
        <v>99400</v>
      </c>
      <c r="H3" s="8">
        <v>99400</v>
      </c>
      <c r="I3" s="6" t="s">
        <v>5</v>
      </c>
      <c r="J3" s="6" t="s">
        <v>20</v>
      </c>
    </row>
    <row r="4" spans="1:10" ht="29" x14ac:dyDescent="0.35">
      <c r="A4" s="6">
        <v>891855438</v>
      </c>
      <c r="B4" s="10" t="s">
        <v>18</v>
      </c>
      <c r="C4" s="6" t="s">
        <v>19</v>
      </c>
      <c r="D4" s="6">
        <v>371457</v>
      </c>
      <c r="E4" s="7">
        <v>45211.62777777778</v>
      </c>
      <c r="F4" s="7">
        <v>22212</v>
      </c>
      <c r="G4" s="8">
        <v>315732</v>
      </c>
      <c r="H4" s="8">
        <v>315732</v>
      </c>
      <c r="I4" s="6" t="s">
        <v>5</v>
      </c>
      <c r="J4" s="6" t="s">
        <v>20</v>
      </c>
    </row>
    <row r="5" spans="1:10" x14ac:dyDescent="0.35">
      <c r="H5" s="5">
        <f>SUM(H3:H4)</f>
        <v>415132</v>
      </c>
    </row>
  </sheetData>
  <mergeCells count="1">
    <mergeCell ref="A1:J1"/>
  </mergeCells>
  <dataValidations count="1">
    <dataValidation type="whole" operator="greaterThan" allowBlank="1" showInputMessage="1" showErrorMessage="1" errorTitle="DATO ERRADO" error="El valor debe ser diferente de cero" sqref="G2:H2">
      <formula1>1</formula1>
    </dataValidation>
  </dataValidation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4.5" x14ac:dyDescent="0.35"/>
  <cols>
    <col min="1" max="1" width="24.90625" bestFit="1" customWidth="1"/>
    <col min="2" max="2" width="14.54296875" customWidth="1"/>
    <col min="3" max="3" width="15.7265625" customWidth="1"/>
  </cols>
  <sheetData>
    <row r="3" spans="1:3" x14ac:dyDescent="0.35">
      <c r="A3" s="76" t="s">
        <v>88</v>
      </c>
      <c r="B3" t="s">
        <v>89</v>
      </c>
      <c r="C3" t="s">
        <v>90</v>
      </c>
    </row>
    <row r="4" spans="1:3" x14ac:dyDescent="0.35">
      <c r="A4" s="77" t="s">
        <v>55</v>
      </c>
      <c r="B4" s="78">
        <v>1</v>
      </c>
      <c r="C4" s="79">
        <v>315732</v>
      </c>
    </row>
    <row r="5" spans="1:3" x14ac:dyDescent="0.35">
      <c r="A5" s="77" t="s">
        <v>51</v>
      </c>
      <c r="B5" s="78">
        <v>1</v>
      </c>
      <c r="C5" s="79">
        <v>99400</v>
      </c>
    </row>
    <row r="6" spans="1:3" x14ac:dyDescent="0.35">
      <c r="A6" s="77" t="s">
        <v>87</v>
      </c>
      <c r="B6" s="78">
        <v>2</v>
      </c>
      <c r="C6" s="79">
        <v>415132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workbookViewId="0">
      <selection activeCell="A2" sqref="A2:V4"/>
    </sheetView>
  </sheetViews>
  <sheetFormatPr baseColWidth="10" defaultRowHeight="14.5" x14ac:dyDescent="0.35"/>
  <cols>
    <col min="2" max="2" width="29.90625" customWidth="1"/>
    <col min="6" max="6" width="20.7265625" customWidth="1"/>
    <col min="8" max="9" width="12.54296875" bestFit="1" customWidth="1"/>
    <col min="10" max="11" width="27.36328125" customWidth="1"/>
    <col min="14" max="14" width="13.08984375" customWidth="1"/>
  </cols>
  <sheetData>
    <row r="1" spans="1:22" x14ac:dyDescent="0.35">
      <c r="H1" s="22">
        <f>SUBTOTAL(9,H3:H4)</f>
        <v>415132</v>
      </c>
      <c r="I1" s="22">
        <f>SUBTOTAL(9,I3:I4)</f>
        <v>415132</v>
      </c>
    </row>
    <row r="2" spans="1:22" s="18" customFormat="1" ht="29" x14ac:dyDescent="0.35">
      <c r="A2" s="19" t="s">
        <v>8</v>
      </c>
      <c r="B2" s="19" t="s">
        <v>9</v>
      </c>
      <c r="C2" s="19" t="s">
        <v>10</v>
      </c>
      <c r="D2" s="19" t="s">
        <v>11</v>
      </c>
      <c r="E2" s="21" t="s">
        <v>33</v>
      </c>
      <c r="F2" s="21" t="s">
        <v>36</v>
      </c>
      <c r="G2" s="19" t="s">
        <v>12</v>
      </c>
      <c r="H2" s="19" t="s">
        <v>14</v>
      </c>
      <c r="I2" s="21" t="s">
        <v>15</v>
      </c>
      <c r="J2" s="23" t="s">
        <v>39</v>
      </c>
      <c r="K2" s="21" t="s">
        <v>56</v>
      </c>
      <c r="L2" s="24" t="s">
        <v>40</v>
      </c>
      <c r="M2" s="24" t="s">
        <v>41</v>
      </c>
      <c r="N2" s="25" t="s">
        <v>42</v>
      </c>
      <c r="O2" s="24" t="s">
        <v>43</v>
      </c>
      <c r="P2" s="24" t="s">
        <v>44</v>
      </c>
      <c r="Q2" s="24" t="s">
        <v>45</v>
      </c>
      <c r="R2" s="24" t="s">
        <v>46</v>
      </c>
      <c r="S2" s="24" t="s">
        <v>47</v>
      </c>
      <c r="T2" s="24" t="s">
        <v>48</v>
      </c>
      <c r="U2" s="21" t="s">
        <v>49</v>
      </c>
      <c r="V2" s="24" t="s">
        <v>50</v>
      </c>
    </row>
    <row r="3" spans="1:22" x14ac:dyDescent="0.35">
      <c r="A3" s="6">
        <v>891855438</v>
      </c>
      <c r="B3" s="6" t="s">
        <v>18</v>
      </c>
      <c r="C3" s="6" t="s">
        <v>19</v>
      </c>
      <c r="D3" s="6">
        <v>73777</v>
      </c>
      <c r="E3" s="6" t="s">
        <v>34</v>
      </c>
      <c r="F3" s="6" t="s">
        <v>37</v>
      </c>
      <c r="G3" s="7">
        <v>44371.474999999999</v>
      </c>
      <c r="H3" s="20">
        <v>99400</v>
      </c>
      <c r="I3" s="20">
        <v>99400</v>
      </c>
      <c r="J3" s="6" t="s">
        <v>51</v>
      </c>
      <c r="K3" s="6" t="s">
        <v>51</v>
      </c>
      <c r="L3" s="6" t="s">
        <v>52</v>
      </c>
      <c r="M3" s="6" t="s">
        <v>53</v>
      </c>
      <c r="N3" s="6" t="s">
        <v>54</v>
      </c>
      <c r="O3" s="26">
        <v>99400</v>
      </c>
      <c r="P3" s="26">
        <v>0</v>
      </c>
      <c r="Q3" s="26">
        <v>0</v>
      </c>
      <c r="R3" s="26">
        <v>99400</v>
      </c>
      <c r="S3" s="26">
        <v>99400</v>
      </c>
      <c r="T3" s="26">
        <v>99400</v>
      </c>
      <c r="U3" s="26">
        <v>99400</v>
      </c>
      <c r="V3" s="6">
        <v>1222243032</v>
      </c>
    </row>
    <row r="4" spans="1:22" x14ac:dyDescent="0.35">
      <c r="A4" s="6">
        <v>891855438</v>
      </c>
      <c r="B4" s="6" t="s">
        <v>18</v>
      </c>
      <c r="C4" s="6" t="s">
        <v>19</v>
      </c>
      <c r="D4" s="6">
        <v>371457</v>
      </c>
      <c r="E4" s="6" t="s">
        <v>35</v>
      </c>
      <c r="F4" s="6" t="s">
        <v>38</v>
      </c>
      <c r="G4" s="7">
        <v>45211.62777777778</v>
      </c>
      <c r="H4" s="20">
        <v>315732</v>
      </c>
      <c r="I4" s="20">
        <v>315732</v>
      </c>
      <c r="J4" s="6" t="s">
        <v>55</v>
      </c>
      <c r="K4" s="6" t="s">
        <v>55</v>
      </c>
      <c r="L4" s="6"/>
      <c r="M4" s="6"/>
      <c r="N4" s="6"/>
      <c r="O4" s="26">
        <v>0</v>
      </c>
      <c r="P4" s="26">
        <v>0</v>
      </c>
      <c r="Q4" s="26">
        <v>0</v>
      </c>
      <c r="R4" s="26">
        <v>0</v>
      </c>
      <c r="S4" s="26">
        <v>0</v>
      </c>
      <c r="T4" s="26">
        <v>0</v>
      </c>
      <c r="U4" s="26">
        <v>0</v>
      </c>
      <c r="V4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3"/>
  <sheetViews>
    <sheetView showGridLines="0" tabSelected="1" topLeftCell="A4" zoomScaleNormal="100" workbookViewId="0">
      <selection activeCell="I9" sqref="I9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10.90625" style="27"/>
    <col min="9" max="9" width="25.453125" style="27" customWidth="1"/>
    <col min="10" max="10" width="12.453125" style="27" customWidth="1"/>
    <col min="11" max="11" width="1.7265625" style="27" customWidth="1"/>
    <col min="12" max="12" width="14.81640625" style="27" bestFit="1" customWidth="1"/>
    <col min="13" max="13" width="13.26953125" style="27" bestFit="1" customWidth="1"/>
    <col min="14" max="222" width="10.90625" style="27"/>
    <col min="223" max="223" width="4.453125" style="27" customWidth="1"/>
    <col min="224" max="224" width="10.90625" style="27"/>
    <col min="225" max="225" width="17.54296875" style="27" customWidth="1"/>
    <col min="226" max="226" width="11.54296875" style="27" customWidth="1"/>
    <col min="227" max="230" width="10.90625" style="27"/>
    <col min="231" max="231" width="22.54296875" style="27" customWidth="1"/>
    <col min="232" max="232" width="14" style="27" customWidth="1"/>
    <col min="233" max="233" width="1.7265625" style="27" customWidth="1"/>
    <col min="234" max="478" width="10.90625" style="27"/>
    <col min="479" max="479" width="4.453125" style="27" customWidth="1"/>
    <col min="480" max="480" width="10.90625" style="27"/>
    <col min="481" max="481" width="17.54296875" style="27" customWidth="1"/>
    <col min="482" max="482" width="11.54296875" style="27" customWidth="1"/>
    <col min="483" max="486" width="10.90625" style="27"/>
    <col min="487" max="487" width="22.54296875" style="27" customWidth="1"/>
    <col min="488" max="488" width="14" style="27" customWidth="1"/>
    <col min="489" max="489" width="1.7265625" style="27" customWidth="1"/>
    <col min="490" max="734" width="10.90625" style="27"/>
    <col min="735" max="735" width="4.453125" style="27" customWidth="1"/>
    <col min="736" max="736" width="10.90625" style="27"/>
    <col min="737" max="737" width="17.54296875" style="27" customWidth="1"/>
    <col min="738" max="738" width="11.54296875" style="27" customWidth="1"/>
    <col min="739" max="742" width="10.90625" style="27"/>
    <col min="743" max="743" width="22.54296875" style="27" customWidth="1"/>
    <col min="744" max="744" width="14" style="27" customWidth="1"/>
    <col min="745" max="745" width="1.7265625" style="27" customWidth="1"/>
    <col min="746" max="990" width="10.90625" style="27"/>
    <col min="991" max="991" width="4.453125" style="27" customWidth="1"/>
    <col min="992" max="992" width="10.90625" style="27"/>
    <col min="993" max="993" width="17.54296875" style="27" customWidth="1"/>
    <col min="994" max="994" width="11.54296875" style="27" customWidth="1"/>
    <col min="995" max="998" width="10.90625" style="27"/>
    <col min="999" max="999" width="22.54296875" style="27" customWidth="1"/>
    <col min="1000" max="1000" width="14" style="27" customWidth="1"/>
    <col min="1001" max="1001" width="1.7265625" style="27" customWidth="1"/>
    <col min="1002" max="1246" width="10.90625" style="27"/>
    <col min="1247" max="1247" width="4.453125" style="27" customWidth="1"/>
    <col min="1248" max="1248" width="10.90625" style="27"/>
    <col min="1249" max="1249" width="17.54296875" style="27" customWidth="1"/>
    <col min="1250" max="1250" width="11.54296875" style="27" customWidth="1"/>
    <col min="1251" max="1254" width="10.90625" style="27"/>
    <col min="1255" max="1255" width="22.54296875" style="27" customWidth="1"/>
    <col min="1256" max="1256" width="14" style="27" customWidth="1"/>
    <col min="1257" max="1257" width="1.7265625" style="27" customWidth="1"/>
    <col min="1258" max="1502" width="10.90625" style="27"/>
    <col min="1503" max="1503" width="4.453125" style="27" customWidth="1"/>
    <col min="1504" max="1504" width="10.90625" style="27"/>
    <col min="1505" max="1505" width="17.54296875" style="27" customWidth="1"/>
    <col min="1506" max="1506" width="11.54296875" style="27" customWidth="1"/>
    <col min="1507" max="1510" width="10.90625" style="27"/>
    <col min="1511" max="1511" width="22.54296875" style="27" customWidth="1"/>
    <col min="1512" max="1512" width="14" style="27" customWidth="1"/>
    <col min="1513" max="1513" width="1.7265625" style="27" customWidth="1"/>
    <col min="1514" max="1758" width="10.90625" style="27"/>
    <col min="1759" max="1759" width="4.453125" style="27" customWidth="1"/>
    <col min="1760" max="1760" width="10.90625" style="27"/>
    <col min="1761" max="1761" width="17.54296875" style="27" customWidth="1"/>
    <col min="1762" max="1762" width="11.54296875" style="27" customWidth="1"/>
    <col min="1763" max="1766" width="10.90625" style="27"/>
    <col min="1767" max="1767" width="22.54296875" style="27" customWidth="1"/>
    <col min="1768" max="1768" width="14" style="27" customWidth="1"/>
    <col min="1769" max="1769" width="1.7265625" style="27" customWidth="1"/>
    <col min="1770" max="2014" width="10.90625" style="27"/>
    <col min="2015" max="2015" width="4.453125" style="27" customWidth="1"/>
    <col min="2016" max="2016" width="10.90625" style="27"/>
    <col min="2017" max="2017" width="17.54296875" style="27" customWidth="1"/>
    <col min="2018" max="2018" width="11.54296875" style="27" customWidth="1"/>
    <col min="2019" max="2022" width="10.90625" style="27"/>
    <col min="2023" max="2023" width="22.54296875" style="27" customWidth="1"/>
    <col min="2024" max="2024" width="14" style="27" customWidth="1"/>
    <col min="2025" max="2025" width="1.7265625" style="27" customWidth="1"/>
    <col min="2026" max="2270" width="10.90625" style="27"/>
    <col min="2271" max="2271" width="4.453125" style="27" customWidth="1"/>
    <col min="2272" max="2272" width="10.90625" style="27"/>
    <col min="2273" max="2273" width="17.54296875" style="27" customWidth="1"/>
    <col min="2274" max="2274" width="11.54296875" style="27" customWidth="1"/>
    <col min="2275" max="2278" width="10.90625" style="27"/>
    <col min="2279" max="2279" width="22.54296875" style="27" customWidth="1"/>
    <col min="2280" max="2280" width="14" style="27" customWidth="1"/>
    <col min="2281" max="2281" width="1.7265625" style="27" customWidth="1"/>
    <col min="2282" max="2526" width="10.90625" style="27"/>
    <col min="2527" max="2527" width="4.453125" style="27" customWidth="1"/>
    <col min="2528" max="2528" width="10.90625" style="27"/>
    <col min="2529" max="2529" width="17.54296875" style="27" customWidth="1"/>
    <col min="2530" max="2530" width="11.54296875" style="27" customWidth="1"/>
    <col min="2531" max="2534" width="10.90625" style="27"/>
    <col min="2535" max="2535" width="22.54296875" style="27" customWidth="1"/>
    <col min="2536" max="2536" width="14" style="27" customWidth="1"/>
    <col min="2537" max="2537" width="1.7265625" style="27" customWidth="1"/>
    <col min="2538" max="2782" width="10.90625" style="27"/>
    <col min="2783" max="2783" width="4.453125" style="27" customWidth="1"/>
    <col min="2784" max="2784" width="10.90625" style="27"/>
    <col min="2785" max="2785" width="17.54296875" style="27" customWidth="1"/>
    <col min="2786" max="2786" width="11.54296875" style="27" customWidth="1"/>
    <col min="2787" max="2790" width="10.90625" style="27"/>
    <col min="2791" max="2791" width="22.54296875" style="27" customWidth="1"/>
    <col min="2792" max="2792" width="14" style="27" customWidth="1"/>
    <col min="2793" max="2793" width="1.7265625" style="27" customWidth="1"/>
    <col min="2794" max="3038" width="10.90625" style="27"/>
    <col min="3039" max="3039" width="4.453125" style="27" customWidth="1"/>
    <col min="3040" max="3040" width="10.90625" style="27"/>
    <col min="3041" max="3041" width="17.54296875" style="27" customWidth="1"/>
    <col min="3042" max="3042" width="11.54296875" style="27" customWidth="1"/>
    <col min="3043" max="3046" width="10.90625" style="27"/>
    <col min="3047" max="3047" width="22.54296875" style="27" customWidth="1"/>
    <col min="3048" max="3048" width="14" style="27" customWidth="1"/>
    <col min="3049" max="3049" width="1.7265625" style="27" customWidth="1"/>
    <col min="3050" max="3294" width="10.90625" style="27"/>
    <col min="3295" max="3295" width="4.453125" style="27" customWidth="1"/>
    <col min="3296" max="3296" width="10.90625" style="27"/>
    <col min="3297" max="3297" width="17.54296875" style="27" customWidth="1"/>
    <col min="3298" max="3298" width="11.54296875" style="27" customWidth="1"/>
    <col min="3299" max="3302" width="10.90625" style="27"/>
    <col min="3303" max="3303" width="22.54296875" style="27" customWidth="1"/>
    <col min="3304" max="3304" width="14" style="27" customWidth="1"/>
    <col min="3305" max="3305" width="1.7265625" style="27" customWidth="1"/>
    <col min="3306" max="3550" width="10.90625" style="27"/>
    <col min="3551" max="3551" width="4.453125" style="27" customWidth="1"/>
    <col min="3552" max="3552" width="10.90625" style="27"/>
    <col min="3553" max="3553" width="17.54296875" style="27" customWidth="1"/>
    <col min="3554" max="3554" width="11.54296875" style="27" customWidth="1"/>
    <col min="3555" max="3558" width="10.90625" style="27"/>
    <col min="3559" max="3559" width="22.54296875" style="27" customWidth="1"/>
    <col min="3560" max="3560" width="14" style="27" customWidth="1"/>
    <col min="3561" max="3561" width="1.7265625" style="27" customWidth="1"/>
    <col min="3562" max="3806" width="10.90625" style="27"/>
    <col min="3807" max="3807" width="4.453125" style="27" customWidth="1"/>
    <col min="3808" max="3808" width="10.90625" style="27"/>
    <col min="3809" max="3809" width="17.54296875" style="27" customWidth="1"/>
    <col min="3810" max="3810" width="11.54296875" style="27" customWidth="1"/>
    <col min="3811" max="3814" width="10.90625" style="27"/>
    <col min="3815" max="3815" width="22.54296875" style="27" customWidth="1"/>
    <col min="3816" max="3816" width="14" style="27" customWidth="1"/>
    <col min="3817" max="3817" width="1.7265625" style="27" customWidth="1"/>
    <col min="3818" max="4062" width="10.90625" style="27"/>
    <col min="4063" max="4063" width="4.453125" style="27" customWidth="1"/>
    <col min="4064" max="4064" width="10.90625" style="27"/>
    <col min="4065" max="4065" width="17.54296875" style="27" customWidth="1"/>
    <col min="4066" max="4066" width="11.54296875" style="27" customWidth="1"/>
    <col min="4067" max="4070" width="10.90625" style="27"/>
    <col min="4071" max="4071" width="22.54296875" style="27" customWidth="1"/>
    <col min="4072" max="4072" width="14" style="27" customWidth="1"/>
    <col min="4073" max="4073" width="1.7265625" style="27" customWidth="1"/>
    <col min="4074" max="4318" width="10.90625" style="27"/>
    <col min="4319" max="4319" width="4.453125" style="27" customWidth="1"/>
    <col min="4320" max="4320" width="10.90625" style="27"/>
    <col min="4321" max="4321" width="17.54296875" style="27" customWidth="1"/>
    <col min="4322" max="4322" width="11.54296875" style="27" customWidth="1"/>
    <col min="4323" max="4326" width="10.90625" style="27"/>
    <col min="4327" max="4327" width="22.54296875" style="27" customWidth="1"/>
    <col min="4328" max="4328" width="14" style="27" customWidth="1"/>
    <col min="4329" max="4329" width="1.7265625" style="27" customWidth="1"/>
    <col min="4330" max="4574" width="10.90625" style="27"/>
    <col min="4575" max="4575" width="4.453125" style="27" customWidth="1"/>
    <col min="4576" max="4576" width="10.90625" style="27"/>
    <col min="4577" max="4577" width="17.54296875" style="27" customWidth="1"/>
    <col min="4578" max="4578" width="11.54296875" style="27" customWidth="1"/>
    <col min="4579" max="4582" width="10.90625" style="27"/>
    <col min="4583" max="4583" width="22.54296875" style="27" customWidth="1"/>
    <col min="4584" max="4584" width="14" style="27" customWidth="1"/>
    <col min="4585" max="4585" width="1.7265625" style="27" customWidth="1"/>
    <col min="4586" max="4830" width="10.90625" style="27"/>
    <col min="4831" max="4831" width="4.453125" style="27" customWidth="1"/>
    <col min="4832" max="4832" width="10.90625" style="27"/>
    <col min="4833" max="4833" width="17.54296875" style="27" customWidth="1"/>
    <col min="4834" max="4834" width="11.54296875" style="27" customWidth="1"/>
    <col min="4835" max="4838" width="10.90625" style="27"/>
    <col min="4839" max="4839" width="22.54296875" style="27" customWidth="1"/>
    <col min="4840" max="4840" width="14" style="27" customWidth="1"/>
    <col min="4841" max="4841" width="1.7265625" style="27" customWidth="1"/>
    <col min="4842" max="5086" width="10.90625" style="27"/>
    <col min="5087" max="5087" width="4.453125" style="27" customWidth="1"/>
    <col min="5088" max="5088" width="10.90625" style="27"/>
    <col min="5089" max="5089" width="17.54296875" style="27" customWidth="1"/>
    <col min="5090" max="5090" width="11.54296875" style="27" customWidth="1"/>
    <col min="5091" max="5094" width="10.90625" style="27"/>
    <col min="5095" max="5095" width="22.54296875" style="27" customWidth="1"/>
    <col min="5096" max="5096" width="14" style="27" customWidth="1"/>
    <col min="5097" max="5097" width="1.7265625" style="27" customWidth="1"/>
    <col min="5098" max="5342" width="10.90625" style="27"/>
    <col min="5343" max="5343" width="4.453125" style="27" customWidth="1"/>
    <col min="5344" max="5344" width="10.90625" style="27"/>
    <col min="5345" max="5345" width="17.54296875" style="27" customWidth="1"/>
    <col min="5346" max="5346" width="11.54296875" style="27" customWidth="1"/>
    <col min="5347" max="5350" width="10.90625" style="27"/>
    <col min="5351" max="5351" width="22.54296875" style="27" customWidth="1"/>
    <col min="5352" max="5352" width="14" style="27" customWidth="1"/>
    <col min="5353" max="5353" width="1.7265625" style="27" customWidth="1"/>
    <col min="5354" max="5598" width="10.90625" style="27"/>
    <col min="5599" max="5599" width="4.453125" style="27" customWidth="1"/>
    <col min="5600" max="5600" width="10.90625" style="27"/>
    <col min="5601" max="5601" width="17.54296875" style="27" customWidth="1"/>
    <col min="5602" max="5602" width="11.54296875" style="27" customWidth="1"/>
    <col min="5603" max="5606" width="10.90625" style="27"/>
    <col min="5607" max="5607" width="22.54296875" style="27" customWidth="1"/>
    <col min="5608" max="5608" width="14" style="27" customWidth="1"/>
    <col min="5609" max="5609" width="1.7265625" style="27" customWidth="1"/>
    <col min="5610" max="5854" width="10.90625" style="27"/>
    <col min="5855" max="5855" width="4.453125" style="27" customWidth="1"/>
    <col min="5856" max="5856" width="10.90625" style="27"/>
    <col min="5857" max="5857" width="17.54296875" style="27" customWidth="1"/>
    <col min="5858" max="5858" width="11.54296875" style="27" customWidth="1"/>
    <col min="5859" max="5862" width="10.90625" style="27"/>
    <col min="5863" max="5863" width="22.54296875" style="27" customWidth="1"/>
    <col min="5864" max="5864" width="14" style="27" customWidth="1"/>
    <col min="5865" max="5865" width="1.7265625" style="27" customWidth="1"/>
    <col min="5866" max="6110" width="10.90625" style="27"/>
    <col min="6111" max="6111" width="4.453125" style="27" customWidth="1"/>
    <col min="6112" max="6112" width="10.90625" style="27"/>
    <col min="6113" max="6113" width="17.54296875" style="27" customWidth="1"/>
    <col min="6114" max="6114" width="11.54296875" style="27" customWidth="1"/>
    <col min="6115" max="6118" width="10.90625" style="27"/>
    <col min="6119" max="6119" width="22.54296875" style="27" customWidth="1"/>
    <col min="6120" max="6120" width="14" style="27" customWidth="1"/>
    <col min="6121" max="6121" width="1.7265625" style="27" customWidth="1"/>
    <col min="6122" max="6366" width="10.90625" style="27"/>
    <col min="6367" max="6367" width="4.453125" style="27" customWidth="1"/>
    <col min="6368" max="6368" width="10.90625" style="27"/>
    <col min="6369" max="6369" width="17.54296875" style="27" customWidth="1"/>
    <col min="6370" max="6370" width="11.54296875" style="27" customWidth="1"/>
    <col min="6371" max="6374" width="10.90625" style="27"/>
    <col min="6375" max="6375" width="22.54296875" style="27" customWidth="1"/>
    <col min="6376" max="6376" width="14" style="27" customWidth="1"/>
    <col min="6377" max="6377" width="1.7265625" style="27" customWidth="1"/>
    <col min="6378" max="6622" width="10.90625" style="27"/>
    <col min="6623" max="6623" width="4.453125" style="27" customWidth="1"/>
    <col min="6624" max="6624" width="10.90625" style="27"/>
    <col min="6625" max="6625" width="17.54296875" style="27" customWidth="1"/>
    <col min="6626" max="6626" width="11.54296875" style="27" customWidth="1"/>
    <col min="6627" max="6630" width="10.90625" style="27"/>
    <col min="6631" max="6631" width="22.54296875" style="27" customWidth="1"/>
    <col min="6632" max="6632" width="14" style="27" customWidth="1"/>
    <col min="6633" max="6633" width="1.7265625" style="27" customWidth="1"/>
    <col min="6634" max="6878" width="10.90625" style="27"/>
    <col min="6879" max="6879" width="4.453125" style="27" customWidth="1"/>
    <col min="6880" max="6880" width="10.90625" style="27"/>
    <col min="6881" max="6881" width="17.54296875" style="27" customWidth="1"/>
    <col min="6882" max="6882" width="11.54296875" style="27" customWidth="1"/>
    <col min="6883" max="6886" width="10.90625" style="27"/>
    <col min="6887" max="6887" width="22.54296875" style="27" customWidth="1"/>
    <col min="6888" max="6888" width="14" style="27" customWidth="1"/>
    <col min="6889" max="6889" width="1.7265625" style="27" customWidth="1"/>
    <col min="6890" max="7134" width="10.90625" style="27"/>
    <col min="7135" max="7135" width="4.453125" style="27" customWidth="1"/>
    <col min="7136" max="7136" width="10.90625" style="27"/>
    <col min="7137" max="7137" width="17.54296875" style="27" customWidth="1"/>
    <col min="7138" max="7138" width="11.54296875" style="27" customWidth="1"/>
    <col min="7139" max="7142" width="10.90625" style="27"/>
    <col min="7143" max="7143" width="22.54296875" style="27" customWidth="1"/>
    <col min="7144" max="7144" width="14" style="27" customWidth="1"/>
    <col min="7145" max="7145" width="1.7265625" style="27" customWidth="1"/>
    <col min="7146" max="7390" width="10.90625" style="27"/>
    <col min="7391" max="7391" width="4.453125" style="27" customWidth="1"/>
    <col min="7392" max="7392" width="10.90625" style="27"/>
    <col min="7393" max="7393" width="17.54296875" style="27" customWidth="1"/>
    <col min="7394" max="7394" width="11.54296875" style="27" customWidth="1"/>
    <col min="7395" max="7398" width="10.90625" style="27"/>
    <col min="7399" max="7399" width="22.54296875" style="27" customWidth="1"/>
    <col min="7400" max="7400" width="14" style="27" customWidth="1"/>
    <col min="7401" max="7401" width="1.7265625" style="27" customWidth="1"/>
    <col min="7402" max="7646" width="10.90625" style="27"/>
    <col min="7647" max="7647" width="4.453125" style="27" customWidth="1"/>
    <col min="7648" max="7648" width="10.90625" style="27"/>
    <col min="7649" max="7649" width="17.54296875" style="27" customWidth="1"/>
    <col min="7650" max="7650" width="11.54296875" style="27" customWidth="1"/>
    <col min="7651" max="7654" width="10.90625" style="27"/>
    <col min="7655" max="7655" width="22.54296875" style="27" customWidth="1"/>
    <col min="7656" max="7656" width="14" style="27" customWidth="1"/>
    <col min="7657" max="7657" width="1.7265625" style="27" customWidth="1"/>
    <col min="7658" max="7902" width="10.90625" style="27"/>
    <col min="7903" max="7903" width="4.453125" style="27" customWidth="1"/>
    <col min="7904" max="7904" width="10.90625" style="27"/>
    <col min="7905" max="7905" width="17.54296875" style="27" customWidth="1"/>
    <col min="7906" max="7906" width="11.54296875" style="27" customWidth="1"/>
    <col min="7907" max="7910" width="10.90625" style="27"/>
    <col min="7911" max="7911" width="22.54296875" style="27" customWidth="1"/>
    <col min="7912" max="7912" width="14" style="27" customWidth="1"/>
    <col min="7913" max="7913" width="1.7265625" style="27" customWidth="1"/>
    <col min="7914" max="8158" width="10.90625" style="27"/>
    <col min="8159" max="8159" width="4.453125" style="27" customWidth="1"/>
    <col min="8160" max="8160" width="10.90625" style="27"/>
    <col min="8161" max="8161" width="17.54296875" style="27" customWidth="1"/>
    <col min="8162" max="8162" width="11.54296875" style="27" customWidth="1"/>
    <col min="8163" max="8166" width="10.90625" style="27"/>
    <col min="8167" max="8167" width="22.54296875" style="27" customWidth="1"/>
    <col min="8168" max="8168" width="14" style="27" customWidth="1"/>
    <col min="8169" max="8169" width="1.7265625" style="27" customWidth="1"/>
    <col min="8170" max="8414" width="10.90625" style="27"/>
    <col min="8415" max="8415" width="4.453125" style="27" customWidth="1"/>
    <col min="8416" max="8416" width="10.90625" style="27"/>
    <col min="8417" max="8417" width="17.54296875" style="27" customWidth="1"/>
    <col min="8418" max="8418" width="11.54296875" style="27" customWidth="1"/>
    <col min="8419" max="8422" width="10.90625" style="27"/>
    <col min="8423" max="8423" width="22.54296875" style="27" customWidth="1"/>
    <col min="8424" max="8424" width="14" style="27" customWidth="1"/>
    <col min="8425" max="8425" width="1.7265625" style="27" customWidth="1"/>
    <col min="8426" max="8670" width="10.90625" style="27"/>
    <col min="8671" max="8671" width="4.453125" style="27" customWidth="1"/>
    <col min="8672" max="8672" width="10.90625" style="27"/>
    <col min="8673" max="8673" width="17.54296875" style="27" customWidth="1"/>
    <col min="8674" max="8674" width="11.54296875" style="27" customWidth="1"/>
    <col min="8675" max="8678" width="10.90625" style="27"/>
    <col min="8679" max="8679" width="22.54296875" style="27" customWidth="1"/>
    <col min="8680" max="8680" width="14" style="27" customWidth="1"/>
    <col min="8681" max="8681" width="1.7265625" style="27" customWidth="1"/>
    <col min="8682" max="8926" width="10.90625" style="27"/>
    <col min="8927" max="8927" width="4.453125" style="27" customWidth="1"/>
    <col min="8928" max="8928" width="10.90625" style="27"/>
    <col min="8929" max="8929" width="17.54296875" style="27" customWidth="1"/>
    <col min="8930" max="8930" width="11.54296875" style="27" customWidth="1"/>
    <col min="8931" max="8934" width="10.90625" style="27"/>
    <col min="8935" max="8935" width="22.54296875" style="27" customWidth="1"/>
    <col min="8936" max="8936" width="14" style="27" customWidth="1"/>
    <col min="8937" max="8937" width="1.7265625" style="27" customWidth="1"/>
    <col min="8938" max="9182" width="10.90625" style="27"/>
    <col min="9183" max="9183" width="4.453125" style="27" customWidth="1"/>
    <col min="9184" max="9184" width="10.90625" style="27"/>
    <col min="9185" max="9185" width="17.54296875" style="27" customWidth="1"/>
    <col min="9186" max="9186" width="11.54296875" style="27" customWidth="1"/>
    <col min="9187" max="9190" width="10.90625" style="27"/>
    <col min="9191" max="9191" width="22.54296875" style="27" customWidth="1"/>
    <col min="9192" max="9192" width="14" style="27" customWidth="1"/>
    <col min="9193" max="9193" width="1.7265625" style="27" customWidth="1"/>
    <col min="9194" max="9438" width="10.90625" style="27"/>
    <col min="9439" max="9439" width="4.453125" style="27" customWidth="1"/>
    <col min="9440" max="9440" width="10.90625" style="27"/>
    <col min="9441" max="9441" width="17.54296875" style="27" customWidth="1"/>
    <col min="9442" max="9442" width="11.54296875" style="27" customWidth="1"/>
    <col min="9443" max="9446" width="10.90625" style="27"/>
    <col min="9447" max="9447" width="22.54296875" style="27" customWidth="1"/>
    <col min="9448" max="9448" width="14" style="27" customWidth="1"/>
    <col min="9449" max="9449" width="1.7265625" style="27" customWidth="1"/>
    <col min="9450" max="9694" width="10.90625" style="27"/>
    <col min="9695" max="9695" width="4.453125" style="27" customWidth="1"/>
    <col min="9696" max="9696" width="10.90625" style="27"/>
    <col min="9697" max="9697" width="17.54296875" style="27" customWidth="1"/>
    <col min="9698" max="9698" width="11.54296875" style="27" customWidth="1"/>
    <col min="9699" max="9702" width="10.90625" style="27"/>
    <col min="9703" max="9703" width="22.54296875" style="27" customWidth="1"/>
    <col min="9704" max="9704" width="14" style="27" customWidth="1"/>
    <col min="9705" max="9705" width="1.7265625" style="27" customWidth="1"/>
    <col min="9706" max="9950" width="10.90625" style="27"/>
    <col min="9951" max="9951" width="4.453125" style="27" customWidth="1"/>
    <col min="9952" max="9952" width="10.90625" style="27"/>
    <col min="9953" max="9953" width="17.54296875" style="27" customWidth="1"/>
    <col min="9954" max="9954" width="11.54296875" style="27" customWidth="1"/>
    <col min="9955" max="9958" width="10.90625" style="27"/>
    <col min="9959" max="9959" width="22.54296875" style="27" customWidth="1"/>
    <col min="9960" max="9960" width="14" style="27" customWidth="1"/>
    <col min="9961" max="9961" width="1.7265625" style="27" customWidth="1"/>
    <col min="9962" max="10206" width="10.90625" style="27"/>
    <col min="10207" max="10207" width="4.453125" style="27" customWidth="1"/>
    <col min="10208" max="10208" width="10.90625" style="27"/>
    <col min="10209" max="10209" width="17.54296875" style="27" customWidth="1"/>
    <col min="10210" max="10210" width="11.54296875" style="27" customWidth="1"/>
    <col min="10211" max="10214" width="10.90625" style="27"/>
    <col min="10215" max="10215" width="22.54296875" style="27" customWidth="1"/>
    <col min="10216" max="10216" width="14" style="27" customWidth="1"/>
    <col min="10217" max="10217" width="1.7265625" style="27" customWidth="1"/>
    <col min="10218" max="10462" width="10.90625" style="27"/>
    <col min="10463" max="10463" width="4.453125" style="27" customWidth="1"/>
    <col min="10464" max="10464" width="10.90625" style="27"/>
    <col min="10465" max="10465" width="17.54296875" style="27" customWidth="1"/>
    <col min="10466" max="10466" width="11.54296875" style="27" customWidth="1"/>
    <col min="10467" max="10470" width="10.90625" style="27"/>
    <col min="10471" max="10471" width="22.54296875" style="27" customWidth="1"/>
    <col min="10472" max="10472" width="14" style="27" customWidth="1"/>
    <col min="10473" max="10473" width="1.7265625" style="27" customWidth="1"/>
    <col min="10474" max="10718" width="10.90625" style="27"/>
    <col min="10719" max="10719" width="4.453125" style="27" customWidth="1"/>
    <col min="10720" max="10720" width="10.90625" style="27"/>
    <col min="10721" max="10721" width="17.54296875" style="27" customWidth="1"/>
    <col min="10722" max="10722" width="11.54296875" style="27" customWidth="1"/>
    <col min="10723" max="10726" width="10.90625" style="27"/>
    <col min="10727" max="10727" width="22.54296875" style="27" customWidth="1"/>
    <col min="10728" max="10728" width="14" style="27" customWidth="1"/>
    <col min="10729" max="10729" width="1.7265625" style="27" customWidth="1"/>
    <col min="10730" max="10974" width="10.90625" style="27"/>
    <col min="10975" max="10975" width="4.453125" style="27" customWidth="1"/>
    <col min="10976" max="10976" width="10.90625" style="27"/>
    <col min="10977" max="10977" width="17.54296875" style="27" customWidth="1"/>
    <col min="10978" max="10978" width="11.54296875" style="27" customWidth="1"/>
    <col min="10979" max="10982" width="10.90625" style="27"/>
    <col min="10983" max="10983" width="22.54296875" style="27" customWidth="1"/>
    <col min="10984" max="10984" width="14" style="27" customWidth="1"/>
    <col min="10985" max="10985" width="1.7265625" style="27" customWidth="1"/>
    <col min="10986" max="11230" width="10.90625" style="27"/>
    <col min="11231" max="11231" width="4.453125" style="27" customWidth="1"/>
    <col min="11232" max="11232" width="10.90625" style="27"/>
    <col min="11233" max="11233" width="17.54296875" style="27" customWidth="1"/>
    <col min="11234" max="11234" width="11.54296875" style="27" customWidth="1"/>
    <col min="11235" max="11238" width="10.90625" style="27"/>
    <col min="11239" max="11239" width="22.54296875" style="27" customWidth="1"/>
    <col min="11240" max="11240" width="14" style="27" customWidth="1"/>
    <col min="11241" max="11241" width="1.7265625" style="27" customWidth="1"/>
    <col min="11242" max="11486" width="10.90625" style="27"/>
    <col min="11487" max="11487" width="4.453125" style="27" customWidth="1"/>
    <col min="11488" max="11488" width="10.90625" style="27"/>
    <col min="11489" max="11489" width="17.54296875" style="27" customWidth="1"/>
    <col min="11490" max="11490" width="11.54296875" style="27" customWidth="1"/>
    <col min="11491" max="11494" width="10.90625" style="27"/>
    <col min="11495" max="11495" width="22.54296875" style="27" customWidth="1"/>
    <col min="11496" max="11496" width="14" style="27" customWidth="1"/>
    <col min="11497" max="11497" width="1.7265625" style="27" customWidth="1"/>
    <col min="11498" max="11742" width="10.90625" style="27"/>
    <col min="11743" max="11743" width="4.453125" style="27" customWidth="1"/>
    <col min="11744" max="11744" width="10.90625" style="27"/>
    <col min="11745" max="11745" width="17.54296875" style="27" customWidth="1"/>
    <col min="11746" max="11746" width="11.54296875" style="27" customWidth="1"/>
    <col min="11747" max="11750" width="10.90625" style="27"/>
    <col min="11751" max="11751" width="22.54296875" style="27" customWidth="1"/>
    <col min="11752" max="11752" width="14" style="27" customWidth="1"/>
    <col min="11753" max="11753" width="1.7265625" style="27" customWidth="1"/>
    <col min="11754" max="11998" width="10.90625" style="27"/>
    <col min="11999" max="11999" width="4.453125" style="27" customWidth="1"/>
    <col min="12000" max="12000" width="10.90625" style="27"/>
    <col min="12001" max="12001" width="17.54296875" style="27" customWidth="1"/>
    <col min="12002" max="12002" width="11.54296875" style="27" customWidth="1"/>
    <col min="12003" max="12006" width="10.90625" style="27"/>
    <col min="12007" max="12007" width="22.54296875" style="27" customWidth="1"/>
    <col min="12008" max="12008" width="14" style="27" customWidth="1"/>
    <col min="12009" max="12009" width="1.7265625" style="27" customWidth="1"/>
    <col min="12010" max="12254" width="10.90625" style="27"/>
    <col min="12255" max="12255" width="4.453125" style="27" customWidth="1"/>
    <col min="12256" max="12256" width="10.90625" style="27"/>
    <col min="12257" max="12257" width="17.54296875" style="27" customWidth="1"/>
    <col min="12258" max="12258" width="11.54296875" style="27" customWidth="1"/>
    <col min="12259" max="12262" width="10.90625" style="27"/>
    <col min="12263" max="12263" width="22.54296875" style="27" customWidth="1"/>
    <col min="12264" max="12264" width="14" style="27" customWidth="1"/>
    <col min="12265" max="12265" width="1.7265625" style="27" customWidth="1"/>
    <col min="12266" max="12510" width="10.90625" style="27"/>
    <col min="12511" max="12511" width="4.453125" style="27" customWidth="1"/>
    <col min="12512" max="12512" width="10.90625" style="27"/>
    <col min="12513" max="12513" width="17.54296875" style="27" customWidth="1"/>
    <col min="12514" max="12514" width="11.54296875" style="27" customWidth="1"/>
    <col min="12515" max="12518" width="10.90625" style="27"/>
    <col min="12519" max="12519" width="22.54296875" style="27" customWidth="1"/>
    <col min="12520" max="12520" width="14" style="27" customWidth="1"/>
    <col min="12521" max="12521" width="1.7265625" style="27" customWidth="1"/>
    <col min="12522" max="12766" width="10.90625" style="27"/>
    <col min="12767" max="12767" width="4.453125" style="27" customWidth="1"/>
    <col min="12768" max="12768" width="10.90625" style="27"/>
    <col min="12769" max="12769" width="17.54296875" style="27" customWidth="1"/>
    <col min="12770" max="12770" width="11.54296875" style="27" customWidth="1"/>
    <col min="12771" max="12774" width="10.90625" style="27"/>
    <col min="12775" max="12775" width="22.54296875" style="27" customWidth="1"/>
    <col min="12776" max="12776" width="14" style="27" customWidth="1"/>
    <col min="12777" max="12777" width="1.7265625" style="27" customWidth="1"/>
    <col min="12778" max="13022" width="10.90625" style="27"/>
    <col min="13023" max="13023" width="4.453125" style="27" customWidth="1"/>
    <col min="13024" max="13024" width="10.90625" style="27"/>
    <col min="13025" max="13025" width="17.54296875" style="27" customWidth="1"/>
    <col min="13026" max="13026" width="11.54296875" style="27" customWidth="1"/>
    <col min="13027" max="13030" width="10.90625" style="27"/>
    <col min="13031" max="13031" width="22.54296875" style="27" customWidth="1"/>
    <col min="13032" max="13032" width="14" style="27" customWidth="1"/>
    <col min="13033" max="13033" width="1.7265625" style="27" customWidth="1"/>
    <col min="13034" max="13278" width="10.90625" style="27"/>
    <col min="13279" max="13279" width="4.453125" style="27" customWidth="1"/>
    <col min="13280" max="13280" width="10.90625" style="27"/>
    <col min="13281" max="13281" width="17.54296875" style="27" customWidth="1"/>
    <col min="13282" max="13282" width="11.54296875" style="27" customWidth="1"/>
    <col min="13283" max="13286" width="10.90625" style="27"/>
    <col min="13287" max="13287" width="22.54296875" style="27" customWidth="1"/>
    <col min="13288" max="13288" width="14" style="27" customWidth="1"/>
    <col min="13289" max="13289" width="1.7265625" style="27" customWidth="1"/>
    <col min="13290" max="13534" width="10.90625" style="27"/>
    <col min="13535" max="13535" width="4.453125" style="27" customWidth="1"/>
    <col min="13536" max="13536" width="10.90625" style="27"/>
    <col min="13537" max="13537" width="17.54296875" style="27" customWidth="1"/>
    <col min="13538" max="13538" width="11.54296875" style="27" customWidth="1"/>
    <col min="13539" max="13542" width="10.90625" style="27"/>
    <col min="13543" max="13543" width="22.54296875" style="27" customWidth="1"/>
    <col min="13544" max="13544" width="14" style="27" customWidth="1"/>
    <col min="13545" max="13545" width="1.7265625" style="27" customWidth="1"/>
    <col min="13546" max="13790" width="10.90625" style="27"/>
    <col min="13791" max="13791" width="4.453125" style="27" customWidth="1"/>
    <col min="13792" max="13792" width="10.90625" style="27"/>
    <col min="13793" max="13793" width="17.54296875" style="27" customWidth="1"/>
    <col min="13794" max="13794" width="11.54296875" style="27" customWidth="1"/>
    <col min="13795" max="13798" width="10.90625" style="27"/>
    <col min="13799" max="13799" width="22.54296875" style="27" customWidth="1"/>
    <col min="13800" max="13800" width="14" style="27" customWidth="1"/>
    <col min="13801" max="13801" width="1.7265625" style="27" customWidth="1"/>
    <col min="13802" max="14046" width="10.90625" style="27"/>
    <col min="14047" max="14047" width="4.453125" style="27" customWidth="1"/>
    <col min="14048" max="14048" width="10.90625" style="27"/>
    <col min="14049" max="14049" width="17.54296875" style="27" customWidth="1"/>
    <col min="14050" max="14050" width="11.54296875" style="27" customWidth="1"/>
    <col min="14051" max="14054" width="10.90625" style="27"/>
    <col min="14055" max="14055" width="22.54296875" style="27" customWidth="1"/>
    <col min="14056" max="14056" width="14" style="27" customWidth="1"/>
    <col min="14057" max="14057" width="1.7265625" style="27" customWidth="1"/>
    <col min="14058" max="14302" width="10.90625" style="27"/>
    <col min="14303" max="14303" width="4.453125" style="27" customWidth="1"/>
    <col min="14304" max="14304" width="10.90625" style="27"/>
    <col min="14305" max="14305" width="17.54296875" style="27" customWidth="1"/>
    <col min="14306" max="14306" width="11.54296875" style="27" customWidth="1"/>
    <col min="14307" max="14310" width="10.90625" style="27"/>
    <col min="14311" max="14311" width="22.54296875" style="27" customWidth="1"/>
    <col min="14312" max="14312" width="14" style="27" customWidth="1"/>
    <col min="14313" max="14313" width="1.7265625" style="27" customWidth="1"/>
    <col min="14314" max="14558" width="10.90625" style="27"/>
    <col min="14559" max="14559" width="4.453125" style="27" customWidth="1"/>
    <col min="14560" max="14560" width="10.90625" style="27"/>
    <col min="14561" max="14561" width="17.54296875" style="27" customWidth="1"/>
    <col min="14562" max="14562" width="11.54296875" style="27" customWidth="1"/>
    <col min="14563" max="14566" width="10.90625" style="27"/>
    <col min="14567" max="14567" width="22.54296875" style="27" customWidth="1"/>
    <col min="14568" max="14568" width="14" style="27" customWidth="1"/>
    <col min="14569" max="14569" width="1.7265625" style="27" customWidth="1"/>
    <col min="14570" max="14814" width="10.90625" style="27"/>
    <col min="14815" max="14815" width="4.453125" style="27" customWidth="1"/>
    <col min="14816" max="14816" width="10.90625" style="27"/>
    <col min="14817" max="14817" width="17.54296875" style="27" customWidth="1"/>
    <col min="14818" max="14818" width="11.54296875" style="27" customWidth="1"/>
    <col min="14819" max="14822" width="10.90625" style="27"/>
    <col min="14823" max="14823" width="22.54296875" style="27" customWidth="1"/>
    <col min="14824" max="14824" width="14" style="27" customWidth="1"/>
    <col min="14825" max="14825" width="1.7265625" style="27" customWidth="1"/>
    <col min="14826" max="15070" width="10.90625" style="27"/>
    <col min="15071" max="15071" width="4.453125" style="27" customWidth="1"/>
    <col min="15072" max="15072" width="10.90625" style="27"/>
    <col min="15073" max="15073" width="17.54296875" style="27" customWidth="1"/>
    <col min="15074" max="15074" width="11.54296875" style="27" customWidth="1"/>
    <col min="15075" max="15078" width="10.90625" style="27"/>
    <col min="15079" max="15079" width="22.54296875" style="27" customWidth="1"/>
    <col min="15080" max="15080" width="14" style="27" customWidth="1"/>
    <col min="15081" max="15081" width="1.7265625" style="27" customWidth="1"/>
    <col min="15082" max="15326" width="10.90625" style="27"/>
    <col min="15327" max="15327" width="4.453125" style="27" customWidth="1"/>
    <col min="15328" max="15328" width="10.90625" style="27"/>
    <col min="15329" max="15329" width="17.54296875" style="27" customWidth="1"/>
    <col min="15330" max="15330" width="11.54296875" style="27" customWidth="1"/>
    <col min="15331" max="15334" width="10.90625" style="27"/>
    <col min="15335" max="15335" width="22.54296875" style="27" customWidth="1"/>
    <col min="15336" max="15336" width="14" style="27" customWidth="1"/>
    <col min="15337" max="15337" width="1.7265625" style="27" customWidth="1"/>
    <col min="15338" max="15582" width="10.90625" style="27"/>
    <col min="15583" max="15583" width="4.453125" style="27" customWidth="1"/>
    <col min="15584" max="15584" width="10.90625" style="27"/>
    <col min="15585" max="15585" width="17.54296875" style="27" customWidth="1"/>
    <col min="15586" max="15586" width="11.54296875" style="27" customWidth="1"/>
    <col min="15587" max="15590" width="10.90625" style="27"/>
    <col min="15591" max="15591" width="22.54296875" style="27" customWidth="1"/>
    <col min="15592" max="15592" width="14" style="27" customWidth="1"/>
    <col min="15593" max="15593" width="1.7265625" style="27" customWidth="1"/>
    <col min="15594" max="15838" width="10.90625" style="27"/>
    <col min="15839" max="15839" width="4.453125" style="27" customWidth="1"/>
    <col min="15840" max="15840" width="10.90625" style="27"/>
    <col min="15841" max="15841" width="17.54296875" style="27" customWidth="1"/>
    <col min="15842" max="15842" width="11.54296875" style="27" customWidth="1"/>
    <col min="15843" max="15846" width="10.90625" style="27"/>
    <col min="15847" max="15847" width="22.54296875" style="27" customWidth="1"/>
    <col min="15848" max="15848" width="14" style="27" customWidth="1"/>
    <col min="15849" max="15849" width="1.7265625" style="27" customWidth="1"/>
    <col min="15850" max="16094" width="10.90625" style="27"/>
    <col min="16095" max="16095" width="4.453125" style="27" customWidth="1"/>
    <col min="16096" max="16096" width="10.90625" style="27"/>
    <col min="16097" max="16097" width="17.54296875" style="27" customWidth="1"/>
    <col min="16098" max="16098" width="11.54296875" style="27" customWidth="1"/>
    <col min="16099" max="16102" width="10.90625" style="27"/>
    <col min="16103" max="16103" width="22.54296875" style="27" customWidth="1"/>
    <col min="16104" max="16104" width="14" style="27" customWidth="1"/>
    <col min="16105" max="16105" width="1.7265625" style="27" customWidth="1"/>
    <col min="16106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57</v>
      </c>
      <c r="E2" s="31"/>
      <c r="F2" s="31"/>
      <c r="G2" s="31"/>
      <c r="H2" s="31"/>
      <c r="I2" s="32"/>
      <c r="J2" s="33" t="s">
        <v>58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59</v>
      </c>
      <c r="E4" s="31"/>
      <c r="F4" s="31"/>
      <c r="G4" s="31"/>
      <c r="H4" s="31"/>
      <c r="I4" s="32"/>
      <c r="J4" s="33" t="s">
        <v>60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83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84</v>
      </c>
      <c r="J11" s="47"/>
    </row>
    <row r="12" spans="2:10" ht="13" x14ac:dyDescent="0.3">
      <c r="B12" s="46"/>
      <c r="C12" s="48" t="s">
        <v>85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86</v>
      </c>
      <c r="J14" s="47"/>
    </row>
    <row r="15" spans="2:10" ht="9" customHeight="1" x14ac:dyDescent="0.25">
      <c r="B15" s="46"/>
      <c r="C15" s="51"/>
      <c r="J15" s="47"/>
    </row>
    <row r="16" spans="2:10" ht="13" x14ac:dyDescent="0.3">
      <c r="B16" s="46"/>
      <c r="C16" s="27" t="s">
        <v>61</v>
      </c>
      <c r="D16" s="49"/>
      <c r="H16" s="52" t="s">
        <v>62</v>
      </c>
      <c r="I16" s="52" t="s">
        <v>63</v>
      </c>
      <c r="J16" s="47"/>
    </row>
    <row r="17" spans="2:12" ht="13" x14ac:dyDescent="0.3">
      <c r="B17" s="46"/>
      <c r="C17" s="48" t="s">
        <v>64</v>
      </c>
      <c r="D17" s="48"/>
      <c r="E17" s="48"/>
      <c r="F17" s="48"/>
      <c r="H17" s="53">
        <v>2</v>
      </c>
      <c r="I17" s="54">
        <v>415132</v>
      </c>
      <c r="J17" s="47"/>
    </row>
    <row r="18" spans="2:12" x14ac:dyDescent="0.25">
      <c r="B18" s="46"/>
      <c r="C18" s="27" t="s">
        <v>65</v>
      </c>
      <c r="H18" s="56"/>
      <c r="I18" s="57">
        <v>0</v>
      </c>
      <c r="J18" s="47"/>
    </row>
    <row r="19" spans="2:12" x14ac:dyDescent="0.25">
      <c r="B19" s="46"/>
      <c r="C19" s="27" t="s">
        <v>66</v>
      </c>
      <c r="H19" s="56"/>
      <c r="I19" s="57">
        <v>0</v>
      </c>
      <c r="J19" s="47"/>
      <c r="L19" s="58"/>
    </row>
    <row r="20" spans="2:12" x14ac:dyDescent="0.25">
      <c r="B20" s="46"/>
      <c r="C20" s="27" t="s">
        <v>67</v>
      </c>
      <c r="H20" s="59"/>
      <c r="I20" s="57">
        <v>0</v>
      </c>
      <c r="J20" s="47"/>
      <c r="L20" s="58"/>
    </row>
    <row r="21" spans="2:12" x14ac:dyDescent="0.25">
      <c r="B21" s="46"/>
      <c r="C21" s="27" t="s">
        <v>68</v>
      </c>
      <c r="H21" s="81">
        <v>1</v>
      </c>
      <c r="I21" s="57">
        <v>315732</v>
      </c>
      <c r="J21" s="47"/>
      <c r="L21" s="58"/>
    </row>
    <row r="22" spans="2:12" ht="13" thickBot="1" x14ac:dyDescent="0.3">
      <c r="B22" s="46"/>
      <c r="C22" s="27" t="s">
        <v>69</v>
      </c>
      <c r="H22" s="60"/>
      <c r="I22" s="61">
        <v>0</v>
      </c>
      <c r="J22" s="47"/>
      <c r="L22" s="58"/>
    </row>
    <row r="23" spans="2:12" ht="13" x14ac:dyDescent="0.3">
      <c r="B23" s="46"/>
      <c r="C23" s="48" t="s">
        <v>70</v>
      </c>
      <c r="D23" s="48"/>
      <c r="E23" s="48"/>
      <c r="F23" s="48"/>
      <c r="H23" s="53">
        <f>SUM(H18:H22)</f>
        <v>1</v>
      </c>
      <c r="I23" s="54">
        <f>SUM(I18:I22)</f>
        <v>315732</v>
      </c>
      <c r="J23" s="47"/>
    </row>
    <row r="24" spans="2:12" x14ac:dyDescent="0.25">
      <c r="B24" s="46"/>
      <c r="C24" s="27" t="s">
        <v>71</v>
      </c>
      <c r="H24" s="56"/>
      <c r="I24" s="57">
        <v>0</v>
      </c>
      <c r="J24" s="47"/>
    </row>
    <row r="25" spans="2:12" ht="13" thickBot="1" x14ac:dyDescent="0.3">
      <c r="B25" s="46"/>
      <c r="C25" s="27" t="s">
        <v>72</v>
      </c>
      <c r="H25" s="60"/>
      <c r="I25" s="61">
        <v>0</v>
      </c>
      <c r="J25" s="47"/>
    </row>
    <row r="26" spans="2:12" ht="13" x14ac:dyDescent="0.3">
      <c r="B26" s="46"/>
      <c r="C26" s="48" t="s">
        <v>73</v>
      </c>
      <c r="D26" s="48"/>
      <c r="E26" s="48"/>
      <c r="F26" s="48"/>
      <c r="H26" s="62"/>
      <c r="I26" s="54">
        <f>SUM(I24:I25)</f>
        <v>0</v>
      </c>
      <c r="J26" s="47"/>
    </row>
    <row r="27" spans="2:12" ht="13.5" thickBot="1" x14ac:dyDescent="0.35">
      <c r="B27" s="46"/>
      <c r="C27" s="27" t="s">
        <v>74</v>
      </c>
      <c r="D27" s="48"/>
      <c r="E27" s="48"/>
      <c r="F27" s="48"/>
      <c r="H27" s="80">
        <v>1</v>
      </c>
      <c r="I27" s="61">
        <v>99400</v>
      </c>
      <c r="J27" s="47"/>
    </row>
    <row r="28" spans="2:12" ht="13" x14ac:dyDescent="0.3">
      <c r="B28" s="46"/>
      <c r="C28" s="48" t="s">
        <v>75</v>
      </c>
      <c r="D28" s="48"/>
      <c r="E28" s="48"/>
      <c r="F28" s="48"/>
      <c r="H28" s="59"/>
      <c r="I28" s="57"/>
      <c r="J28" s="47"/>
    </row>
    <row r="29" spans="2:12" ht="13" x14ac:dyDescent="0.3">
      <c r="B29" s="46"/>
      <c r="C29" s="48"/>
      <c r="D29" s="48"/>
      <c r="E29" s="48"/>
      <c r="F29" s="48"/>
      <c r="H29" s="56"/>
      <c r="I29" s="54"/>
      <c r="J29" s="47"/>
    </row>
    <row r="30" spans="2:12" ht="13.5" thickBot="1" x14ac:dyDescent="0.35">
      <c r="B30" s="46"/>
      <c r="C30" s="48" t="s">
        <v>76</v>
      </c>
      <c r="D30" s="48"/>
      <c r="H30" s="63">
        <f>SUM(H23:H24)</f>
        <v>1</v>
      </c>
      <c r="I30" s="64">
        <f>I23+I27</f>
        <v>415132</v>
      </c>
      <c r="J30" s="47"/>
    </row>
    <row r="31" spans="2:12" ht="13.5" thickTop="1" x14ac:dyDescent="0.3">
      <c r="B31" s="46"/>
      <c r="C31" s="48"/>
      <c r="D31" s="48"/>
      <c r="H31" s="65"/>
      <c r="I31" s="57">
        <f>I17-I30</f>
        <v>0</v>
      </c>
      <c r="J31" s="47"/>
    </row>
    <row r="32" spans="2:12" ht="13" x14ac:dyDescent="0.3">
      <c r="B32" s="46"/>
      <c r="C32" s="48"/>
      <c r="D32" s="48"/>
      <c r="H32" s="65"/>
      <c r="I32" s="57"/>
      <c r="J32" s="47"/>
    </row>
    <row r="33" spans="2:10" ht="13" x14ac:dyDescent="0.3">
      <c r="B33" s="46"/>
      <c r="C33" s="48"/>
      <c r="D33" s="48"/>
      <c r="H33" s="65"/>
      <c r="I33" s="57"/>
      <c r="J33" s="47"/>
    </row>
    <row r="34" spans="2:10" ht="13" x14ac:dyDescent="0.3">
      <c r="B34" s="46"/>
      <c r="C34" s="48"/>
      <c r="D34" s="48"/>
      <c r="H34" s="65"/>
      <c r="I34" s="57"/>
      <c r="J34" s="47"/>
    </row>
    <row r="35" spans="2:10" ht="9.75" customHeight="1" x14ac:dyDescent="0.25">
      <c r="B35" s="46"/>
      <c r="G35" s="66"/>
      <c r="H35" s="65"/>
      <c r="I35" s="55"/>
      <c r="J35" s="47"/>
    </row>
    <row r="36" spans="2:10" ht="13.5" thickBot="1" x14ac:dyDescent="0.35">
      <c r="B36" s="46"/>
      <c r="C36" s="67"/>
      <c r="D36" s="68"/>
      <c r="H36" s="69"/>
      <c r="I36" s="70"/>
      <c r="J36" s="47"/>
    </row>
    <row r="37" spans="2:10" ht="13" x14ac:dyDescent="0.3">
      <c r="B37" s="46"/>
      <c r="C37" s="48" t="s">
        <v>77</v>
      </c>
      <c r="D37" s="66"/>
      <c r="H37" s="71" t="s">
        <v>78</v>
      </c>
      <c r="I37" s="66"/>
      <c r="J37" s="47"/>
    </row>
    <row r="38" spans="2:10" ht="13" x14ac:dyDescent="0.3">
      <c r="B38" s="46"/>
      <c r="C38" s="48" t="s">
        <v>79</v>
      </c>
      <c r="H38" s="48" t="s">
        <v>80</v>
      </c>
      <c r="I38" s="66"/>
      <c r="J38" s="47"/>
    </row>
    <row r="39" spans="2:10" ht="13" x14ac:dyDescent="0.3">
      <c r="B39" s="46"/>
      <c r="H39" s="48" t="s">
        <v>81</v>
      </c>
      <c r="I39" s="66"/>
      <c r="J39" s="47"/>
    </row>
    <row r="40" spans="2:10" ht="13" x14ac:dyDescent="0.3">
      <c r="B40" s="46"/>
      <c r="G40" s="48"/>
      <c r="H40" s="66"/>
      <c r="I40" s="66"/>
      <c r="J40" s="47"/>
    </row>
    <row r="41" spans="2:10" x14ac:dyDescent="0.25">
      <c r="B41" s="46"/>
      <c r="C41" s="72" t="s">
        <v>82</v>
      </c>
      <c r="D41" s="72"/>
      <c r="E41" s="72"/>
      <c r="F41" s="72"/>
      <c r="G41" s="72"/>
      <c r="H41" s="72"/>
      <c r="I41" s="72"/>
      <c r="J41" s="47"/>
    </row>
    <row r="42" spans="2:10" x14ac:dyDescent="0.25">
      <c r="B42" s="46"/>
      <c r="C42" s="72"/>
      <c r="D42" s="72"/>
      <c r="E42" s="72"/>
      <c r="F42" s="72"/>
      <c r="G42" s="72"/>
      <c r="H42" s="72"/>
      <c r="I42" s="72"/>
      <c r="J42" s="47"/>
    </row>
    <row r="43" spans="2:10" ht="7.5" customHeight="1" thickBot="1" x14ac:dyDescent="0.3">
      <c r="B43" s="73"/>
      <c r="C43" s="74"/>
      <c r="D43" s="74"/>
      <c r="E43" s="74"/>
      <c r="F43" s="74"/>
      <c r="G43" s="68"/>
      <c r="H43" s="68"/>
      <c r="I43" s="68"/>
      <c r="J43" s="75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opLeftCell="A20" workbookViewId="0">
      <selection activeCell="B22" sqref="B22"/>
    </sheetView>
  </sheetViews>
  <sheetFormatPr baseColWidth="10" defaultRowHeight="14.5" x14ac:dyDescent="0.35"/>
  <sheetData>
    <row r="1" spans="1:9" x14ac:dyDescent="0.35">
      <c r="A1" s="28"/>
      <c r="B1" s="29"/>
      <c r="C1" s="30" t="s">
        <v>57</v>
      </c>
      <c r="D1" s="31"/>
      <c r="E1" s="31"/>
      <c r="F1" s="31"/>
      <c r="G1" s="31"/>
      <c r="H1" s="32"/>
      <c r="I1" s="33" t="s">
        <v>58</v>
      </c>
    </row>
    <row r="2" spans="1:9" ht="15" thickBot="1" x14ac:dyDescent="0.4">
      <c r="A2" s="34"/>
      <c r="B2" s="35"/>
      <c r="C2" s="36"/>
      <c r="D2" s="37"/>
      <c r="E2" s="37"/>
      <c r="F2" s="37"/>
      <c r="G2" s="37"/>
      <c r="H2" s="38"/>
      <c r="I2" s="39"/>
    </row>
    <row r="3" spans="1:9" x14ac:dyDescent="0.35">
      <c r="A3" s="34"/>
      <c r="B3" s="35"/>
      <c r="C3" s="30" t="s">
        <v>59</v>
      </c>
      <c r="D3" s="31"/>
      <c r="E3" s="31"/>
      <c r="F3" s="31"/>
      <c r="G3" s="31"/>
      <c r="H3" s="32"/>
      <c r="I3" s="33" t="s">
        <v>91</v>
      </c>
    </row>
    <row r="4" spans="1:9" x14ac:dyDescent="0.35">
      <c r="A4" s="34"/>
      <c r="B4" s="35"/>
      <c r="C4" s="40"/>
      <c r="D4" s="41"/>
      <c r="E4" s="41"/>
      <c r="F4" s="41"/>
      <c r="G4" s="41"/>
      <c r="H4" s="42"/>
      <c r="I4" s="43"/>
    </row>
    <row r="5" spans="1:9" ht="15" thickBot="1" x14ac:dyDescent="0.4">
      <c r="A5" s="44"/>
      <c r="B5" s="45"/>
      <c r="C5" s="36"/>
      <c r="D5" s="37"/>
      <c r="E5" s="37"/>
      <c r="F5" s="37"/>
      <c r="G5" s="37"/>
      <c r="H5" s="38"/>
      <c r="I5" s="39"/>
    </row>
    <row r="6" spans="1:9" x14ac:dyDescent="0.35">
      <c r="A6" s="46"/>
      <c r="B6" s="27"/>
      <c r="C6" s="27"/>
      <c r="D6" s="27"/>
      <c r="E6" s="27"/>
      <c r="F6" s="27"/>
      <c r="G6" s="27"/>
      <c r="H6" s="27"/>
      <c r="I6" s="47"/>
    </row>
    <row r="7" spans="1:9" x14ac:dyDescent="0.35">
      <c r="A7" s="46"/>
      <c r="B7" s="27"/>
      <c r="C7" s="27"/>
      <c r="D7" s="27"/>
      <c r="E7" s="27"/>
      <c r="F7" s="27"/>
      <c r="G7" s="27"/>
      <c r="H7" s="27"/>
      <c r="I7" s="47"/>
    </row>
    <row r="8" spans="1:9" x14ac:dyDescent="0.35">
      <c r="A8" s="46"/>
      <c r="B8" s="27"/>
      <c r="C8" s="27"/>
      <c r="D8" s="27"/>
      <c r="E8" s="27"/>
      <c r="F8" s="27"/>
      <c r="G8" s="27"/>
      <c r="H8" s="27"/>
      <c r="I8" s="47"/>
    </row>
    <row r="9" spans="1:9" x14ac:dyDescent="0.35">
      <c r="A9" s="46"/>
      <c r="B9" s="48" t="s">
        <v>92</v>
      </c>
      <c r="C9" s="27"/>
      <c r="D9" s="49"/>
      <c r="E9" s="27"/>
      <c r="F9" s="27"/>
      <c r="G9" s="27"/>
      <c r="H9" s="27"/>
      <c r="I9" s="47"/>
    </row>
    <row r="10" spans="1:9" x14ac:dyDescent="0.35">
      <c r="A10" s="46"/>
      <c r="B10" s="27"/>
      <c r="C10" s="27"/>
      <c r="D10" s="27"/>
      <c r="E10" s="27"/>
      <c r="F10" s="27"/>
      <c r="G10" s="27"/>
      <c r="H10" s="27"/>
      <c r="I10" s="47"/>
    </row>
    <row r="11" spans="1:9" x14ac:dyDescent="0.35">
      <c r="A11" s="46"/>
      <c r="B11" s="48" t="s">
        <v>93</v>
      </c>
      <c r="C11" s="27"/>
      <c r="D11" s="27"/>
      <c r="E11" s="27"/>
      <c r="F11" s="27"/>
      <c r="G11" s="27"/>
      <c r="H11" s="27"/>
      <c r="I11" s="47"/>
    </row>
    <row r="12" spans="1:9" x14ac:dyDescent="0.35">
      <c r="A12" s="46"/>
      <c r="B12" s="48" t="s">
        <v>85</v>
      </c>
      <c r="C12" s="27"/>
      <c r="D12" s="27"/>
      <c r="E12" s="27"/>
      <c r="F12" s="27"/>
      <c r="G12" s="27"/>
      <c r="H12" s="27"/>
      <c r="I12" s="47"/>
    </row>
    <row r="13" spans="1:9" x14ac:dyDescent="0.35">
      <c r="A13" s="46"/>
      <c r="B13" s="27"/>
      <c r="C13" s="27"/>
      <c r="D13" s="27"/>
      <c r="E13" s="27"/>
      <c r="F13" s="27"/>
      <c r="G13" s="27"/>
      <c r="H13" s="27"/>
      <c r="I13" s="47"/>
    </row>
    <row r="14" spans="1:9" x14ac:dyDescent="0.35">
      <c r="A14" s="46"/>
      <c r="B14" s="27" t="s">
        <v>94</v>
      </c>
      <c r="C14" s="27"/>
      <c r="D14" s="27"/>
      <c r="E14" s="27"/>
      <c r="F14" s="27"/>
      <c r="G14" s="27"/>
      <c r="H14" s="27"/>
      <c r="I14" s="47"/>
    </row>
    <row r="15" spans="1:9" x14ac:dyDescent="0.35">
      <c r="A15" s="46"/>
      <c r="B15" s="51"/>
      <c r="C15" s="27"/>
      <c r="D15" s="27"/>
      <c r="E15" s="27"/>
      <c r="F15" s="27"/>
      <c r="G15" s="27"/>
      <c r="H15" s="27"/>
      <c r="I15" s="47"/>
    </row>
    <row r="16" spans="1:9" x14ac:dyDescent="0.35">
      <c r="A16" s="46"/>
      <c r="B16" s="27" t="s">
        <v>95</v>
      </c>
      <c r="C16" s="49"/>
      <c r="D16" s="27"/>
      <c r="E16" s="27"/>
      <c r="F16" s="27"/>
      <c r="G16" s="52" t="s">
        <v>62</v>
      </c>
      <c r="H16" s="52" t="s">
        <v>63</v>
      </c>
      <c r="I16" s="47"/>
    </row>
    <row r="17" spans="1:9" x14ac:dyDescent="0.35">
      <c r="A17" s="46"/>
      <c r="B17" s="48" t="s">
        <v>64</v>
      </c>
      <c r="C17" s="48"/>
      <c r="D17" s="48"/>
      <c r="E17" s="48"/>
      <c r="F17" s="27"/>
      <c r="G17" s="82">
        <v>2</v>
      </c>
      <c r="H17" s="83">
        <v>415132</v>
      </c>
      <c r="I17" s="47"/>
    </row>
    <row r="18" spans="1:9" x14ac:dyDescent="0.35">
      <c r="A18" s="46"/>
      <c r="B18" s="27" t="s">
        <v>65</v>
      </c>
      <c r="C18" s="27"/>
      <c r="D18" s="27"/>
      <c r="E18" s="27"/>
      <c r="F18" s="27"/>
      <c r="G18" s="84">
        <v>0</v>
      </c>
      <c r="H18" s="85">
        <v>0</v>
      </c>
      <c r="I18" s="47"/>
    </row>
    <row r="19" spans="1:9" x14ac:dyDescent="0.35">
      <c r="A19" s="46"/>
      <c r="B19" s="27" t="s">
        <v>66</v>
      </c>
      <c r="C19" s="27"/>
      <c r="D19" s="27"/>
      <c r="E19" s="27"/>
      <c r="F19" s="27"/>
      <c r="G19" s="84">
        <v>0</v>
      </c>
      <c r="H19" s="85">
        <v>0</v>
      </c>
      <c r="I19" s="47"/>
    </row>
    <row r="20" spans="1:9" x14ac:dyDescent="0.35">
      <c r="A20" s="46"/>
      <c r="B20" s="27" t="s">
        <v>67</v>
      </c>
      <c r="C20" s="27"/>
      <c r="D20" s="27"/>
      <c r="E20" s="27"/>
      <c r="F20" s="27"/>
      <c r="G20" s="84">
        <v>0</v>
      </c>
      <c r="I20" s="47"/>
    </row>
    <row r="21" spans="1:9" x14ac:dyDescent="0.35">
      <c r="A21" s="46"/>
      <c r="B21" s="27" t="s">
        <v>96</v>
      </c>
      <c r="C21" s="27"/>
      <c r="D21" s="27"/>
      <c r="E21" s="27"/>
      <c r="F21" s="27"/>
      <c r="G21" s="84">
        <v>0</v>
      </c>
      <c r="H21" s="86">
        <v>315732</v>
      </c>
      <c r="I21" s="47"/>
    </row>
    <row r="22" spans="1:9" ht="15" thickBot="1" x14ac:dyDescent="0.4">
      <c r="A22" s="46"/>
      <c r="B22" s="27" t="s">
        <v>69</v>
      </c>
      <c r="C22" s="27"/>
      <c r="D22" s="27"/>
      <c r="E22" s="27"/>
      <c r="F22" s="27"/>
      <c r="G22" s="87">
        <v>0</v>
      </c>
      <c r="H22" s="88">
        <v>0</v>
      </c>
      <c r="I22" s="47"/>
    </row>
    <row r="23" spans="1:9" x14ac:dyDescent="0.35">
      <c r="A23" s="46"/>
      <c r="B23" s="48" t="s">
        <v>70</v>
      </c>
      <c r="C23" s="48"/>
      <c r="D23" s="48"/>
      <c r="E23" s="48"/>
      <c r="F23" s="27"/>
      <c r="G23" s="82">
        <f>G18+G19+G20+G21+G22</f>
        <v>0</v>
      </c>
      <c r="H23" s="89">
        <f>H18+H19+H21+H22</f>
        <v>315732</v>
      </c>
      <c r="I23" s="47"/>
    </row>
    <row r="24" spans="1:9" x14ac:dyDescent="0.35">
      <c r="A24" s="46"/>
      <c r="B24" s="27" t="s">
        <v>71</v>
      </c>
      <c r="C24" s="27"/>
      <c r="D24" s="27"/>
      <c r="E24" s="27"/>
      <c r="F24" s="27"/>
      <c r="G24" s="84">
        <v>0</v>
      </c>
      <c r="H24" s="85">
        <v>0</v>
      </c>
      <c r="I24" s="47"/>
    </row>
    <row r="25" spans="1:9" ht="15" thickBot="1" x14ac:dyDescent="0.4">
      <c r="A25" s="46"/>
      <c r="B25" s="27" t="s">
        <v>72</v>
      </c>
      <c r="C25" s="27"/>
      <c r="D25" s="27"/>
      <c r="E25" s="27"/>
      <c r="F25" s="27"/>
      <c r="G25" s="87">
        <v>0</v>
      </c>
      <c r="H25" s="88">
        <v>0</v>
      </c>
      <c r="I25" s="47"/>
    </row>
    <row r="26" spans="1:9" x14ac:dyDescent="0.35">
      <c r="A26" s="46"/>
      <c r="B26" s="48" t="s">
        <v>73</v>
      </c>
      <c r="C26" s="48"/>
      <c r="D26" s="48"/>
      <c r="E26" s="48"/>
      <c r="F26" s="27"/>
      <c r="G26" s="82">
        <f>G24+G25</f>
        <v>0</v>
      </c>
      <c r="H26" s="89">
        <f>H24+H25</f>
        <v>0</v>
      </c>
      <c r="I26" s="47"/>
    </row>
    <row r="27" spans="1:9" ht="15" thickBot="1" x14ac:dyDescent="0.4">
      <c r="A27" s="46"/>
      <c r="B27" s="27" t="s">
        <v>74</v>
      </c>
      <c r="C27" s="48"/>
      <c r="D27" s="48"/>
      <c r="E27" s="48"/>
      <c r="F27" s="27"/>
      <c r="G27" s="87">
        <v>1</v>
      </c>
      <c r="H27" s="88">
        <v>99400</v>
      </c>
      <c r="I27" s="47"/>
    </row>
    <row r="28" spans="1:9" x14ac:dyDescent="0.35">
      <c r="A28" s="46"/>
      <c r="B28" s="48" t="s">
        <v>75</v>
      </c>
      <c r="C28" s="48"/>
      <c r="D28" s="48"/>
      <c r="E28" s="48"/>
      <c r="F28" s="27"/>
      <c r="G28" s="84">
        <f>G27</f>
        <v>1</v>
      </c>
      <c r="H28" s="85">
        <f>H27</f>
        <v>99400</v>
      </c>
      <c r="I28" s="47"/>
    </row>
    <row r="29" spans="1:9" x14ac:dyDescent="0.35">
      <c r="A29" s="46"/>
      <c r="B29" s="48"/>
      <c r="C29" s="48"/>
      <c r="D29" s="48"/>
      <c r="E29" s="48"/>
      <c r="F29" s="27"/>
      <c r="G29" s="90"/>
      <c r="H29" s="89"/>
      <c r="I29" s="47"/>
    </row>
    <row r="30" spans="1:9" ht="15" thickBot="1" x14ac:dyDescent="0.4">
      <c r="A30" s="46"/>
      <c r="B30" s="48" t="s">
        <v>76</v>
      </c>
      <c r="C30" s="48"/>
      <c r="D30" s="27"/>
      <c r="E30" s="27"/>
      <c r="F30" s="27"/>
      <c r="G30" s="91">
        <f>G23+G26+G28</f>
        <v>1</v>
      </c>
      <c r="H30" s="92">
        <f>H23+H26+H28</f>
        <v>415132</v>
      </c>
      <c r="I30" s="47"/>
    </row>
    <row r="31" spans="1:9" ht="15" thickTop="1" x14ac:dyDescent="0.35">
      <c r="A31" s="46"/>
      <c r="B31" s="48"/>
      <c r="C31" s="48"/>
      <c r="D31" s="27"/>
      <c r="E31" s="27"/>
      <c r="F31" s="27"/>
      <c r="G31" s="93"/>
      <c r="H31" s="94"/>
      <c r="I31" s="47"/>
    </row>
    <row r="32" spans="1:9" x14ac:dyDescent="0.35">
      <c r="A32" s="46"/>
      <c r="B32" s="48" t="s">
        <v>97</v>
      </c>
      <c r="C32" s="48"/>
      <c r="D32" s="27"/>
      <c r="E32" s="27"/>
      <c r="F32" s="27"/>
      <c r="G32" s="93"/>
      <c r="H32" s="94"/>
      <c r="I32" s="47"/>
    </row>
    <row r="33" spans="1:9" x14ac:dyDescent="0.35">
      <c r="A33" s="46"/>
      <c r="B33" s="48" t="s">
        <v>98</v>
      </c>
      <c r="C33" s="48"/>
      <c r="D33" s="27"/>
      <c r="E33" s="27"/>
      <c r="F33" s="27"/>
      <c r="G33" s="66"/>
      <c r="H33" s="85"/>
      <c r="I33" s="47"/>
    </row>
    <row r="34" spans="1:9" x14ac:dyDescent="0.35">
      <c r="A34" s="46"/>
      <c r="B34" s="48" t="s">
        <v>99</v>
      </c>
      <c r="C34" s="48"/>
      <c r="D34" s="27"/>
      <c r="E34" s="27"/>
      <c r="F34" s="27"/>
      <c r="G34" s="66"/>
      <c r="H34" s="85"/>
      <c r="I34" s="47"/>
    </row>
    <row r="35" spans="1:9" x14ac:dyDescent="0.35">
      <c r="A35" s="46"/>
      <c r="B35" s="48" t="s">
        <v>100</v>
      </c>
      <c r="C35" s="48"/>
      <c r="D35" s="27"/>
      <c r="E35" s="27"/>
      <c r="F35" s="27"/>
      <c r="G35" s="66"/>
      <c r="H35" s="85"/>
      <c r="I35" s="47"/>
    </row>
    <row r="36" spans="1:9" x14ac:dyDescent="0.35">
      <c r="A36" s="46"/>
      <c r="B36" s="48"/>
      <c r="C36" s="48"/>
      <c r="D36" s="27"/>
      <c r="E36" s="27"/>
      <c r="F36" s="27"/>
      <c r="G36" s="66"/>
      <c r="H36" s="85"/>
      <c r="I36" s="47"/>
    </row>
    <row r="37" spans="1:9" x14ac:dyDescent="0.35">
      <c r="A37" s="46"/>
      <c r="B37" s="27"/>
      <c r="C37" s="27"/>
      <c r="D37" s="27"/>
      <c r="E37" s="27"/>
      <c r="F37" s="66"/>
      <c r="G37" s="66"/>
      <c r="H37" s="66"/>
      <c r="I37" s="47"/>
    </row>
    <row r="38" spans="1:9" x14ac:dyDescent="0.35">
      <c r="A38" s="46"/>
      <c r="B38" s="27"/>
      <c r="C38" s="27"/>
      <c r="D38" s="27"/>
      <c r="E38" s="27"/>
      <c r="F38" s="66"/>
      <c r="G38" s="66"/>
      <c r="H38" s="66"/>
      <c r="I38" s="47"/>
    </row>
    <row r="39" spans="1:9" x14ac:dyDescent="0.35">
      <c r="A39" s="46"/>
      <c r="B39" s="27"/>
      <c r="C39" s="27"/>
      <c r="D39" s="27"/>
      <c r="E39" s="27"/>
      <c r="F39" s="66"/>
      <c r="G39" s="66"/>
      <c r="H39" s="66"/>
      <c r="I39" s="47"/>
    </row>
    <row r="40" spans="1:9" ht="15" thickBot="1" x14ac:dyDescent="0.4">
      <c r="A40" s="46"/>
      <c r="B40" s="67" t="s">
        <v>101</v>
      </c>
      <c r="C40" s="68"/>
      <c r="D40" s="27"/>
      <c r="E40" s="27"/>
      <c r="F40" s="67" t="s">
        <v>80</v>
      </c>
      <c r="G40" s="68"/>
      <c r="H40" s="66"/>
      <c r="I40" s="47"/>
    </row>
    <row r="41" spans="1:9" x14ac:dyDescent="0.35">
      <c r="A41" s="46"/>
      <c r="B41" s="66"/>
      <c r="C41" s="66"/>
      <c r="D41" s="27"/>
      <c r="E41" s="27"/>
      <c r="F41" s="66"/>
      <c r="G41" s="66"/>
      <c r="H41" s="66"/>
      <c r="I41" s="47"/>
    </row>
    <row r="42" spans="1:9" x14ac:dyDescent="0.35">
      <c r="A42" s="46"/>
      <c r="B42" s="48" t="s">
        <v>102</v>
      </c>
      <c r="C42" s="27"/>
      <c r="D42" s="27"/>
      <c r="E42" s="27"/>
      <c r="F42" s="71" t="s">
        <v>103</v>
      </c>
      <c r="G42" s="66"/>
      <c r="H42" s="66"/>
      <c r="I42" s="47"/>
    </row>
    <row r="43" spans="1:9" x14ac:dyDescent="0.35">
      <c r="A43" s="46"/>
      <c r="B43" s="27"/>
      <c r="C43" s="27"/>
      <c r="D43" s="27"/>
      <c r="E43" s="27"/>
      <c r="F43" s="66"/>
      <c r="G43" s="66"/>
      <c r="H43" s="66"/>
      <c r="I43" s="47"/>
    </row>
    <row r="44" spans="1:9" ht="15" thickBot="1" x14ac:dyDescent="0.4">
      <c r="A44" s="73"/>
      <c r="B44" s="74"/>
      <c r="C44" s="74"/>
      <c r="D44" s="74"/>
      <c r="E44" s="74"/>
      <c r="F44" s="68"/>
      <c r="G44" s="68"/>
      <c r="H44" s="68"/>
      <c r="I44" s="7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L4" sqref="L1:O1048576"/>
    </sheetView>
  </sheetViews>
  <sheetFormatPr baseColWidth="10" defaultRowHeight="12.5" x14ac:dyDescent="0.25"/>
  <cols>
    <col min="1" max="1" width="4.453125" style="27" customWidth="1"/>
    <col min="2" max="2" width="10.90625" style="27"/>
    <col min="3" max="3" width="18.7265625" style="27" customWidth="1"/>
    <col min="4" max="4" width="18.26953125" style="27" customWidth="1"/>
    <col min="5" max="5" width="9.1796875" style="27" customWidth="1"/>
    <col min="6" max="8" width="10.90625" style="27"/>
    <col min="9" max="9" width="19.81640625" style="27" customWidth="1"/>
    <col min="10" max="10" width="15.81640625" style="27" customWidth="1"/>
    <col min="11" max="11" width="7.1796875" style="27" customWidth="1"/>
    <col min="12" max="219" width="10.90625" style="27"/>
    <col min="220" max="220" width="4.453125" style="27" customWidth="1"/>
    <col min="221" max="221" width="10.90625" style="27"/>
    <col min="222" max="222" width="17.54296875" style="27" customWidth="1"/>
    <col min="223" max="223" width="11.54296875" style="27" customWidth="1"/>
    <col min="224" max="227" width="10.90625" style="27"/>
    <col min="228" max="228" width="22.54296875" style="27" customWidth="1"/>
    <col min="229" max="229" width="14" style="27" customWidth="1"/>
    <col min="230" max="230" width="1.7265625" style="27" customWidth="1"/>
    <col min="231" max="475" width="10.90625" style="27"/>
    <col min="476" max="476" width="4.453125" style="27" customWidth="1"/>
    <col min="477" max="477" width="10.90625" style="27"/>
    <col min="478" max="478" width="17.54296875" style="27" customWidth="1"/>
    <col min="479" max="479" width="11.54296875" style="27" customWidth="1"/>
    <col min="480" max="483" width="10.90625" style="27"/>
    <col min="484" max="484" width="22.54296875" style="27" customWidth="1"/>
    <col min="485" max="485" width="14" style="27" customWidth="1"/>
    <col min="486" max="486" width="1.7265625" style="27" customWidth="1"/>
    <col min="487" max="731" width="10.90625" style="27"/>
    <col min="732" max="732" width="4.453125" style="27" customWidth="1"/>
    <col min="733" max="733" width="10.90625" style="27"/>
    <col min="734" max="734" width="17.54296875" style="27" customWidth="1"/>
    <col min="735" max="735" width="11.54296875" style="27" customWidth="1"/>
    <col min="736" max="739" width="10.90625" style="27"/>
    <col min="740" max="740" width="22.54296875" style="27" customWidth="1"/>
    <col min="741" max="741" width="14" style="27" customWidth="1"/>
    <col min="742" max="742" width="1.7265625" style="27" customWidth="1"/>
    <col min="743" max="987" width="10.90625" style="27"/>
    <col min="988" max="988" width="4.453125" style="27" customWidth="1"/>
    <col min="989" max="989" width="10.90625" style="27"/>
    <col min="990" max="990" width="17.54296875" style="27" customWidth="1"/>
    <col min="991" max="991" width="11.54296875" style="27" customWidth="1"/>
    <col min="992" max="995" width="10.90625" style="27"/>
    <col min="996" max="996" width="22.54296875" style="27" customWidth="1"/>
    <col min="997" max="997" width="14" style="27" customWidth="1"/>
    <col min="998" max="998" width="1.7265625" style="27" customWidth="1"/>
    <col min="999" max="1243" width="10.90625" style="27"/>
    <col min="1244" max="1244" width="4.453125" style="27" customWidth="1"/>
    <col min="1245" max="1245" width="10.90625" style="27"/>
    <col min="1246" max="1246" width="17.54296875" style="27" customWidth="1"/>
    <col min="1247" max="1247" width="11.54296875" style="27" customWidth="1"/>
    <col min="1248" max="1251" width="10.90625" style="27"/>
    <col min="1252" max="1252" width="22.54296875" style="27" customWidth="1"/>
    <col min="1253" max="1253" width="14" style="27" customWidth="1"/>
    <col min="1254" max="1254" width="1.7265625" style="27" customWidth="1"/>
    <col min="1255" max="1499" width="10.90625" style="27"/>
    <col min="1500" max="1500" width="4.453125" style="27" customWidth="1"/>
    <col min="1501" max="1501" width="10.90625" style="27"/>
    <col min="1502" max="1502" width="17.54296875" style="27" customWidth="1"/>
    <col min="1503" max="1503" width="11.54296875" style="27" customWidth="1"/>
    <col min="1504" max="1507" width="10.90625" style="27"/>
    <col min="1508" max="1508" width="22.54296875" style="27" customWidth="1"/>
    <col min="1509" max="1509" width="14" style="27" customWidth="1"/>
    <col min="1510" max="1510" width="1.7265625" style="27" customWidth="1"/>
    <col min="1511" max="1755" width="10.90625" style="27"/>
    <col min="1756" max="1756" width="4.453125" style="27" customWidth="1"/>
    <col min="1757" max="1757" width="10.90625" style="27"/>
    <col min="1758" max="1758" width="17.54296875" style="27" customWidth="1"/>
    <col min="1759" max="1759" width="11.54296875" style="27" customWidth="1"/>
    <col min="1760" max="1763" width="10.90625" style="27"/>
    <col min="1764" max="1764" width="22.54296875" style="27" customWidth="1"/>
    <col min="1765" max="1765" width="14" style="27" customWidth="1"/>
    <col min="1766" max="1766" width="1.7265625" style="27" customWidth="1"/>
    <col min="1767" max="2011" width="10.90625" style="27"/>
    <col min="2012" max="2012" width="4.453125" style="27" customWidth="1"/>
    <col min="2013" max="2013" width="10.90625" style="27"/>
    <col min="2014" max="2014" width="17.54296875" style="27" customWidth="1"/>
    <col min="2015" max="2015" width="11.54296875" style="27" customWidth="1"/>
    <col min="2016" max="2019" width="10.90625" style="27"/>
    <col min="2020" max="2020" width="22.54296875" style="27" customWidth="1"/>
    <col min="2021" max="2021" width="14" style="27" customWidth="1"/>
    <col min="2022" max="2022" width="1.7265625" style="27" customWidth="1"/>
    <col min="2023" max="2267" width="10.90625" style="27"/>
    <col min="2268" max="2268" width="4.453125" style="27" customWidth="1"/>
    <col min="2269" max="2269" width="10.90625" style="27"/>
    <col min="2270" max="2270" width="17.54296875" style="27" customWidth="1"/>
    <col min="2271" max="2271" width="11.54296875" style="27" customWidth="1"/>
    <col min="2272" max="2275" width="10.90625" style="27"/>
    <col min="2276" max="2276" width="22.54296875" style="27" customWidth="1"/>
    <col min="2277" max="2277" width="14" style="27" customWidth="1"/>
    <col min="2278" max="2278" width="1.7265625" style="27" customWidth="1"/>
    <col min="2279" max="2523" width="10.90625" style="27"/>
    <col min="2524" max="2524" width="4.453125" style="27" customWidth="1"/>
    <col min="2525" max="2525" width="10.90625" style="27"/>
    <col min="2526" max="2526" width="17.54296875" style="27" customWidth="1"/>
    <col min="2527" max="2527" width="11.54296875" style="27" customWidth="1"/>
    <col min="2528" max="2531" width="10.90625" style="27"/>
    <col min="2532" max="2532" width="22.54296875" style="27" customWidth="1"/>
    <col min="2533" max="2533" width="14" style="27" customWidth="1"/>
    <col min="2534" max="2534" width="1.7265625" style="27" customWidth="1"/>
    <col min="2535" max="2779" width="10.90625" style="27"/>
    <col min="2780" max="2780" width="4.453125" style="27" customWidth="1"/>
    <col min="2781" max="2781" width="10.90625" style="27"/>
    <col min="2782" max="2782" width="17.54296875" style="27" customWidth="1"/>
    <col min="2783" max="2783" width="11.54296875" style="27" customWidth="1"/>
    <col min="2784" max="2787" width="10.90625" style="27"/>
    <col min="2788" max="2788" width="22.54296875" style="27" customWidth="1"/>
    <col min="2789" max="2789" width="14" style="27" customWidth="1"/>
    <col min="2790" max="2790" width="1.7265625" style="27" customWidth="1"/>
    <col min="2791" max="3035" width="10.90625" style="27"/>
    <col min="3036" max="3036" width="4.453125" style="27" customWidth="1"/>
    <col min="3037" max="3037" width="10.90625" style="27"/>
    <col min="3038" max="3038" width="17.54296875" style="27" customWidth="1"/>
    <col min="3039" max="3039" width="11.54296875" style="27" customWidth="1"/>
    <col min="3040" max="3043" width="10.90625" style="27"/>
    <col min="3044" max="3044" width="22.54296875" style="27" customWidth="1"/>
    <col min="3045" max="3045" width="14" style="27" customWidth="1"/>
    <col min="3046" max="3046" width="1.7265625" style="27" customWidth="1"/>
    <col min="3047" max="3291" width="10.90625" style="27"/>
    <col min="3292" max="3292" width="4.453125" style="27" customWidth="1"/>
    <col min="3293" max="3293" width="10.90625" style="27"/>
    <col min="3294" max="3294" width="17.54296875" style="27" customWidth="1"/>
    <col min="3295" max="3295" width="11.54296875" style="27" customWidth="1"/>
    <col min="3296" max="3299" width="10.90625" style="27"/>
    <col min="3300" max="3300" width="22.54296875" style="27" customWidth="1"/>
    <col min="3301" max="3301" width="14" style="27" customWidth="1"/>
    <col min="3302" max="3302" width="1.7265625" style="27" customWidth="1"/>
    <col min="3303" max="3547" width="10.90625" style="27"/>
    <col min="3548" max="3548" width="4.453125" style="27" customWidth="1"/>
    <col min="3549" max="3549" width="10.90625" style="27"/>
    <col min="3550" max="3550" width="17.54296875" style="27" customWidth="1"/>
    <col min="3551" max="3551" width="11.54296875" style="27" customWidth="1"/>
    <col min="3552" max="3555" width="10.90625" style="27"/>
    <col min="3556" max="3556" width="22.54296875" style="27" customWidth="1"/>
    <col min="3557" max="3557" width="14" style="27" customWidth="1"/>
    <col min="3558" max="3558" width="1.7265625" style="27" customWidth="1"/>
    <col min="3559" max="3803" width="10.90625" style="27"/>
    <col min="3804" max="3804" width="4.453125" style="27" customWidth="1"/>
    <col min="3805" max="3805" width="10.90625" style="27"/>
    <col min="3806" max="3806" width="17.54296875" style="27" customWidth="1"/>
    <col min="3807" max="3807" width="11.54296875" style="27" customWidth="1"/>
    <col min="3808" max="3811" width="10.90625" style="27"/>
    <col min="3812" max="3812" width="22.54296875" style="27" customWidth="1"/>
    <col min="3813" max="3813" width="14" style="27" customWidth="1"/>
    <col min="3814" max="3814" width="1.7265625" style="27" customWidth="1"/>
    <col min="3815" max="4059" width="10.90625" style="27"/>
    <col min="4060" max="4060" width="4.453125" style="27" customWidth="1"/>
    <col min="4061" max="4061" width="10.90625" style="27"/>
    <col min="4062" max="4062" width="17.54296875" style="27" customWidth="1"/>
    <col min="4063" max="4063" width="11.54296875" style="27" customWidth="1"/>
    <col min="4064" max="4067" width="10.90625" style="27"/>
    <col min="4068" max="4068" width="22.54296875" style="27" customWidth="1"/>
    <col min="4069" max="4069" width="14" style="27" customWidth="1"/>
    <col min="4070" max="4070" width="1.7265625" style="27" customWidth="1"/>
    <col min="4071" max="4315" width="10.90625" style="27"/>
    <col min="4316" max="4316" width="4.453125" style="27" customWidth="1"/>
    <col min="4317" max="4317" width="10.90625" style="27"/>
    <col min="4318" max="4318" width="17.54296875" style="27" customWidth="1"/>
    <col min="4319" max="4319" width="11.54296875" style="27" customWidth="1"/>
    <col min="4320" max="4323" width="10.90625" style="27"/>
    <col min="4324" max="4324" width="22.54296875" style="27" customWidth="1"/>
    <col min="4325" max="4325" width="14" style="27" customWidth="1"/>
    <col min="4326" max="4326" width="1.7265625" style="27" customWidth="1"/>
    <col min="4327" max="4571" width="10.90625" style="27"/>
    <col min="4572" max="4572" width="4.453125" style="27" customWidth="1"/>
    <col min="4573" max="4573" width="10.90625" style="27"/>
    <col min="4574" max="4574" width="17.54296875" style="27" customWidth="1"/>
    <col min="4575" max="4575" width="11.54296875" style="27" customWidth="1"/>
    <col min="4576" max="4579" width="10.90625" style="27"/>
    <col min="4580" max="4580" width="22.54296875" style="27" customWidth="1"/>
    <col min="4581" max="4581" width="14" style="27" customWidth="1"/>
    <col min="4582" max="4582" width="1.7265625" style="27" customWidth="1"/>
    <col min="4583" max="4827" width="10.90625" style="27"/>
    <col min="4828" max="4828" width="4.453125" style="27" customWidth="1"/>
    <col min="4829" max="4829" width="10.90625" style="27"/>
    <col min="4830" max="4830" width="17.54296875" style="27" customWidth="1"/>
    <col min="4831" max="4831" width="11.54296875" style="27" customWidth="1"/>
    <col min="4832" max="4835" width="10.90625" style="27"/>
    <col min="4836" max="4836" width="22.54296875" style="27" customWidth="1"/>
    <col min="4837" max="4837" width="14" style="27" customWidth="1"/>
    <col min="4838" max="4838" width="1.7265625" style="27" customWidth="1"/>
    <col min="4839" max="5083" width="10.90625" style="27"/>
    <col min="5084" max="5084" width="4.453125" style="27" customWidth="1"/>
    <col min="5085" max="5085" width="10.90625" style="27"/>
    <col min="5086" max="5086" width="17.54296875" style="27" customWidth="1"/>
    <col min="5087" max="5087" width="11.54296875" style="27" customWidth="1"/>
    <col min="5088" max="5091" width="10.90625" style="27"/>
    <col min="5092" max="5092" width="22.54296875" style="27" customWidth="1"/>
    <col min="5093" max="5093" width="14" style="27" customWidth="1"/>
    <col min="5094" max="5094" width="1.7265625" style="27" customWidth="1"/>
    <col min="5095" max="5339" width="10.90625" style="27"/>
    <col min="5340" max="5340" width="4.453125" style="27" customWidth="1"/>
    <col min="5341" max="5341" width="10.90625" style="27"/>
    <col min="5342" max="5342" width="17.54296875" style="27" customWidth="1"/>
    <col min="5343" max="5343" width="11.54296875" style="27" customWidth="1"/>
    <col min="5344" max="5347" width="10.90625" style="27"/>
    <col min="5348" max="5348" width="22.54296875" style="27" customWidth="1"/>
    <col min="5349" max="5349" width="14" style="27" customWidth="1"/>
    <col min="5350" max="5350" width="1.7265625" style="27" customWidth="1"/>
    <col min="5351" max="5595" width="10.90625" style="27"/>
    <col min="5596" max="5596" width="4.453125" style="27" customWidth="1"/>
    <col min="5597" max="5597" width="10.90625" style="27"/>
    <col min="5598" max="5598" width="17.54296875" style="27" customWidth="1"/>
    <col min="5599" max="5599" width="11.54296875" style="27" customWidth="1"/>
    <col min="5600" max="5603" width="10.90625" style="27"/>
    <col min="5604" max="5604" width="22.54296875" style="27" customWidth="1"/>
    <col min="5605" max="5605" width="14" style="27" customWidth="1"/>
    <col min="5606" max="5606" width="1.7265625" style="27" customWidth="1"/>
    <col min="5607" max="5851" width="10.90625" style="27"/>
    <col min="5852" max="5852" width="4.453125" style="27" customWidth="1"/>
    <col min="5853" max="5853" width="10.90625" style="27"/>
    <col min="5854" max="5854" width="17.54296875" style="27" customWidth="1"/>
    <col min="5855" max="5855" width="11.54296875" style="27" customWidth="1"/>
    <col min="5856" max="5859" width="10.90625" style="27"/>
    <col min="5860" max="5860" width="22.54296875" style="27" customWidth="1"/>
    <col min="5861" max="5861" width="14" style="27" customWidth="1"/>
    <col min="5862" max="5862" width="1.7265625" style="27" customWidth="1"/>
    <col min="5863" max="6107" width="10.90625" style="27"/>
    <col min="6108" max="6108" width="4.453125" style="27" customWidth="1"/>
    <col min="6109" max="6109" width="10.90625" style="27"/>
    <col min="6110" max="6110" width="17.54296875" style="27" customWidth="1"/>
    <col min="6111" max="6111" width="11.54296875" style="27" customWidth="1"/>
    <col min="6112" max="6115" width="10.90625" style="27"/>
    <col min="6116" max="6116" width="22.54296875" style="27" customWidth="1"/>
    <col min="6117" max="6117" width="14" style="27" customWidth="1"/>
    <col min="6118" max="6118" width="1.7265625" style="27" customWidth="1"/>
    <col min="6119" max="6363" width="10.90625" style="27"/>
    <col min="6364" max="6364" width="4.453125" style="27" customWidth="1"/>
    <col min="6365" max="6365" width="10.90625" style="27"/>
    <col min="6366" max="6366" width="17.54296875" style="27" customWidth="1"/>
    <col min="6367" max="6367" width="11.54296875" style="27" customWidth="1"/>
    <col min="6368" max="6371" width="10.90625" style="27"/>
    <col min="6372" max="6372" width="22.54296875" style="27" customWidth="1"/>
    <col min="6373" max="6373" width="14" style="27" customWidth="1"/>
    <col min="6374" max="6374" width="1.7265625" style="27" customWidth="1"/>
    <col min="6375" max="6619" width="10.90625" style="27"/>
    <col min="6620" max="6620" width="4.453125" style="27" customWidth="1"/>
    <col min="6621" max="6621" width="10.90625" style="27"/>
    <col min="6622" max="6622" width="17.54296875" style="27" customWidth="1"/>
    <col min="6623" max="6623" width="11.54296875" style="27" customWidth="1"/>
    <col min="6624" max="6627" width="10.90625" style="27"/>
    <col min="6628" max="6628" width="22.54296875" style="27" customWidth="1"/>
    <col min="6629" max="6629" width="14" style="27" customWidth="1"/>
    <col min="6630" max="6630" width="1.7265625" style="27" customWidth="1"/>
    <col min="6631" max="6875" width="10.90625" style="27"/>
    <col min="6876" max="6876" width="4.453125" style="27" customWidth="1"/>
    <col min="6877" max="6877" width="10.90625" style="27"/>
    <col min="6878" max="6878" width="17.54296875" style="27" customWidth="1"/>
    <col min="6879" max="6879" width="11.54296875" style="27" customWidth="1"/>
    <col min="6880" max="6883" width="10.90625" style="27"/>
    <col min="6884" max="6884" width="22.54296875" style="27" customWidth="1"/>
    <col min="6885" max="6885" width="14" style="27" customWidth="1"/>
    <col min="6886" max="6886" width="1.7265625" style="27" customWidth="1"/>
    <col min="6887" max="7131" width="10.90625" style="27"/>
    <col min="7132" max="7132" width="4.453125" style="27" customWidth="1"/>
    <col min="7133" max="7133" width="10.90625" style="27"/>
    <col min="7134" max="7134" width="17.54296875" style="27" customWidth="1"/>
    <col min="7135" max="7135" width="11.54296875" style="27" customWidth="1"/>
    <col min="7136" max="7139" width="10.90625" style="27"/>
    <col min="7140" max="7140" width="22.54296875" style="27" customWidth="1"/>
    <col min="7141" max="7141" width="14" style="27" customWidth="1"/>
    <col min="7142" max="7142" width="1.7265625" style="27" customWidth="1"/>
    <col min="7143" max="7387" width="10.90625" style="27"/>
    <col min="7388" max="7388" width="4.453125" style="27" customWidth="1"/>
    <col min="7389" max="7389" width="10.90625" style="27"/>
    <col min="7390" max="7390" width="17.54296875" style="27" customWidth="1"/>
    <col min="7391" max="7391" width="11.54296875" style="27" customWidth="1"/>
    <col min="7392" max="7395" width="10.90625" style="27"/>
    <col min="7396" max="7396" width="22.54296875" style="27" customWidth="1"/>
    <col min="7397" max="7397" width="14" style="27" customWidth="1"/>
    <col min="7398" max="7398" width="1.7265625" style="27" customWidth="1"/>
    <col min="7399" max="7643" width="10.90625" style="27"/>
    <col min="7644" max="7644" width="4.453125" style="27" customWidth="1"/>
    <col min="7645" max="7645" width="10.90625" style="27"/>
    <col min="7646" max="7646" width="17.54296875" style="27" customWidth="1"/>
    <col min="7647" max="7647" width="11.54296875" style="27" customWidth="1"/>
    <col min="7648" max="7651" width="10.90625" style="27"/>
    <col min="7652" max="7652" width="22.54296875" style="27" customWidth="1"/>
    <col min="7653" max="7653" width="14" style="27" customWidth="1"/>
    <col min="7654" max="7654" width="1.7265625" style="27" customWidth="1"/>
    <col min="7655" max="7899" width="10.90625" style="27"/>
    <col min="7900" max="7900" width="4.453125" style="27" customWidth="1"/>
    <col min="7901" max="7901" width="10.90625" style="27"/>
    <col min="7902" max="7902" width="17.54296875" style="27" customWidth="1"/>
    <col min="7903" max="7903" width="11.54296875" style="27" customWidth="1"/>
    <col min="7904" max="7907" width="10.90625" style="27"/>
    <col min="7908" max="7908" width="22.54296875" style="27" customWidth="1"/>
    <col min="7909" max="7909" width="14" style="27" customWidth="1"/>
    <col min="7910" max="7910" width="1.7265625" style="27" customWidth="1"/>
    <col min="7911" max="8155" width="10.90625" style="27"/>
    <col min="8156" max="8156" width="4.453125" style="27" customWidth="1"/>
    <col min="8157" max="8157" width="10.90625" style="27"/>
    <col min="8158" max="8158" width="17.54296875" style="27" customWidth="1"/>
    <col min="8159" max="8159" width="11.54296875" style="27" customWidth="1"/>
    <col min="8160" max="8163" width="10.90625" style="27"/>
    <col min="8164" max="8164" width="22.54296875" style="27" customWidth="1"/>
    <col min="8165" max="8165" width="14" style="27" customWidth="1"/>
    <col min="8166" max="8166" width="1.7265625" style="27" customWidth="1"/>
    <col min="8167" max="8411" width="10.90625" style="27"/>
    <col min="8412" max="8412" width="4.453125" style="27" customWidth="1"/>
    <col min="8413" max="8413" width="10.90625" style="27"/>
    <col min="8414" max="8414" width="17.54296875" style="27" customWidth="1"/>
    <col min="8415" max="8415" width="11.54296875" style="27" customWidth="1"/>
    <col min="8416" max="8419" width="10.90625" style="27"/>
    <col min="8420" max="8420" width="22.54296875" style="27" customWidth="1"/>
    <col min="8421" max="8421" width="14" style="27" customWidth="1"/>
    <col min="8422" max="8422" width="1.7265625" style="27" customWidth="1"/>
    <col min="8423" max="8667" width="10.90625" style="27"/>
    <col min="8668" max="8668" width="4.453125" style="27" customWidth="1"/>
    <col min="8669" max="8669" width="10.90625" style="27"/>
    <col min="8670" max="8670" width="17.54296875" style="27" customWidth="1"/>
    <col min="8671" max="8671" width="11.54296875" style="27" customWidth="1"/>
    <col min="8672" max="8675" width="10.90625" style="27"/>
    <col min="8676" max="8676" width="22.54296875" style="27" customWidth="1"/>
    <col min="8677" max="8677" width="14" style="27" customWidth="1"/>
    <col min="8678" max="8678" width="1.7265625" style="27" customWidth="1"/>
    <col min="8679" max="8923" width="10.90625" style="27"/>
    <col min="8924" max="8924" width="4.453125" style="27" customWidth="1"/>
    <col min="8925" max="8925" width="10.90625" style="27"/>
    <col min="8926" max="8926" width="17.54296875" style="27" customWidth="1"/>
    <col min="8927" max="8927" width="11.54296875" style="27" customWidth="1"/>
    <col min="8928" max="8931" width="10.90625" style="27"/>
    <col min="8932" max="8932" width="22.54296875" style="27" customWidth="1"/>
    <col min="8933" max="8933" width="14" style="27" customWidth="1"/>
    <col min="8934" max="8934" width="1.7265625" style="27" customWidth="1"/>
    <col min="8935" max="9179" width="10.90625" style="27"/>
    <col min="9180" max="9180" width="4.453125" style="27" customWidth="1"/>
    <col min="9181" max="9181" width="10.90625" style="27"/>
    <col min="9182" max="9182" width="17.54296875" style="27" customWidth="1"/>
    <col min="9183" max="9183" width="11.54296875" style="27" customWidth="1"/>
    <col min="9184" max="9187" width="10.90625" style="27"/>
    <col min="9188" max="9188" width="22.54296875" style="27" customWidth="1"/>
    <col min="9189" max="9189" width="14" style="27" customWidth="1"/>
    <col min="9190" max="9190" width="1.7265625" style="27" customWidth="1"/>
    <col min="9191" max="9435" width="10.90625" style="27"/>
    <col min="9436" max="9436" width="4.453125" style="27" customWidth="1"/>
    <col min="9437" max="9437" width="10.90625" style="27"/>
    <col min="9438" max="9438" width="17.54296875" style="27" customWidth="1"/>
    <col min="9439" max="9439" width="11.54296875" style="27" customWidth="1"/>
    <col min="9440" max="9443" width="10.90625" style="27"/>
    <col min="9444" max="9444" width="22.54296875" style="27" customWidth="1"/>
    <col min="9445" max="9445" width="14" style="27" customWidth="1"/>
    <col min="9446" max="9446" width="1.7265625" style="27" customWidth="1"/>
    <col min="9447" max="9691" width="10.90625" style="27"/>
    <col min="9692" max="9692" width="4.453125" style="27" customWidth="1"/>
    <col min="9693" max="9693" width="10.90625" style="27"/>
    <col min="9694" max="9694" width="17.54296875" style="27" customWidth="1"/>
    <col min="9695" max="9695" width="11.54296875" style="27" customWidth="1"/>
    <col min="9696" max="9699" width="10.90625" style="27"/>
    <col min="9700" max="9700" width="22.54296875" style="27" customWidth="1"/>
    <col min="9701" max="9701" width="14" style="27" customWidth="1"/>
    <col min="9702" max="9702" width="1.7265625" style="27" customWidth="1"/>
    <col min="9703" max="9947" width="10.90625" style="27"/>
    <col min="9948" max="9948" width="4.453125" style="27" customWidth="1"/>
    <col min="9949" max="9949" width="10.90625" style="27"/>
    <col min="9950" max="9950" width="17.54296875" style="27" customWidth="1"/>
    <col min="9951" max="9951" width="11.54296875" style="27" customWidth="1"/>
    <col min="9952" max="9955" width="10.90625" style="27"/>
    <col min="9956" max="9956" width="22.54296875" style="27" customWidth="1"/>
    <col min="9957" max="9957" width="14" style="27" customWidth="1"/>
    <col min="9958" max="9958" width="1.7265625" style="27" customWidth="1"/>
    <col min="9959" max="10203" width="10.90625" style="27"/>
    <col min="10204" max="10204" width="4.453125" style="27" customWidth="1"/>
    <col min="10205" max="10205" width="10.90625" style="27"/>
    <col min="10206" max="10206" width="17.54296875" style="27" customWidth="1"/>
    <col min="10207" max="10207" width="11.54296875" style="27" customWidth="1"/>
    <col min="10208" max="10211" width="10.90625" style="27"/>
    <col min="10212" max="10212" width="22.54296875" style="27" customWidth="1"/>
    <col min="10213" max="10213" width="14" style="27" customWidth="1"/>
    <col min="10214" max="10214" width="1.7265625" style="27" customWidth="1"/>
    <col min="10215" max="10459" width="10.90625" style="27"/>
    <col min="10460" max="10460" width="4.453125" style="27" customWidth="1"/>
    <col min="10461" max="10461" width="10.90625" style="27"/>
    <col min="10462" max="10462" width="17.54296875" style="27" customWidth="1"/>
    <col min="10463" max="10463" width="11.54296875" style="27" customWidth="1"/>
    <col min="10464" max="10467" width="10.90625" style="27"/>
    <col min="10468" max="10468" width="22.54296875" style="27" customWidth="1"/>
    <col min="10469" max="10469" width="14" style="27" customWidth="1"/>
    <col min="10470" max="10470" width="1.7265625" style="27" customWidth="1"/>
    <col min="10471" max="10715" width="10.90625" style="27"/>
    <col min="10716" max="10716" width="4.453125" style="27" customWidth="1"/>
    <col min="10717" max="10717" width="10.90625" style="27"/>
    <col min="10718" max="10718" width="17.54296875" style="27" customWidth="1"/>
    <col min="10719" max="10719" width="11.54296875" style="27" customWidth="1"/>
    <col min="10720" max="10723" width="10.90625" style="27"/>
    <col min="10724" max="10724" width="22.54296875" style="27" customWidth="1"/>
    <col min="10725" max="10725" width="14" style="27" customWidth="1"/>
    <col min="10726" max="10726" width="1.7265625" style="27" customWidth="1"/>
    <col min="10727" max="10971" width="10.90625" style="27"/>
    <col min="10972" max="10972" width="4.453125" style="27" customWidth="1"/>
    <col min="10973" max="10973" width="10.90625" style="27"/>
    <col min="10974" max="10974" width="17.54296875" style="27" customWidth="1"/>
    <col min="10975" max="10975" width="11.54296875" style="27" customWidth="1"/>
    <col min="10976" max="10979" width="10.90625" style="27"/>
    <col min="10980" max="10980" width="22.54296875" style="27" customWidth="1"/>
    <col min="10981" max="10981" width="14" style="27" customWidth="1"/>
    <col min="10982" max="10982" width="1.7265625" style="27" customWidth="1"/>
    <col min="10983" max="11227" width="10.90625" style="27"/>
    <col min="11228" max="11228" width="4.453125" style="27" customWidth="1"/>
    <col min="11229" max="11229" width="10.90625" style="27"/>
    <col min="11230" max="11230" width="17.54296875" style="27" customWidth="1"/>
    <col min="11231" max="11231" width="11.54296875" style="27" customWidth="1"/>
    <col min="11232" max="11235" width="10.90625" style="27"/>
    <col min="11236" max="11236" width="22.54296875" style="27" customWidth="1"/>
    <col min="11237" max="11237" width="14" style="27" customWidth="1"/>
    <col min="11238" max="11238" width="1.7265625" style="27" customWidth="1"/>
    <col min="11239" max="11483" width="10.90625" style="27"/>
    <col min="11484" max="11484" width="4.453125" style="27" customWidth="1"/>
    <col min="11485" max="11485" width="10.90625" style="27"/>
    <col min="11486" max="11486" width="17.54296875" style="27" customWidth="1"/>
    <col min="11487" max="11487" width="11.54296875" style="27" customWidth="1"/>
    <col min="11488" max="11491" width="10.90625" style="27"/>
    <col min="11492" max="11492" width="22.54296875" style="27" customWidth="1"/>
    <col min="11493" max="11493" width="14" style="27" customWidth="1"/>
    <col min="11494" max="11494" width="1.7265625" style="27" customWidth="1"/>
    <col min="11495" max="11739" width="10.90625" style="27"/>
    <col min="11740" max="11740" width="4.453125" style="27" customWidth="1"/>
    <col min="11741" max="11741" width="10.90625" style="27"/>
    <col min="11742" max="11742" width="17.54296875" style="27" customWidth="1"/>
    <col min="11743" max="11743" width="11.54296875" style="27" customWidth="1"/>
    <col min="11744" max="11747" width="10.90625" style="27"/>
    <col min="11748" max="11748" width="22.54296875" style="27" customWidth="1"/>
    <col min="11749" max="11749" width="14" style="27" customWidth="1"/>
    <col min="11750" max="11750" width="1.7265625" style="27" customWidth="1"/>
    <col min="11751" max="11995" width="10.90625" style="27"/>
    <col min="11996" max="11996" width="4.453125" style="27" customWidth="1"/>
    <col min="11997" max="11997" width="10.90625" style="27"/>
    <col min="11998" max="11998" width="17.54296875" style="27" customWidth="1"/>
    <col min="11999" max="11999" width="11.54296875" style="27" customWidth="1"/>
    <col min="12000" max="12003" width="10.90625" style="27"/>
    <col min="12004" max="12004" width="22.54296875" style="27" customWidth="1"/>
    <col min="12005" max="12005" width="14" style="27" customWidth="1"/>
    <col min="12006" max="12006" width="1.7265625" style="27" customWidth="1"/>
    <col min="12007" max="12251" width="10.90625" style="27"/>
    <col min="12252" max="12252" width="4.453125" style="27" customWidth="1"/>
    <col min="12253" max="12253" width="10.90625" style="27"/>
    <col min="12254" max="12254" width="17.54296875" style="27" customWidth="1"/>
    <col min="12255" max="12255" width="11.54296875" style="27" customWidth="1"/>
    <col min="12256" max="12259" width="10.90625" style="27"/>
    <col min="12260" max="12260" width="22.54296875" style="27" customWidth="1"/>
    <col min="12261" max="12261" width="14" style="27" customWidth="1"/>
    <col min="12262" max="12262" width="1.7265625" style="27" customWidth="1"/>
    <col min="12263" max="12507" width="10.90625" style="27"/>
    <col min="12508" max="12508" width="4.453125" style="27" customWidth="1"/>
    <col min="12509" max="12509" width="10.90625" style="27"/>
    <col min="12510" max="12510" width="17.54296875" style="27" customWidth="1"/>
    <col min="12511" max="12511" width="11.54296875" style="27" customWidth="1"/>
    <col min="12512" max="12515" width="10.90625" style="27"/>
    <col min="12516" max="12516" width="22.54296875" style="27" customWidth="1"/>
    <col min="12517" max="12517" width="14" style="27" customWidth="1"/>
    <col min="12518" max="12518" width="1.7265625" style="27" customWidth="1"/>
    <col min="12519" max="12763" width="10.90625" style="27"/>
    <col min="12764" max="12764" width="4.453125" style="27" customWidth="1"/>
    <col min="12765" max="12765" width="10.90625" style="27"/>
    <col min="12766" max="12766" width="17.54296875" style="27" customWidth="1"/>
    <col min="12767" max="12767" width="11.54296875" style="27" customWidth="1"/>
    <col min="12768" max="12771" width="10.90625" style="27"/>
    <col min="12772" max="12772" width="22.54296875" style="27" customWidth="1"/>
    <col min="12773" max="12773" width="14" style="27" customWidth="1"/>
    <col min="12774" max="12774" width="1.7265625" style="27" customWidth="1"/>
    <col min="12775" max="13019" width="10.90625" style="27"/>
    <col min="13020" max="13020" width="4.453125" style="27" customWidth="1"/>
    <col min="13021" max="13021" width="10.90625" style="27"/>
    <col min="13022" max="13022" width="17.54296875" style="27" customWidth="1"/>
    <col min="13023" max="13023" width="11.54296875" style="27" customWidth="1"/>
    <col min="13024" max="13027" width="10.90625" style="27"/>
    <col min="13028" max="13028" width="22.54296875" style="27" customWidth="1"/>
    <col min="13029" max="13029" width="14" style="27" customWidth="1"/>
    <col min="13030" max="13030" width="1.7265625" style="27" customWidth="1"/>
    <col min="13031" max="13275" width="10.90625" style="27"/>
    <col min="13276" max="13276" width="4.453125" style="27" customWidth="1"/>
    <col min="13277" max="13277" width="10.90625" style="27"/>
    <col min="13278" max="13278" width="17.54296875" style="27" customWidth="1"/>
    <col min="13279" max="13279" width="11.54296875" style="27" customWidth="1"/>
    <col min="13280" max="13283" width="10.90625" style="27"/>
    <col min="13284" max="13284" width="22.54296875" style="27" customWidth="1"/>
    <col min="13285" max="13285" width="14" style="27" customWidth="1"/>
    <col min="13286" max="13286" width="1.7265625" style="27" customWidth="1"/>
    <col min="13287" max="13531" width="10.90625" style="27"/>
    <col min="13532" max="13532" width="4.453125" style="27" customWidth="1"/>
    <col min="13533" max="13533" width="10.90625" style="27"/>
    <col min="13534" max="13534" width="17.54296875" style="27" customWidth="1"/>
    <col min="13535" max="13535" width="11.54296875" style="27" customWidth="1"/>
    <col min="13536" max="13539" width="10.90625" style="27"/>
    <col min="13540" max="13540" width="22.54296875" style="27" customWidth="1"/>
    <col min="13541" max="13541" width="14" style="27" customWidth="1"/>
    <col min="13542" max="13542" width="1.7265625" style="27" customWidth="1"/>
    <col min="13543" max="13787" width="10.90625" style="27"/>
    <col min="13788" max="13788" width="4.453125" style="27" customWidth="1"/>
    <col min="13789" max="13789" width="10.90625" style="27"/>
    <col min="13790" max="13790" width="17.54296875" style="27" customWidth="1"/>
    <col min="13791" max="13791" width="11.54296875" style="27" customWidth="1"/>
    <col min="13792" max="13795" width="10.90625" style="27"/>
    <col min="13796" max="13796" width="22.54296875" style="27" customWidth="1"/>
    <col min="13797" max="13797" width="14" style="27" customWidth="1"/>
    <col min="13798" max="13798" width="1.7265625" style="27" customWidth="1"/>
    <col min="13799" max="14043" width="10.90625" style="27"/>
    <col min="14044" max="14044" width="4.453125" style="27" customWidth="1"/>
    <col min="14045" max="14045" width="10.90625" style="27"/>
    <col min="14046" max="14046" width="17.54296875" style="27" customWidth="1"/>
    <col min="14047" max="14047" width="11.54296875" style="27" customWidth="1"/>
    <col min="14048" max="14051" width="10.90625" style="27"/>
    <col min="14052" max="14052" width="22.54296875" style="27" customWidth="1"/>
    <col min="14053" max="14053" width="14" style="27" customWidth="1"/>
    <col min="14054" max="14054" width="1.7265625" style="27" customWidth="1"/>
    <col min="14055" max="14299" width="10.90625" style="27"/>
    <col min="14300" max="14300" width="4.453125" style="27" customWidth="1"/>
    <col min="14301" max="14301" width="10.90625" style="27"/>
    <col min="14302" max="14302" width="17.54296875" style="27" customWidth="1"/>
    <col min="14303" max="14303" width="11.54296875" style="27" customWidth="1"/>
    <col min="14304" max="14307" width="10.90625" style="27"/>
    <col min="14308" max="14308" width="22.54296875" style="27" customWidth="1"/>
    <col min="14309" max="14309" width="14" style="27" customWidth="1"/>
    <col min="14310" max="14310" width="1.7265625" style="27" customWidth="1"/>
    <col min="14311" max="14555" width="10.90625" style="27"/>
    <col min="14556" max="14556" width="4.453125" style="27" customWidth="1"/>
    <col min="14557" max="14557" width="10.90625" style="27"/>
    <col min="14558" max="14558" width="17.54296875" style="27" customWidth="1"/>
    <col min="14559" max="14559" width="11.54296875" style="27" customWidth="1"/>
    <col min="14560" max="14563" width="10.90625" style="27"/>
    <col min="14564" max="14564" width="22.54296875" style="27" customWidth="1"/>
    <col min="14565" max="14565" width="14" style="27" customWidth="1"/>
    <col min="14566" max="14566" width="1.7265625" style="27" customWidth="1"/>
    <col min="14567" max="14811" width="10.90625" style="27"/>
    <col min="14812" max="14812" width="4.453125" style="27" customWidth="1"/>
    <col min="14813" max="14813" width="10.90625" style="27"/>
    <col min="14814" max="14814" width="17.54296875" style="27" customWidth="1"/>
    <col min="14815" max="14815" width="11.54296875" style="27" customWidth="1"/>
    <col min="14816" max="14819" width="10.90625" style="27"/>
    <col min="14820" max="14820" width="22.54296875" style="27" customWidth="1"/>
    <col min="14821" max="14821" width="14" style="27" customWidth="1"/>
    <col min="14822" max="14822" width="1.7265625" style="27" customWidth="1"/>
    <col min="14823" max="15067" width="10.90625" style="27"/>
    <col min="15068" max="15068" width="4.453125" style="27" customWidth="1"/>
    <col min="15069" max="15069" width="10.90625" style="27"/>
    <col min="15070" max="15070" width="17.54296875" style="27" customWidth="1"/>
    <col min="15071" max="15071" width="11.54296875" style="27" customWidth="1"/>
    <col min="15072" max="15075" width="10.90625" style="27"/>
    <col min="15076" max="15076" width="22.54296875" style="27" customWidth="1"/>
    <col min="15077" max="15077" width="14" style="27" customWidth="1"/>
    <col min="15078" max="15078" width="1.7265625" style="27" customWidth="1"/>
    <col min="15079" max="15323" width="10.90625" style="27"/>
    <col min="15324" max="15324" width="4.453125" style="27" customWidth="1"/>
    <col min="15325" max="15325" width="10.90625" style="27"/>
    <col min="15326" max="15326" width="17.54296875" style="27" customWidth="1"/>
    <col min="15327" max="15327" width="11.54296875" style="27" customWidth="1"/>
    <col min="15328" max="15331" width="10.90625" style="27"/>
    <col min="15332" max="15332" width="22.54296875" style="27" customWidth="1"/>
    <col min="15333" max="15333" width="14" style="27" customWidth="1"/>
    <col min="15334" max="15334" width="1.7265625" style="27" customWidth="1"/>
    <col min="15335" max="15579" width="10.90625" style="27"/>
    <col min="15580" max="15580" width="4.453125" style="27" customWidth="1"/>
    <col min="15581" max="15581" width="10.90625" style="27"/>
    <col min="15582" max="15582" width="17.54296875" style="27" customWidth="1"/>
    <col min="15583" max="15583" width="11.54296875" style="27" customWidth="1"/>
    <col min="15584" max="15587" width="10.90625" style="27"/>
    <col min="15588" max="15588" width="22.54296875" style="27" customWidth="1"/>
    <col min="15589" max="15589" width="14" style="27" customWidth="1"/>
    <col min="15590" max="15590" width="1.7265625" style="27" customWidth="1"/>
    <col min="15591" max="15835" width="10.90625" style="27"/>
    <col min="15836" max="15836" width="4.453125" style="27" customWidth="1"/>
    <col min="15837" max="15837" width="10.90625" style="27"/>
    <col min="15838" max="15838" width="17.54296875" style="27" customWidth="1"/>
    <col min="15839" max="15839" width="11.54296875" style="27" customWidth="1"/>
    <col min="15840" max="15843" width="10.90625" style="27"/>
    <col min="15844" max="15844" width="22.54296875" style="27" customWidth="1"/>
    <col min="15845" max="15845" width="14" style="27" customWidth="1"/>
    <col min="15846" max="15846" width="1.7265625" style="27" customWidth="1"/>
    <col min="15847" max="16091" width="10.90625" style="27"/>
    <col min="16092" max="16092" width="4.453125" style="27" customWidth="1"/>
    <col min="16093" max="16093" width="10.90625" style="27"/>
    <col min="16094" max="16094" width="17.54296875" style="27" customWidth="1"/>
    <col min="16095" max="16095" width="11.54296875" style="27" customWidth="1"/>
    <col min="16096" max="16099" width="10.90625" style="27"/>
    <col min="16100" max="16100" width="22.54296875" style="27" customWidth="1"/>
    <col min="16101" max="16101" width="21.54296875" style="27" bestFit="1" customWidth="1"/>
    <col min="16102" max="16102" width="1.7265625" style="27" customWidth="1"/>
    <col min="16103" max="16384" width="10.90625" style="27"/>
  </cols>
  <sheetData>
    <row r="1" spans="2:10" ht="18" customHeight="1" thickBot="1" x14ac:dyDescent="0.3"/>
    <row r="2" spans="2:10" ht="35.25" customHeight="1" thickBot="1" x14ac:dyDescent="0.3">
      <c r="B2" s="95"/>
      <c r="C2" s="96"/>
      <c r="D2" s="97" t="s">
        <v>104</v>
      </c>
      <c r="E2" s="98"/>
      <c r="F2" s="98"/>
      <c r="G2" s="98"/>
      <c r="H2" s="98"/>
      <c r="I2" s="99"/>
      <c r="J2" s="100" t="s">
        <v>105</v>
      </c>
    </row>
    <row r="3" spans="2:10" ht="41.25" customHeight="1" thickBot="1" x14ac:dyDescent="0.3">
      <c r="B3" s="101"/>
      <c r="C3" s="102"/>
      <c r="D3" s="103" t="s">
        <v>106</v>
      </c>
      <c r="E3" s="104"/>
      <c r="F3" s="104"/>
      <c r="G3" s="104"/>
      <c r="H3" s="104"/>
      <c r="I3" s="105"/>
      <c r="J3" s="106" t="s">
        <v>107</v>
      </c>
    </row>
    <row r="4" spans="2:10" x14ac:dyDescent="0.25">
      <c r="B4" s="46"/>
      <c r="J4" s="47"/>
    </row>
    <row r="5" spans="2:10" x14ac:dyDescent="0.25">
      <c r="B5" s="46"/>
      <c r="J5" s="47"/>
    </row>
    <row r="6" spans="2:10" ht="13" x14ac:dyDescent="0.3">
      <c r="B6" s="46"/>
      <c r="C6" s="48" t="s">
        <v>83</v>
      </c>
      <c r="D6" s="50"/>
      <c r="E6" s="49"/>
      <c r="J6" s="47"/>
    </row>
    <row r="7" spans="2:10" x14ac:dyDescent="0.25">
      <c r="B7" s="46"/>
      <c r="J7" s="47"/>
    </row>
    <row r="8" spans="2:10" ht="13" x14ac:dyDescent="0.3">
      <c r="B8" s="46"/>
      <c r="C8" s="48" t="s">
        <v>84</v>
      </c>
      <c r="J8" s="47"/>
    </row>
    <row r="9" spans="2:10" ht="13" x14ac:dyDescent="0.3">
      <c r="B9" s="46"/>
      <c r="C9" s="48" t="s">
        <v>85</v>
      </c>
      <c r="J9" s="47"/>
    </row>
    <row r="10" spans="2:10" x14ac:dyDescent="0.25">
      <c r="B10" s="46"/>
      <c r="J10" s="47"/>
    </row>
    <row r="11" spans="2:10" x14ac:dyDescent="0.25">
      <c r="B11" s="46"/>
      <c r="C11" s="27" t="s">
        <v>108</v>
      </c>
      <c r="J11" s="47"/>
    </row>
    <row r="12" spans="2:10" x14ac:dyDescent="0.25">
      <c r="B12" s="46"/>
      <c r="C12" s="51"/>
      <c r="J12" s="47"/>
    </row>
    <row r="13" spans="2:10" ht="13" x14ac:dyDescent="0.3">
      <c r="B13" s="46"/>
      <c r="C13" s="107" t="s">
        <v>113</v>
      </c>
      <c r="D13" s="49"/>
      <c r="H13" s="52" t="s">
        <v>62</v>
      </c>
      <c r="I13" s="52" t="s">
        <v>63</v>
      </c>
      <c r="J13" s="47"/>
    </row>
    <row r="14" spans="2:10" ht="13" x14ac:dyDescent="0.3">
      <c r="B14" s="46"/>
      <c r="C14" s="48" t="s">
        <v>64</v>
      </c>
      <c r="D14" s="48"/>
      <c r="E14" s="48"/>
      <c r="F14" s="48"/>
      <c r="H14" s="116">
        <v>1</v>
      </c>
      <c r="I14" s="108">
        <v>315732</v>
      </c>
      <c r="J14" s="47"/>
    </row>
    <row r="15" spans="2:10" x14ac:dyDescent="0.25">
      <c r="B15" s="46"/>
      <c r="C15" s="27" t="s">
        <v>65</v>
      </c>
      <c r="H15" s="109">
        <v>0</v>
      </c>
      <c r="I15" s="110">
        <v>0</v>
      </c>
      <c r="J15" s="47"/>
    </row>
    <row r="16" spans="2:10" x14ac:dyDescent="0.25">
      <c r="B16" s="46"/>
      <c r="C16" s="27" t="s">
        <v>66</v>
      </c>
      <c r="H16" s="109">
        <v>0</v>
      </c>
      <c r="I16" s="110">
        <v>0</v>
      </c>
      <c r="J16" s="47"/>
    </row>
    <row r="17" spans="2:10" x14ac:dyDescent="0.25">
      <c r="B17" s="46"/>
      <c r="C17" s="27" t="s">
        <v>67</v>
      </c>
      <c r="H17" s="109">
        <v>0</v>
      </c>
      <c r="I17" s="110">
        <v>0</v>
      </c>
      <c r="J17" s="47"/>
    </row>
    <row r="18" spans="2:10" x14ac:dyDescent="0.25">
      <c r="B18" s="46"/>
      <c r="C18" s="27" t="s">
        <v>68</v>
      </c>
      <c r="H18" s="115">
        <v>1</v>
      </c>
      <c r="I18" s="110">
        <v>315732</v>
      </c>
      <c r="J18" s="47"/>
    </row>
    <row r="19" spans="2:10" x14ac:dyDescent="0.25">
      <c r="B19" s="46"/>
      <c r="C19" s="27" t="s">
        <v>109</v>
      </c>
      <c r="H19" s="111">
        <v>0</v>
      </c>
      <c r="I19" s="112">
        <v>0</v>
      </c>
      <c r="J19" s="47"/>
    </row>
    <row r="20" spans="2:10" ht="13" x14ac:dyDescent="0.3">
      <c r="B20" s="46"/>
      <c r="C20" s="48" t="s">
        <v>110</v>
      </c>
      <c r="D20" s="48"/>
      <c r="E20" s="48"/>
      <c r="F20" s="48"/>
      <c r="H20" s="109">
        <f>SUM(H15:H19)</f>
        <v>1</v>
      </c>
      <c r="I20" s="108">
        <f>(I15+I16+I17+I18+I19)</f>
        <v>315732</v>
      </c>
      <c r="J20" s="47"/>
    </row>
    <row r="21" spans="2:10" ht="13.5" thickBot="1" x14ac:dyDescent="0.35">
      <c r="B21" s="46"/>
      <c r="C21" s="48"/>
      <c r="D21" s="48"/>
      <c r="H21" s="113"/>
      <c r="I21" s="114"/>
      <c r="J21" s="47"/>
    </row>
    <row r="22" spans="2:10" ht="13.5" thickTop="1" x14ac:dyDescent="0.3">
      <c r="B22" s="46"/>
      <c r="C22" s="48"/>
      <c r="D22" s="48"/>
      <c r="H22" s="66"/>
      <c r="I22" s="85"/>
      <c r="J22" s="47"/>
    </row>
    <row r="23" spans="2:10" x14ac:dyDescent="0.25">
      <c r="B23" s="46"/>
      <c r="G23" s="66"/>
      <c r="H23" s="66"/>
      <c r="I23" s="66"/>
      <c r="J23" s="47"/>
    </row>
    <row r="24" spans="2:10" ht="13" thickBot="1" x14ac:dyDescent="0.3">
      <c r="B24" s="46"/>
      <c r="C24" s="68"/>
      <c r="D24" s="68"/>
      <c r="G24" s="68"/>
      <c r="H24" s="68"/>
      <c r="I24" s="66"/>
      <c r="J24" s="47"/>
    </row>
    <row r="25" spans="2:10" x14ac:dyDescent="0.25">
      <c r="B25" s="46"/>
      <c r="C25" s="66" t="s">
        <v>111</v>
      </c>
      <c r="D25" s="66"/>
      <c r="G25" s="66" t="s">
        <v>112</v>
      </c>
      <c r="H25" s="66"/>
      <c r="I25" s="66"/>
      <c r="J25" s="47"/>
    </row>
    <row r="26" spans="2:10" ht="18.75" customHeight="1" thickBot="1" x14ac:dyDescent="0.3">
      <c r="B26" s="73"/>
      <c r="C26" s="74"/>
      <c r="D26" s="74"/>
      <c r="E26" s="74"/>
      <c r="F26" s="74"/>
      <c r="G26" s="68"/>
      <c r="H26" s="68"/>
      <c r="I26" s="68"/>
      <c r="J26" s="75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INFO IPS</vt:lpstr>
      <vt:lpstr>INFO IPS-2</vt:lpstr>
      <vt:lpstr>TD</vt:lpstr>
      <vt:lpstr>ESTADO DE CADA FACTURA</vt:lpstr>
      <vt:lpstr>FOR-CSA-018</vt:lpstr>
      <vt:lpstr>FOR_CSA_018 ANTERIOR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354</dc:creator>
  <cp:lastModifiedBy>Natalia Elena Granados Oviedo</cp:lastModifiedBy>
  <dcterms:created xsi:type="dcterms:W3CDTF">2023-12-07T19:59:36Z</dcterms:created>
  <dcterms:modified xsi:type="dcterms:W3CDTF">2023-12-19T13:44:49Z</dcterms:modified>
</cp:coreProperties>
</file>