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12. DICIEMBRE\NIT 891380070_HOSP DEL ROSARIO (GINEBRA)\"/>
    </mc:Choice>
  </mc:AlternateContent>
  <bookViews>
    <workbookView xWindow="-120" yWindow="-120" windowWidth="20730" windowHeight="11160" firstSheet="1" activeTab="5"/>
  </bookViews>
  <sheets>
    <sheet name="INFO IPS" sheetId="1" r:id="rId1"/>
    <sheet name="TD" sheetId="3" r:id="rId2"/>
    <sheet name="ESTADO DE CADA FACTURA" sheetId="2" r:id="rId3"/>
    <sheet name="FOR-CSA-004" sheetId="4" r:id="rId4"/>
    <sheet name="FOR_CSA_018 ANTERIOR" sheetId="5" r:id="rId5"/>
    <sheet name="FOR-CSA-018" sheetId="6" r:id="rId6"/>
  </sheets>
  <definedNames>
    <definedName name="_xlnm._FilterDatabase" localSheetId="2" hidden="1">'ESTADO DE CADA FACTURA'!$A$2:$V$119</definedName>
  </definedNames>
  <calcPr calcId="152511"/>
  <pivotCaches>
    <pivotCache cacheId="6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H31" i="6"/>
  <c r="H26" i="6"/>
  <c r="I26" i="6"/>
  <c r="I23" i="6"/>
  <c r="H23" i="6"/>
  <c r="H30" i="6" s="1"/>
  <c r="I31" i="6" l="1"/>
  <c r="I29" i="5"/>
  <c r="H29" i="5"/>
  <c r="I27" i="5"/>
  <c r="H27" i="5"/>
  <c r="I24" i="5"/>
  <c r="I31" i="5" s="1"/>
  <c r="H24" i="5"/>
  <c r="H31" i="5" s="1"/>
  <c r="I22" i="4"/>
  <c r="H22" i="4"/>
  <c r="WUG6" i="4"/>
  <c r="V1" i="2" l="1"/>
  <c r="U1" i="2"/>
  <c r="T1" i="2"/>
  <c r="S1" i="2"/>
  <c r="R1" i="2"/>
  <c r="P1" i="2"/>
  <c r="O1" i="2"/>
  <c r="H1" i="2"/>
  <c r="G1" i="2"/>
  <c r="F126" i="1" l="1"/>
</calcChain>
</file>

<file path=xl/sharedStrings.xml><?xml version="1.0" encoding="utf-8"?>
<sst xmlns="http://schemas.openxmlformats.org/spreadsheetml/2006/main" count="1231" uniqueCount="350">
  <si>
    <t>SOPORTE</t>
  </si>
  <si>
    <t>Plan Obligatorio de Salud (POS)- por EPS con facturacion Radicada</t>
  </si>
  <si>
    <t>Plan subsidiado de salud (POSS)-por EPS - con facturacion radicada</t>
  </si>
  <si>
    <t>FV</t>
  </si>
  <si>
    <t>FEHR</t>
  </si>
  <si>
    <t xml:space="preserve">PREFIJO </t>
  </si>
  <si>
    <t xml:space="preserve">FACTURA </t>
  </si>
  <si>
    <t xml:space="preserve">VALOR </t>
  </si>
  <si>
    <t xml:space="preserve">ESE HOSPITAL DEL ROSARIO </t>
  </si>
  <si>
    <t xml:space="preserve">NIT IPS </t>
  </si>
  <si>
    <t>CARTERA CON CORTE A 31 OCTUBRE 2023</t>
  </si>
  <si>
    <t>Diciembre 4 de 2023</t>
  </si>
  <si>
    <t>DESCRIPCION</t>
  </si>
  <si>
    <t xml:space="preserve">TOTAL </t>
  </si>
  <si>
    <t>HOSPITAL DEL ROSARIO (GINEBRA)</t>
  </si>
  <si>
    <t>NIT</t>
  </si>
  <si>
    <t>PRESTADOR</t>
  </si>
  <si>
    <t>FACTURA</t>
  </si>
  <si>
    <t>FV1410458</t>
  </si>
  <si>
    <t>FV1410686</t>
  </si>
  <si>
    <t>FV1411314</t>
  </si>
  <si>
    <t>FV1411316</t>
  </si>
  <si>
    <t>FV1412541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</si>
  <si>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</si>
  <si>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</si>
  <si>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</si>
  <si>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</si>
  <si>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</si>
  <si>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</si>
  <si>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</si>
  <si>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</si>
  <si>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</si>
  <si>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</si>
  <si>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</si>
  <si>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</si>
  <si>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</si>
  <si>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</si>
  <si>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</si>
  <si>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</si>
  <si>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</si>
  <si>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</si>
  <si>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</si>
  <si>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</si>
  <si>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</si>
  <si>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</si>
  <si>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</si>
  <si>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</si>
  <si>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</si>
  <si>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</si>
  <si>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</si>
  <si>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</si>
  <si>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</si>
  <si>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FV1413666</t>
  </si>
  <si>
    <t>FV1425181</t>
  </si>
  <si>
    <t>FV1431893</t>
  </si>
  <si>
    <t>FV1626113</t>
  </si>
  <si>
    <t>FV1665219</t>
  </si>
  <si>
    <t>FV1773030</t>
  </si>
  <si>
    <t>FV1923378</t>
  </si>
  <si>
    <t>FV1941410</t>
  </si>
  <si>
    <t>FV1949576</t>
  </si>
  <si>
    <t>FEHR2228</t>
  </si>
  <si>
    <t>FEHR3369</t>
  </si>
  <si>
    <t>FEHR5062</t>
  </si>
  <si>
    <t>FEHR561</t>
  </si>
  <si>
    <t>FEHR777</t>
  </si>
  <si>
    <t>FEHR10099</t>
  </si>
  <si>
    <t>FEHR34092</t>
  </si>
  <si>
    <t>FEHR36099</t>
  </si>
  <si>
    <t>FEHR36493</t>
  </si>
  <si>
    <t>FEHR38750</t>
  </si>
  <si>
    <t>FEHR42408</t>
  </si>
  <si>
    <t>FEHR42699</t>
  </si>
  <si>
    <t>FEHR43289</t>
  </si>
  <si>
    <t>FEHR45305</t>
  </si>
  <si>
    <t>FEHR45620</t>
  </si>
  <si>
    <t>FEHR51891</t>
  </si>
  <si>
    <t>FEHR53271</t>
  </si>
  <si>
    <t>FEHR54573</t>
  </si>
  <si>
    <t>FEHR57001</t>
  </si>
  <si>
    <t>FEHR58880</t>
  </si>
  <si>
    <t>FEHR70063</t>
  </si>
  <si>
    <t>FEHR37442</t>
  </si>
  <si>
    <t>FEHR38666</t>
  </si>
  <si>
    <t>FEHR43207</t>
  </si>
  <si>
    <t>FEHR46087</t>
  </si>
  <si>
    <t>FEHR70788</t>
  </si>
  <si>
    <t>FEHR77755</t>
  </si>
  <si>
    <t>FEHR101215</t>
  </si>
  <si>
    <t>FEHR104234</t>
  </si>
  <si>
    <t>FEHR105713</t>
  </si>
  <si>
    <t>FEHR108025</t>
  </si>
  <si>
    <t>FEHR110085</t>
  </si>
  <si>
    <t>FEHR110086</t>
  </si>
  <si>
    <t>FEHR115375</t>
  </si>
  <si>
    <t>FEHR111009</t>
  </si>
  <si>
    <t>FEHR113607</t>
  </si>
  <si>
    <t>FEHR131110</t>
  </si>
  <si>
    <t>FEHR131161</t>
  </si>
  <si>
    <t>FEHR148650</t>
  </si>
  <si>
    <t>FEHR149565</t>
  </si>
  <si>
    <t>FEHR149632</t>
  </si>
  <si>
    <t>FEHR123426</t>
  </si>
  <si>
    <t>FEHR126080</t>
  </si>
  <si>
    <t>FEHR129871</t>
  </si>
  <si>
    <t>FEHR152125</t>
  </si>
  <si>
    <t>FEHR154106</t>
  </si>
  <si>
    <t>FEHR155186</t>
  </si>
  <si>
    <t>FEHR155355</t>
  </si>
  <si>
    <t>FEHR155724</t>
  </si>
  <si>
    <t>FEHR158113</t>
  </si>
  <si>
    <t>FEHR158848</t>
  </si>
  <si>
    <t>FEHR159373</t>
  </si>
  <si>
    <t>FEHR159613</t>
  </si>
  <si>
    <t>FEHR161623</t>
  </si>
  <si>
    <t>FEHR162060</t>
  </si>
  <si>
    <t>FEHR162074</t>
  </si>
  <si>
    <t>FEHR163379</t>
  </si>
  <si>
    <t>FEHR163389</t>
  </si>
  <si>
    <t>FEHR164982</t>
  </si>
  <si>
    <t>FEHR165375</t>
  </si>
  <si>
    <t>FEHR165735</t>
  </si>
  <si>
    <t>FEHR165906</t>
  </si>
  <si>
    <t>FEHR166783</t>
  </si>
  <si>
    <t>FEHR166967</t>
  </si>
  <si>
    <t>FEHR168878</t>
  </si>
  <si>
    <t>FEHR168882</t>
  </si>
  <si>
    <t>FEHR169274</t>
  </si>
  <si>
    <t>FEHR169506</t>
  </si>
  <si>
    <t>FEHR128329</t>
  </si>
  <si>
    <t>FEHR150667</t>
  </si>
  <si>
    <t>FEHR150852</t>
  </si>
  <si>
    <t>FEHR151673</t>
  </si>
  <si>
    <t>FEHR151733</t>
  </si>
  <si>
    <t>FEHR165039</t>
  </si>
  <si>
    <t>LLAVE</t>
  </si>
  <si>
    <t>891380070_FV_1410458</t>
  </si>
  <si>
    <t>891380070_FV_1410686</t>
  </si>
  <si>
    <t>891380070_FV_1411314</t>
  </si>
  <si>
    <t>891380070_FV_1411316</t>
  </si>
  <si>
    <t>891380070_FV_1412541</t>
  </si>
  <si>
    <t>891380070_FV_1413826</t>
  </si>
  <si>
    <t>891380070_FV_1413827</t>
  </si>
  <si>
    <t>891380070_FV_1414152</t>
  </si>
  <si>
    <t>891380070_FV_1414248</t>
  </si>
  <si>
    <t>891380070_FV_1414249</t>
  </si>
  <si>
    <t>891380070_FV_1414250</t>
  </si>
  <si>
    <t>891380070_FV_1414251</t>
  </si>
  <si>
    <t>891380070_FV_1415009</t>
  </si>
  <si>
    <t>891380070_FV_1415121</t>
  </si>
  <si>
    <t>891380070_FV_1415123</t>
  </si>
  <si>
    <t>891380070_FV_1415124</t>
  </si>
  <si>
    <t>891380070_FV_1415264</t>
  </si>
  <si>
    <t>891380070_FV_1415403</t>
  </si>
  <si>
    <t>891380070_FV_1415421</t>
  </si>
  <si>
    <t>891380070_FV_1415428</t>
  </si>
  <si>
    <t>891380070_FV_1459738</t>
  </si>
  <si>
    <t>891380070_FV_1466567</t>
  </si>
  <si>
    <t>891380070_FV_1468014</t>
  </si>
  <si>
    <t>891380070_FV_1470676</t>
  </si>
  <si>
    <t>891380070_FV_1470773</t>
  </si>
  <si>
    <t>891380070_FV_1473196</t>
  </si>
  <si>
    <t>891380070_FV_1473838</t>
  </si>
  <si>
    <t>891380070_FV_1474071</t>
  </si>
  <si>
    <t>891380070_FV_1475987</t>
  </si>
  <si>
    <t>891380070_FV_1479946</t>
  </si>
  <si>
    <t>891380070_FV_1482070</t>
  </si>
  <si>
    <t>891380070_FV_1482240</t>
  </si>
  <si>
    <t>891380070_FV_1485414</t>
  </si>
  <si>
    <t>891380070_FV_1487226</t>
  </si>
  <si>
    <t>891380070_FV_1413666</t>
  </si>
  <si>
    <t>891380070_FV_1425181</t>
  </si>
  <si>
    <t>891380070_FV_1431893</t>
  </si>
  <si>
    <t>891380070_FV_1626113</t>
  </si>
  <si>
    <t>891380070_FV_1665219</t>
  </si>
  <si>
    <t>891380070_FV_1773030</t>
  </si>
  <si>
    <t>891380070_FV_1923378</t>
  </si>
  <si>
    <t>891380070_FV_1941410</t>
  </si>
  <si>
    <t>891380070_FV_1949576</t>
  </si>
  <si>
    <t>891380070_FEHR_2228</t>
  </si>
  <si>
    <t>891380070_FEHR_3369</t>
  </si>
  <si>
    <t>891380070_FEHR_5062</t>
  </si>
  <si>
    <t>891380070_FEHR_561</t>
  </si>
  <si>
    <t>891380070_FEHR_777</t>
  </si>
  <si>
    <t>891380070_FEHR_10099</t>
  </si>
  <si>
    <t>891380070_FEHR_34092</t>
  </si>
  <si>
    <t>891380070_FEHR_36099</t>
  </si>
  <si>
    <t>891380070_FEHR_36493</t>
  </si>
  <si>
    <t>891380070_FEHR_38750</t>
  </si>
  <si>
    <t>891380070_FEHR_42408</t>
  </si>
  <si>
    <t>891380070_FEHR_42699</t>
  </si>
  <si>
    <t>891380070_FEHR_43289</t>
  </si>
  <si>
    <t>891380070_FEHR_45305</t>
  </si>
  <si>
    <t>891380070_FEHR_45620</t>
  </si>
  <si>
    <t>891380070_FEHR_51891</t>
  </si>
  <si>
    <t>891380070_FEHR_53271</t>
  </si>
  <si>
    <t>891380070_FEHR_54573</t>
  </si>
  <si>
    <t>891380070_FEHR_57001</t>
  </si>
  <si>
    <t>891380070_FEHR_58880</t>
  </si>
  <si>
    <t>891380070_FEHR_70063</t>
  </si>
  <si>
    <t>891380070_FEHR_37442</t>
  </si>
  <si>
    <t>891380070_FEHR_38666</t>
  </si>
  <si>
    <t>891380070_FEHR_43207</t>
  </si>
  <si>
    <t>891380070_FEHR_46087</t>
  </si>
  <si>
    <t>891380070_FEHR_70788</t>
  </si>
  <si>
    <t>891380070_FEHR_77755</t>
  </si>
  <si>
    <t>891380070_FEHR_101215</t>
  </si>
  <si>
    <t>891380070_FEHR_104234</t>
  </si>
  <si>
    <t>891380070_FEHR_105713</t>
  </si>
  <si>
    <t>891380070_FEHR_108025</t>
  </si>
  <si>
    <t>891380070_FEHR_110085</t>
  </si>
  <si>
    <t>891380070_FEHR_110086</t>
  </si>
  <si>
    <t>891380070_FEHR_115375</t>
  </si>
  <si>
    <t>891380070_FEHR_111009</t>
  </si>
  <si>
    <t>891380070_FEHR_113607</t>
  </si>
  <si>
    <t>891380070_FEHR_131110</t>
  </si>
  <si>
    <t>891380070_FEHR_131161</t>
  </si>
  <si>
    <t>891380070_FEHR_148650</t>
  </si>
  <si>
    <t>891380070_FEHR_149565</t>
  </si>
  <si>
    <t>891380070_FEHR_149632</t>
  </si>
  <si>
    <t>891380070_FEHR_123426</t>
  </si>
  <si>
    <t>891380070_FEHR_126080</t>
  </si>
  <si>
    <t>891380070_FEHR_129871</t>
  </si>
  <si>
    <t>891380070_FEHR_152125</t>
  </si>
  <si>
    <t>891380070_FEHR_154106</t>
  </si>
  <si>
    <t>891380070_FEHR_155186</t>
  </si>
  <si>
    <t>891380070_FEHR_155355</t>
  </si>
  <si>
    <t>891380070_FEHR_155724</t>
  </si>
  <si>
    <t>891380070_FEHR_158113</t>
  </si>
  <si>
    <t>891380070_FEHR_158848</t>
  </si>
  <si>
    <t>891380070_FEHR_159373</t>
  </si>
  <si>
    <t>891380070_FEHR_159613</t>
  </si>
  <si>
    <t>891380070_FEHR_161623</t>
  </si>
  <si>
    <t>891380070_FEHR_162060</t>
  </si>
  <si>
    <t>891380070_FEHR_162074</t>
  </si>
  <si>
    <t>891380070_FEHR_163379</t>
  </si>
  <si>
    <t>891380070_FEHR_163389</t>
  </si>
  <si>
    <t>891380070_FEHR_164982</t>
  </si>
  <si>
    <t>891380070_FEHR_165375</t>
  </si>
  <si>
    <t>891380070_FEHR_165735</t>
  </si>
  <si>
    <t>891380070_FEHR_165906</t>
  </si>
  <si>
    <t>891380070_FEHR_166783</t>
  </si>
  <si>
    <t>891380070_FEHR_166967</t>
  </si>
  <si>
    <t>891380070_FEHR_168878</t>
  </si>
  <si>
    <t>891380070_FEHR_168882</t>
  </si>
  <si>
    <t>891380070_FEHR_169274</t>
  </si>
  <si>
    <t>891380070_FEHR_169506</t>
  </si>
  <si>
    <t>891380070_FEHR_128329</t>
  </si>
  <si>
    <t>891380070_FEHR_150667</t>
  </si>
  <si>
    <t>891380070_FEHR_150852</t>
  </si>
  <si>
    <t>891380070_FEHR_151673</t>
  </si>
  <si>
    <t>891380070_FEHR_151733</t>
  </si>
  <si>
    <t>891380070_FEHR_165039</t>
  </si>
  <si>
    <t>TipoFactura</t>
  </si>
  <si>
    <t>TipoContrato</t>
  </si>
  <si>
    <t>ESTADO EPS 16 DE DICIEMBRE DE 2023</t>
  </si>
  <si>
    <t>Finalizada</t>
  </si>
  <si>
    <t>Devuelta</t>
  </si>
  <si>
    <t>Para cargar RIPS o soportes</t>
  </si>
  <si>
    <t>Para auditoria de pertinencia</t>
  </si>
  <si>
    <t>EstadoFacturaBoxalud</t>
  </si>
  <si>
    <t>Pago por evento</t>
  </si>
  <si>
    <t>Demanda</t>
  </si>
  <si>
    <t>Año</t>
  </si>
  <si>
    <t>ValorTotalBruto</t>
  </si>
  <si>
    <t>ValorDevolucion</t>
  </si>
  <si>
    <t>ValorCasusado</t>
  </si>
  <si>
    <t>ValorRadicado</t>
  </si>
  <si>
    <t>ValorAprobado</t>
  </si>
  <si>
    <t>ValorGlosaAceptada</t>
  </si>
  <si>
    <t>ValorPagar</t>
  </si>
  <si>
    <t>FACTURA NO RADICADA</t>
  </si>
  <si>
    <t>FACTURA EN PROCESO INTERNO</t>
  </si>
  <si>
    <t>FACTURA EN PROGRAMACION DE PAGO</t>
  </si>
  <si>
    <t>FACTURA DEVUELTA</t>
  </si>
  <si>
    <t>ObservacionDevolucion</t>
  </si>
  <si>
    <t>SE REALIZA DEVOLUCION DE FACTURA, DE ACUERDO A LA FECHA DE TOMA 24/03/2021 DE LA  MUESTRA 908856 PCR EL VALOR MAXIMO POR COBRO ES DE $216.994 POR LO CUAL SE SOLICITA ENVIAR NOTA CREDITO POR EL EXCEDENTE $21.006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</si>
  <si>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</si>
  <si>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</si>
  <si>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</si>
  <si>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</si>
  <si>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PAIWEB. SE DEVUELVE LA FACTURA POR QUE EL SERVICIO NO SE ENC UENTRA REGISTRADO EN LA PAIWEB  19976172-04</t>
  </si>
  <si>
    <t>PAIWEB. SE DEVUELVE LA FACTURA POR QUE EL SERVICIO NO SE ENC UENTRA REGISTRADO EN LA PAIWEB  019977336-01</t>
  </si>
  <si>
    <t xml:space="preserve">SOPORTES:  SE DEVUELVE FACTURA FEHR149632, LOS SOPORTES RADICADOS PERTENECEN A LA FACTURA FEHR150852, Y NO CORRESPONDEN  A LO SOPORTADO. </t>
  </si>
  <si>
    <t xml:space="preserve">SOPORTES:  SE DEVUELVE FACTURA FEHR155355, LOS SOPORTES RADICADOS PERTENECEN A LA FACTURA FEHR155186, Y NO CORRESPONDEN  A LO SOPORTADO. </t>
  </si>
  <si>
    <t>soportes: se glosa factura,  los soportes adjuntos son de la factura FEHR155186, FACTURA ADJUNTAR LOS SOPORTES CORRESPIONDIENTES A LA FACTRUA RADICADA.</t>
  </si>
  <si>
    <t>AUT:  Se devuelve factura con soportes originales, porque no se evidencia la autorización del servicio  de urgencias, solicitar autorización para dar tramite de pago al correo capautorizaciones@epsdelagente.com.co.</t>
  </si>
  <si>
    <t xml:space="preserve">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</t>
  </si>
  <si>
    <t>ESTADO EPS 23 DE NOVIEMBRE DE 2023</t>
  </si>
  <si>
    <t>FACTURA ACEPTADA POR IPS</t>
  </si>
  <si>
    <t>FACTURA COVID-19 - GLOSA CERRADA POR EXTEMPORANEIDAD</t>
  </si>
  <si>
    <t>FACTURA CANCELADA</t>
  </si>
  <si>
    <t>Total general</t>
  </si>
  <si>
    <t xml:space="preserve"> TIPIFICACION</t>
  </si>
  <si>
    <t xml:space="preserve"> CANT FACT</t>
  </si>
  <si>
    <t xml:space="preserve"> SUMA VALOR 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</si>
  <si>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</si>
  <si>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</si>
  <si>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</si>
  <si>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</si>
  <si>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</si>
  <si>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</si>
  <si>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Señores : ESE HOSPITAL DEL ROSARIO</t>
  </si>
  <si>
    <t>NIT: 891380070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</si>
  <si>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</si>
  <si>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</si>
  <si>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</si>
  <si>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</si>
  <si>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</si>
  <si>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</si>
  <si>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</si>
  <si>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FACTURA GLOSA CERRADA POR EXTEMPORANEIDAD</t>
  </si>
  <si>
    <t>TOTAL CARTERA REVISADA CIRCULAR 030</t>
  </si>
  <si>
    <t>Diana Marcela Dominguez</t>
  </si>
  <si>
    <t>Natalia Granados</t>
  </si>
  <si>
    <t>Cartera - ESE HOSPITAL DEL ROSARIO</t>
  </si>
  <si>
    <t>Cartera - EPS Comfenalco Valle Delagente</t>
  </si>
  <si>
    <t>FOR-CSA-018</t>
  </si>
  <si>
    <t>HOJA 1 DE 2</t>
  </si>
  <si>
    <t>RESUMEN DE CARTERA REVISADA POR LA EPS</t>
  </si>
  <si>
    <t>VERSION 1</t>
  </si>
  <si>
    <t>SANTIAGO DE CALI , NOVIEMBRE 23  DE 2023</t>
  </si>
  <si>
    <t>A continuacion me permito remitir nuestra respuesta al estado de cartera presentado en la fecha: 04/10/2023</t>
  </si>
  <si>
    <t>Con Corte al dia :30/09/2023</t>
  </si>
  <si>
    <t>ips validara con el area financiera</t>
  </si>
  <si>
    <t>pendiente respuesta ips persona encargada en vacaciones</t>
  </si>
  <si>
    <t>FACTURA NO RADICADA POR LA ENTIDAD</t>
  </si>
  <si>
    <t>refacturacion vigencia 2019-2020-2021-2022/escalar caso a gerencia</t>
  </si>
  <si>
    <t>ok</t>
  </si>
  <si>
    <t>presentar respuesta glosa</t>
  </si>
  <si>
    <t>SUB TOTAL CARTERA SUSTENTADA A LA IPS</t>
  </si>
  <si>
    <t>FACTURACION PENDIENTE PROGRAMACION DE PAGO</t>
  </si>
  <si>
    <t>paz ysalvo queda condicionado según direccionamiento para refacturas vigencias antiguas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</si>
  <si>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</si>
  <si>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</si>
  <si>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</si>
  <si>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</si>
  <si>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</si>
  <si>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>VERSION 2</t>
  </si>
  <si>
    <t>Con Corte al dia: 30/11/2023</t>
  </si>
  <si>
    <t>FACTURA GLOSA POR CONCILIAR ($)</t>
  </si>
  <si>
    <t>NOMBRE FUNCIONARIO IPS</t>
  </si>
  <si>
    <t>Cartera - Cuentas Salud</t>
  </si>
  <si>
    <t>CARGO FUNCIONARIO IPS</t>
  </si>
  <si>
    <t>EPS Comfenalco Valle.</t>
  </si>
  <si>
    <t>DOCUMENTO VALIDO COMO SOPORTE DE ACEPTACION A EL ESTADO DE CARTERA CONCILIADO ENTRE LAS PARTES</t>
  </si>
  <si>
    <t>SANTIAGO DE CALI, DICIEMBRE 16 DE 2023</t>
  </si>
  <si>
    <t>Señores: HOSPITAL EL ROSARIO GINEBRA</t>
  </si>
  <si>
    <t>A continuacion me permito remitir nuestra respuesta al estado de cartera presentado en la fecha: 04/12/2023</t>
  </si>
  <si>
    <t>Corte al dia: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</si>
</sst>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-&quot;$&quot;* #,##0.00_-;\-&quot;$&quot;* #,##0.00_-;_-&quot;$&quot;* &quot;-&quot;??_-;_-@_-"/>
    <numFmt numFmtId="166" formatCode="_-* #,##0\ _€_-;\-* #,##0\ _€_-;_-* &quot;-&quot;??\ _€_-;_-@_-"/>
    <numFmt numFmtId="167" formatCode="[$-240A]d&quot; de &quot;mmmm&quot; de &quot;yyyy;@"/>
    <numFmt numFmtId="168" formatCode="_-* #,##0.00_-;\-* #,##0.00_-;_-* &quot;-&quot;??_-;_-@_-"/>
    <numFmt numFmtId="169" formatCode="_-* #,##0_-;\-* #,##0_-;_-* &quot;-&quot;??_-;_-@_-"/>
    <numFmt numFmtId="170" formatCode="[$$-240A]\ #,##0;\-[$$-240A]\ #,##0"/>
    <numFmt numFmtId="171" formatCode="&quot;$&quot;\ #,##0;[Red]&quot;$&quot;\ #,##0"/>
    <numFmt numFmtId="172" formatCode="&quot;$&quot;\ #,##0"/>
    <numFmt numFmtId="173" formatCode="_-* #,##0_-;\-* #,##0_-;_-* &quot;-&quot;_-;_-@_-"/>
    <numFmt numFmtId="174" formatCode="_-&quot;$&quot;\ * #,##0.00_-;\-&quot;$&quot;\ * #,##0.00_-;_-&quot;$&quot;\ * &quot;-&quot;??_-;_-@_-"/>
    <numFmt numFmtId="175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8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103">
    <xf numFmtId="0" fontId="0" fillId="0" borderId="0" xfId="0"/>
    <xf numFmtId="1" fontId="0" fillId="0" borderId="0" xfId="0" applyNumberFormat="1"/>
    <xf numFmtId="14" fontId="0" fillId="0" borderId="0" xfId="0" applyNumberFormat="1"/>
    <xf numFmtId="1" fontId="2" fillId="2" borderId="0" xfId="0" applyNumberFormat="1" applyFont="1" applyFill="1"/>
    <xf numFmtId="2" fontId="2" fillId="2" borderId="0" xfId="0" applyNumberFormat="1" applyFont="1" applyFill="1"/>
    <xf numFmtId="0" fontId="2" fillId="2" borderId="0" xfId="0" applyFont="1" applyFill="1"/>
    <xf numFmtId="0" fontId="2" fillId="0" borderId="0" xfId="0" applyFont="1"/>
    <xf numFmtId="1" fontId="0" fillId="0" borderId="0" xfId="0" applyNumberFormat="1" applyAlignment="1">
      <alignment horizontal="left"/>
    </xf>
    <xf numFmtId="2" fontId="2" fillId="2" borderId="0" xfId="0" applyNumberFormat="1" applyFont="1" applyFill="1" applyAlignment="1">
      <alignment horizontal="center"/>
    </xf>
    <xf numFmtId="1" fontId="0" fillId="0" borderId="0" xfId="1" applyNumberFormat="1" applyFont="1"/>
    <xf numFmtId="0" fontId="3" fillId="0" borderId="0" xfId="0" applyFont="1"/>
    <xf numFmtId="3" fontId="0" fillId="0" borderId="0" xfId="0" applyNumberFormat="1"/>
    <xf numFmtId="1" fontId="2" fillId="2" borderId="0" xfId="0" applyNumberFormat="1" applyFont="1" applyFill="1" applyAlignment="1">
      <alignment horizontal="center"/>
    </xf>
    <xf numFmtId="0" fontId="2" fillId="3" borderId="0" xfId="0" applyFont="1" applyFill="1"/>
    <xf numFmtId="1" fontId="2" fillId="3" borderId="0" xfId="0" applyNumberFormat="1" applyFont="1" applyFill="1"/>
    <xf numFmtId="166" fontId="0" fillId="0" borderId="0" xfId="2" applyNumberFormat="1" applyFont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2" xfId="0" applyBorder="1"/>
    <xf numFmtId="166" fontId="0" fillId="0" borderId="2" xfId="2" applyNumberFormat="1" applyFont="1" applyBorder="1"/>
    <xf numFmtId="0" fontId="0" fillId="0" borderId="2" xfId="2" applyNumberFormat="1" applyFont="1" applyBorder="1"/>
    <xf numFmtId="2" fontId="2" fillId="7" borderId="2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5" fillId="0" borderId="0" xfId="3" applyFont="1"/>
    <xf numFmtId="0" fontId="5" fillId="0" borderId="3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13" xfId="3" applyFont="1" applyBorder="1" applyAlignment="1">
      <alignment horizontal="centerContinuous" vertical="center"/>
    </xf>
    <xf numFmtId="14" fontId="5" fillId="0" borderId="0" xfId="3" applyNumberFormat="1" applyFont="1"/>
    <xf numFmtId="0" fontId="5" fillId="0" borderId="9" xfId="3" applyFont="1" applyBorder="1" applyAlignment="1">
      <alignment horizontal="centerContinuous"/>
    </xf>
    <xf numFmtId="0" fontId="5" fillId="0" borderId="11" xfId="3" applyFont="1" applyBorder="1" applyAlignment="1">
      <alignment horizontal="centerContinuous"/>
    </xf>
    <xf numFmtId="167" fontId="5" fillId="0" borderId="0" xfId="3" applyNumberFormat="1" applyFont="1"/>
    <xf numFmtId="0" fontId="5" fillId="0" borderId="7" xfId="3" applyFont="1" applyBorder="1"/>
    <xf numFmtId="0" fontId="5" fillId="0" borderId="8" xfId="3" applyFont="1" applyBorder="1"/>
    <xf numFmtId="0" fontId="6" fillId="0" borderId="0" xfId="3" applyFont="1"/>
    <xf numFmtId="14" fontId="5" fillId="0" borderId="0" xfId="3" applyNumberFormat="1" applyFont="1" applyAlignment="1">
      <alignment horizontal="left"/>
    </xf>
    <xf numFmtId="0" fontId="5" fillId="5" borderId="0" xfId="3" applyFont="1" applyFill="1"/>
    <xf numFmtId="0" fontId="6" fillId="0" borderId="0" xfId="3" applyFont="1" applyAlignment="1">
      <alignment horizontal="center"/>
    </xf>
    <xf numFmtId="169" fontId="5" fillId="0" borderId="0" xfId="4" applyNumberFormat="1" applyFont="1" applyAlignment="1">
      <alignment horizontal="center"/>
    </xf>
    <xf numFmtId="170" fontId="6" fillId="0" borderId="0" xfId="4" applyNumberFormat="1" applyFont="1" applyAlignment="1">
      <alignment horizontal="right"/>
    </xf>
    <xf numFmtId="170" fontId="5" fillId="0" borderId="0" xfId="4" applyNumberFormat="1" applyFont="1" applyAlignment="1">
      <alignment horizontal="right"/>
    </xf>
    <xf numFmtId="169" fontId="5" fillId="0" borderId="1" xfId="4" applyNumberFormat="1" applyFont="1" applyBorder="1" applyAlignment="1">
      <alignment horizontal="center"/>
    </xf>
    <xf numFmtId="170" fontId="5" fillId="0" borderId="1" xfId="4" applyNumberFormat="1" applyFont="1" applyBorder="1" applyAlignment="1">
      <alignment horizontal="right"/>
    </xf>
    <xf numFmtId="169" fontId="5" fillId="0" borderId="14" xfId="4" applyNumberFormat="1" applyFont="1" applyBorder="1" applyAlignment="1">
      <alignment horizontal="center"/>
    </xf>
    <xf numFmtId="170" fontId="5" fillId="0" borderId="14" xfId="4" applyNumberFormat="1" applyFont="1" applyBorder="1" applyAlignment="1">
      <alignment horizontal="right"/>
    </xf>
    <xf numFmtId="171" fontId="5" fillId="0" borderId="0" xfId="3" applyNumberFormat="1" applyFont="1"/>
    <xf numFmtId="171" fontId="5" fillId="0" borderId="0" xfId="3" applyNumberFormat="1" applyFont="1" applyAlignment="1">
      <alignment horizontal="right"/>
    </xf>
    <xf numFmtId="171" fontId="6" fillId="0" borderId="10" xfId="3" applyNumberFormat="1" applyFont="1" applyBorder="1"/>
    <xf numFmtId="171" fontId="5" fillId="0" borderId="10" xfId="3" applyNumberFormat="1" applyFont="1" applyBorder="1"/>
    <xf numFmtId="171" fontId="6" fillId="0" borderId="0" xfId="3" applyNumberFormat="1" applyFont="1"/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6" fillId="0" borderId="7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8" xfId="3" applyFont="1" applyBorder="1" applyAlignment="1">
      <alignment horizontal="centerContinuous" vertical="center"/>
    </xf>
    <xf numFmtId="1" fontId="6" fillId="0" borderId="0" xfId="3" applyNumberFormat="1" applyFont="1" applyAlignment="1">
      <alignment horizontal="center"/>
    </xf>
    <xf numFmtId="172" fontId="6" fillId="0" borderId="0" xfId="3" applyNumberFormat="1" applyFont="1" applyAlignment="1">
      <alignment horizontal="right"/>
    </xf>
    <xf numFmtId="1" fontId="5" fillId="0" borderId="0" xfId="3" applyNumberFormat="1" applyFont="1" applyAlignment="1">
      <alignment horizontal="center"/>
    </xf>
    <xf numFmtId="172" fontId="5" fillId="0" borderId="0" xfId="3" applyNumberFormat="1" applyFont="1" applyAlignment="1">
      <alignment horizontal="right"/>
    </xf>
    <xf numFmtId="1" fontId="5" fillId="0" borderId="10" xfId="3" applyNumberFormat="1" applyFont="1" applyBorder="1" applyAlignment="1">
      <alignment horizontal="center"/>
    </xf>
    <xf numFmtId="171" fontId="5" fillId="0" borderId="10" xfId="3" applyNumberFormat="1" applyFont="1" applyBorder="1" applyAlignment="1">
      <alignment horizontal="right"/>
    </xf>
    <xf numFmtId="171" fontId="6" fillId="0" borderId="0" xfId="3" applyNumberFormat="1" applyFont="1" applyAlignment="1">
      <alignment horizontal="right"/>
    </xf>
    <xf numFmtId="0" fontId="5" fillId="0" borderId="0" xfId="3" applyFont="1" applyAlignment="1">
      <alignment horizontal="center"/>
    </xf>
    <xf numFmtId="173" fontId="0" fillId="0" borderId="0" xfId="0" applyNumberFormat="1"/>
    <xf numFmtId="1" fontId="6" fillId="0" borderId="14" xfId="3" applyNumberFormat="1" applyFont="1" applyBorder="1" applyAlignment="1">
      <alignment horizontal="center"/>
    </xf>
    <xf numFmtId="171" fontId="6" fillId="0" borderId="14" xfId="3" applyNumberFormat="1" applyFont="1" applyBorder="1" applyAlignment="1">
      <alignment horizontal="right"/>
    </xf>
    <xf numFmtId="1" fontId="6" fillId="0" borderId="0" xfId="2" applyNumberFormat="1" applyFont="1" applyAlignment="1">
      <alignment horizontal="center"/>
    </xf>
    <xf numFmtId="175" fontId="6" fillId="0" borderId="0" xfId="5" applyNumberFormat="1" applyFont="1" applyAlignment="1">
      <alignment horizontal="right"/>
    </xf>
    <xf numFmtId="175" fontId="5" fillId="0" borderId="0" xfId="5" applyNumberFormat="1" applyFont="1"/>
    <xf numFmtId="1" fontId="5" fillId="0" borderId="0" xfId="2" applyNumberFormat="1" applyFont="1" applyAlignment="1">
      <alignment horizontal="center"/>
    </xf>
    <xf numFmtId="175" fontId="5" fillId="0" borderId="0" xfId="5" applyNumberFormat="1" applyFont="1" applyAlignment="1">
      <alignment horizontal="right"/>
    </xf>
    <xf numFmtId="173" fontId="5" fillId="0" borderId="0" xfId="6" applyFont="1"/>
    <xf numFmtId="175" fontId="5" fillId="0" borderId="0" xfId="3" applyNumberFormat="1" applyFont="1"/>
    <xf numFmtId="175" fontId="5" fillId="0" borderId="10" xfId="5" applyNumberFormat="1" applyFont="1" applyBorder="1" applyAlignment="1">
      <alignment horizontal="right"/>
    </xf>
    <xf numFmtId="1" fontId="6" fillId="0" borderId="14" xfId="2" applyNumberFormat="1" applyFont="1" applyBorder="1" applyAlignment="1">
      <alignment horizontal="center"/>
    </xf>
    <xf numFmtId="175" fontId="6" fillId="0" borderId="14" xfId="5" applyNumberFormat="1" applyFont="1" applyBorder="1" applyAlignment="1">
      <alignment horizontal="right"/>
    </xf>
    <xf numFmtId="43" fontId="5" fillId="0" borderId="0" xfId="2" applyFont="1"/>
    <xf numFmtId="43" fontId="6" fillId="0" borderId="10" xfId="2" applyFont="1" applyBorder="1"/>
    <xf numFmtId="175" fontId="5" fillId="0" borderId="10" xfId="5" applyNumberFormat="1" applyFont="1" applyBorder="1"/>
    <xf numFmtId="0" fontId="7" fillId="0" borderId="0" xfId="3" applyFont="1" applyAlignment="1">
      <alignment horizontal="center" vertical="center" wrapText="1"/>
    </xf>
    <xf numFmtId="0" fontId="5" fillId="0" borderId="0" xfId="2" applyNumberFormat="1" applyFont="1" applyAlignment="1">
      <alignment horizontal="center"/>
    </xf>
    <xf numFmtId="0" fontId="5" fillId="0" borderId="10" xfId="2" applyNumberFormat="1" applyFont="1" applyBorder="1" applyAlignment="1">
      <alignment horizontal="center"/>
    </xf>
    <xf numFmtId="1" fontId="5" fillId="0" borderId="10" xfId="2" applyNumberFormat="1" applyFont="1" applyBorder="1" applyAlignment="1">
      <alignment horizontal="center"/>
    </xf>
    <xf numFmtId="0" fontId="6" fillId="0" borderId="0" xfId="2" applyNumberFormat="1" applyFont="1" applyAlignment="1">
      <alignment horizontal="center"/>
    </xf>
  </cellXfs>
  <cellStyles count="7">
    <cellStyle name="Millares" xfId="2" builtinId="3"/>
    <cellStyle name="Millares [0] 2" xfId="6"/>
    <cellStyle name="Millares 2" xfId="4"/>
    <cellStyle name="Moneda" xfId="1" builtinId="4"/>
    <cellStyle name="Moneda 2" xfId="5"/>
    <cellStyle name="Normal" xfId="0" builtinId="0"/>
    <cellStyle name="Normal 2 2" xfId="3"/>
  </cellStyles>
  <dxfs count="8"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166" formatCode="_-* #,##0\ _€_-;\-* #,##0\ _€_-;_-* &quot;-&quot;??\ _€_-;_-@_-"/>
    </dxf>
    <dxf>
      <numFmt numFmtId="165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669018</xdr:colOff>
      <xdr:row>23</xdr:row>
      <xdr:rowOff>136071</xdr:rowOff>
    </xdr:from>
    <xdr:to>
      <xdr:col>8</xdr:col>
      <xdr:colOff>818392</xdr:colOff>
      <xdr:row>26</xdr:row>
      <xdr:rowOff>115149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2418" y="4034971"/>
          <a:ext cx="2549674" cy="4807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582083</xdr:colOff>
      <xdr:row>31</xdr:row>
      <xdr:rowOff>95250</xdr:rowOff>
    </xdr:from>
    <xdr:to>
      <xdr:col>8</xdr:col>
      <xdr:colOff>724654</xdr:colOff>
      <xdr:row>33</xdr:row>
      <xdr:rowOff>170334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4133" y="5213350"/>
          <a:ext cx="2542871" cy="4497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76.405360532408" createdVersion="5" refreshedVersion="5" minRefreshableVersion="3" recordCount="117">
  <cacheSource type="worksheet">
    <worksheetSource ref="A2:V119" sheet="ESTADO DE CADA FACTURA"/>
  </cacheSource>
  <cacheFields count="22">
    <cacheField name="NIT" numFmtId="0">
      <sharedItems containsSemiMixedTypes="0" containsString="0" containsNumber="1" containsInteger="1" minValue="891380070" maxValue="891380070"/>
    </cacheField>
    <cacheField name="PRESTADOR" numFmtId="0">
      <sharedItems/>
    </cacheField>
    <cacheField name="PREFIJO " numFmtId="0">
      <sharedItems/>
    </cacheField>
    <cacheField name="FACTURA " numFmtId="0">
      <sharedItems containsSemiMixedTypes="0" containsString="0" containsNumber="1" containsInteger="1" minValue="561" maxValue="1949576"/>
    </cacheField>
    <cacheField name="FACTURA" numFmtId="0">
      <sharedItems/>
    </cacheField>
    <cacheField name="LLAVE" numFmtId="0">
      <sharedItems/>
    </cacheField>
    <cacheField name="VALOR " numFmtId="166">
      <sharedItems containsSemiMixedTypes="0" containsString="0" containsNumber="1" containsInteger="1" minValue="0" maxValue="693287"/>
    </cacheField>
    <cacheField name="SOPORTE" numFmtId="166">
      <sharedItems containsSemiMixedTypes="0" containsString="0" containsNumber="1" containsInteger="1" minValue="42076" maxValue="45230"/>
    </cacheField>
    <cacheField name="ESTADO EPS 23 DE NOVIEMBRE DE 2023" numFmtId="166">
      <sharedItems containsBlank="1"/>
    </cacheField>
    <cacheField name="ESTADO EPS 16 DE DICIEMBRE DE 2023" numFmtId="0">
      <sharedItems count="7">
        <s v="FACTURA NO RADICADA"/>
        <s v="FACTURA ACEPTADA POR IPS"/>
        <s v="FACTURA DEVUELTA"/>
        <s v="FACTURA EN PROGRAMACION DE PAGO"/>
        <s v="FACTURA COVID-19 - GLOSA CERRADA POR EXTEMPORANEIDAD"/>
        <s v="FACTURA CANCELADA"/>
        <s v="FACTURA EN PROCESO INTERNO"/>
      </sharedItems>
    </cacheField>
    <cacheField name="EstadoFacturaBoxalud" numFmtId="0">
      <sharedItems containsBlank="1"/>
    </cacheField>
    <cacheField name="TipoFactura" numFmtId="0">
      <sharedItems containsBlank="1" containsMixedTypes="1" containsNumber="1" containsInteger="1" minValue="0" maxValue="0"/>
    </cacheField>
    <cacheField name="TipoContrato" numFmtId="0">
      <sharedItems containsBlank="1"/>
    </cacheField>
    <cacheField name="Año" numFmtId="0">
      <sharedItems containsString="0" containsBlank="1" containsNumber="1" containsInteger="1" minValue="2021" maxValue="2023"/>
    </cacheField>
    <cacheField name="ValorTotalBruto" numFmtId="0">
      <sharedItems containsSemiMixedTypes="0" containsString="0" containsNumber="1" containsInteger="1" minValue="0" maxValue="238000"/>
    </cacheField>
    <cacheField name="ValorDevolucion" numFmtId="0">
      <sharedItems containsSemiMixedTypes="0" containsString="0" containsNumber="1" containsInteger="1" minValue="0" maxValue="238000"/>
    </cacheField>
    <cacheField name="ObservacionDevolucion" numFmtId="0">
      <sharedItems containsBlank="1" longText="1"/>
    </cacheField>
    <cacheField name="ValorCasusado" numFmtId="166">
      <sharedItems containsSemiMixedTypes="0" containsString="0" containsNumber="1" containsInteger="1" minValue="0" maxValue="364027"/>
    </cacheField>
    <cacheField name="ValorRadicado" numFmtId="0">
      <sharedItems containsSemiMixedTypes="0" containsString="0" containsNumber="1" containsInteger="1" minValue="0" maxValue="238000"/>
    </cacheField>
    <cacheField name="ValorAprobado" numFmtId="0">
      <sharedItems containsSemiMixedTypes="0" containsString="0" containsNumber="1" containsInteger="1" minValue="0" maxValue="216994"/>
    </cacheField>
    <cacheField name="ValorGlosaAceptada" numFmtId="166">
      <sharedItems containsSemiMixedTypes="0" containsString="0" containsNumber="1" containsInteger="1" minValue="0" maxValue="21006"/>
    </cacheField>
    <cacheField name="ValorPagar" numFmtId="0">
      <sharedItems containsSemiMixedTypes="0" containsString="0" containsNumber="1" containsInteger="1" minValue="0" maxValue="216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n v="891380070"/>
    <s v="HOSPITAL DEL ROSARIO (GINEBRA)"/>
    <s v="FV"/>
    <n v="1410458"/>
    <s v="FV1410458"/>
    <s v="891380070_FV_1410458"/>
    <n v="693287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0686"/>
    <s v="FV1410686"/>
    <s v="891380070_FV_1410686"/>
    <n v="44442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1314"/>
    <s v="FV1411314"/>
    <s v="891380070_FV_1411314"/>
    <n v="100824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1316"/>
    <s v="FV1411316"/>
    <s v="891380070_FV_1411316"/>
    <n v="43094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2541"/>
    <s v="FV1412541"/>
    <s v="891380070_FV_1412541"/>
    <n v="745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3826"/>
    <s v="FV1413826"/>
    <s v="891380070_FV_1413826"/>
    <n v="45372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3827"/>
    <s v="FV1413827"/>
    <s v="891380070_FV_1413827"/>
    <n v="44954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4152"/>
    <s v="FV1414152"/>
    <s v="891380070_FV_1414152"/>
    <n v="52964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4248"/>
    <s v="FV1414248"/>
    <s v="891380070_FV_1414248"/>
    <n v="37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4249"/>
    <s v="FV1414249"/>
    <s v="891380070_FV_1414249"/>
    <n v="37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4250"/>
    <s v="FV1414250"/>
    <s v="891380070_FV_1414250"/>
    <n v="37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4251"/>
    <s v="FV1414251"/>
    <s v="891380070_FV_1414251"/>
    <n v="37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009"/>
    <s v="FV1415009"/>
    <s v="891380070_FV_1415009"/>
    <n v="5843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121"/>
    <s v="FV1415121"/>
    <s v="891380070_FV_1415121"/>
    <n v="111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123"/>
    <s v="FV1415123"/>
    <s v="891380070_FV_1415123"/>
    <n v="148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124"/>
    <s v="FV1415124"/>
    <s v="891380070_FV_1415124"/>
    <n v="11100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264"/>
    <s v="FV1415264"/>
    <s v="891380070_FV_1415264"/>
    <n v="55556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403"/>
    <s v="FV1415403"/>
    <s v="891380070_FV_1415403"/>
    <n v="45038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421"/>
    <s v="FV1415421"/>
    <s v="891380070_FV_1415421"/>
    <n v="44442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5428"/>
    <s v="FV1415428"/>
    <s v="891380070_FV_1415428"/>
    <n v="51575"/>
    <n v="4207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59738"/>
    <s v="FV1459738"/>
    <s v="891380070_FV_1459738"/>
    <n v="2648"/>
    <n v="4223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66567"/>
    <s v="FV1466567"/>
    <s v="891380070_FV_1466567"/>
    <n v="1225"/>
    <n v="42248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68014"/>
    <s v="FV1468014"/>
    <s v="891380070_FV_1468014"/>
    <n v="74483"/>
    <n v="42248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0676"/>
    <s v="FV1470676"/>
    <s v="891380070_FV_1470676"/>
    <n v="8931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0773"/>
    <s v="FV1470773"/>
    <s v="891380070_FV_1470773"/>
    <n v="14896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3196"/>
    <s v="FV1473196"/>
    <s v="891380070_FV_1473196"/>
    <n v="79942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3838"/>
    <s v="FV1473838"/>
    <s v="891380070_FV_1473838"/>
    <n v="98364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4071"/>
    <s v="FV1474071"/>
    <s v="891380070_FV_1474071"/>
    <n v="44710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5987"/>
    <s v="FV1475987"/>
    <s v="891380070_FV_1475987"/>
    <n v="43344"/>
    <n v="42291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79946"/>
    <s v="FV1479946"/>
    <s v="891380070_FV_1479946"/>
    <n v="60220"/>
    <n v="4232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82070"/>
    <s v="FV1482070"/>
    <s v="891380070_FV_1482070"/>
    <n v="111700"/>
    <n v="4232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82240"/>
    <s v="FV1482240"/>
    <s v="891380070_FV_1482240"/>
    <n v="44664"/>
    <n v="4232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85414"/>
    <s v="FV1485414"/>
    <s v="891380070_FV_1485414"/>
    <n v="45790"/>
    <n v="4232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87226"/>
    <s v="FV1487226"/>
    <s v="891380070_FV_1487226"/>
    <n v="43598"/>
    <n v="4232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13666"/>
    <s v="FV1413666"/>
    <s v="891380070_FV_1413666"/>
    <n v="7400"/>
    <n v="42199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25181"/>
    <s v="FV1425181"/>
    <s v="891380070_FV_1425181"/>
    <n v="44518"/>
    <n v="42199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431893"/>
    <s v="FV1431893"/>
    <s v="891380070_FV_1431893"/>
    <n v="217371"/>
    <n v="42199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626113"/>
    <s v="FV1626113"/>
    <s v="891380070_FV_1626113"/>
    <n v="100"/>
    <n v="42802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665219"/>
    <s v="FV1665219"/>
    <s v="891380070_FV_1665219"/>
    <n v="91"/>
    <n v="4295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773030"/>
    <s v="FV1773030"/>
    <s v="891380070_FV_1773030"/>
    <n v="4700"/>
    <n v="43343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923378"/>
    <s v="FV1923378"/>
    <s v="891380070_FV_1923378"/>
    <n v="100"/>
    <n v="43900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941410"/>
    <s v="FV1941410"/>
    <s v="891380070_FV_1941410"/>
    <n v="165700"/>
    <n v="43992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V"/>
    <n v="1949576"/>
    <s v="FV1949576"/>
    <s v="891380070_FV_1949576"/>
    <n v="97400"/>
    <n v="44022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2228"/>
    <s v="FEHR2228"/>
    <s v="891380070_FEHR_2228"/>
    <n v="57600"/>
    <n v="4414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3369"/>
    <s v="FEHR3369"/>
    <s v="891380070_FEHR_3369"/>
    <n v="35100"/>
    <n v="4414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5062"/>
    <s v="FEHR5062"/>
    <s v="891380070_FEHR_5062"/>
    <n v="177900"/>
    <n v="4414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561"/>
    <s v="FEHR561"/>
    <s v="891380070_FEHR_561"/>
    <n v="135240"/>
    <n v="4414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777"/>
    <s v="FEHR777"/>
    <s v="891380070_FEHR_777"/>
    <n v="57600"/>
    <n v="4414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10099"/>
    <s v="FEHR10099"/>
    <s v="891380070_FEHR_10099"/>
    <n v="100040"/>
    <n v="4416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34092"/>
    <s v="FEHR34092"/>
    <s v="891380070_FEHR_34092"/>
    <n v="114290"/>
    <n v="44319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36099"/>
    <s v="FEHR36099"/>
    <s v="891380070_FEHR_36099"/>
    <n v="21006"/>
    <n v="44347"/>
    <s v="FACTURA ACEPTADA POR IPS"/>
    <x v="1"/>
    <s v="Finalizada"/>
    <n v="0"/>
    <s v="Demanda"/>
    <n v="2021"/>
    <n v="238000"/>
    <n v="0"/>
    <m/>
    <n v="0"/>
    <n v="238000"/>
    <n v="216994"/>
    <n v="21006"/>
    <n v="216994"/>
  </r>
  <r>
    <n v="891380070"/>
    <s v="HOSPITAL DEL ROSARIO (GINEBRA)"/>
    <s v="FEHR"/>
    <n v="36493"/>
    <s v="FEHR36493"/>
    <s v="891380070_FEHR_36493"/>
    <n v="238000"/>
    <n v="44347"/>
    <s v="FACTURA EN PROCESO INTERNO"/>
    <x v="2"/>
    <s v="Devuelta"/>
    <s v="Pago por evento"/>
    <s v="Demanda"/>
    <n v="2021"/>
    <n v="238000"/>
    <n v="238000"/>
    <s v="SE REALIZA DEVOLUCION DE FACTURA, DE ACUERDO A LA FECHA DE TOMA 24/03/2021 DE LA  MUESTRA 908856 PCR EL VALOR MAXIMO POR COBRO ES DE $216.994 POR LO CUAL SE SOLICITA ENVIAR NOTA CREDITO POR EL EXCEDENTE $21.006"/>
    <n v="0"/>
    <n v="238000"/>
    <n v="0"/>
    <n v="0"/>
    <n v="0"/>
  </r>
  <r>
    <n v="891380070"/>
    <s v="HOSPITAL DEL ROSARIO (GINEBRA)"/>
    <s v="FEHR"/>
    <n v="38750"/>
    <s v="FEHR38750"/>
    <s v="891380070_FEHR_38750"/>
    <n v="21006"/>
    <n v="44347"/>
    <s v="FACTURA ACEPTADA POR IPS"/>
    <x v="1"/>
    <s v="Finalizada"/>
    <n v="0"/>
    <s v="Demanda"/>
    <n v="2021"/>
    <n v="238000"/>
    <n v="0"/>
    <m/>
    <n v="0"/>
    <n v="238000"/>
    <n v="216994"/>
    <n v="21006"/>
    <n v="216994"/>
  </r>
  <r>
    <n v="891380070"/>
    <s v="HOSPITAL DEL ROSARIO (GINEBRA)"/>
    <s v="FEHR"/>
    <n v="42408"/>
    <s v="FEHR42408"/>
    <s v="891380070_FEHR_42408"/>
    <n v="5500"/>
    <n v="44377"/>
    <s v="FACTURA EN PROCESO INTERNO"/>
    <x v="3"/>
    <s v="Finalizada"/>
    <s v="Pago por evento"/>
    <s v="Demanda"/>
    <n v="2023"/>
    <n v="5500"/>
    <n v="0"/>
    <m/>
    <n v="0"/>
    <n v="5500"/>
    <n v="5500"/>
    <n v="0"/>
    <n v="5500"/>
  </r>
  <r>
    <n v="891380070"/>
    <s v="HOSPITAL DEL ROSARIO (GINEBRA)"/>
    <s v="FEHR"/>
    <n v="42699"/>
    <s v="FEHR42699"/>
    <s v="891380070_FEHR_42699"/>
    <n v="5500"/>
    <n v="44377"/>
    <s v="FACTURA DEVUELTA"/>
    <x v="2"/>
    <s v="Devuelta"/>
    <n v="0"/>
    <s v="Demanda"/>
    <n v="2021"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5500"/>
    <n v="0"/>
    <n v="0"/>
    <n v="0"/>
  </r>
  <r>
    <n v="891380070"/>
    <s v="HOSPITAL DEL ROSARIO (GINEBRA)"/>
    <s v="FEHR"/>
    <n v="43289"/>
    <s v="FEHR43289"/>
    <s v="891380070_FEHR_43289"/>
    <n v="109400"/>
    <n v="44377"/>
    <s v="FACTURA NO RADICADA"/>
    <x v="0"/>
    <s v="Para cargar RIPS o soportes"/>
    <n v="0"/>
    <s v="Demanda"/>
    <m/>
    <n v="0"/>
    <n v="0"/>
    <m/>
    <n v="0"/>
    <n v="0"/>
    <n v="0"/>
    <n v="0"/>
    <n v="0"/>
  </r>
  <r>
    <n v="891380070"/>
    <s v="HOSPITAL DEL ROSARIO (GINEBRA)"/>
    <s v="FEHR"/>
    <n v="45305"/>
    <s v="FEHR45305"/>
    <s v="891380070_FEHR_45305"/>
    <n v="72190"/>
    <n v="44377"/>
    <s v="FACTURA NO RADICADA"/>
    <x v="0"/>
    <s v="Para cargar RIPS o soportes"/>
    <n v="0"/>
    <s v="Demanda"/>
    <m/>
    <n v="0"/>
    <n v="0"/>
    <m/>
    <n v="0"/>
    <n v="0"/>
    <n v="0"/>
    <n v="0"/>
    <n v="0"/>
  </r>
  <r>
    <n v="891380070"/>
    <s v="HOSPITAL DEL ROSARIO (GINEBRA)"/>
    <s v="FEHR"/>
    <n v="45620"/>
    <s v="FEHR45620"/>
    <s v="891380070_FEHR_45620"/>
    <n v="59700"/>
    <n v="44377"/>
    <s v="FACTURA NO RADICADA"/>
    <x v="0"/>
    <s v="Para cargar RIPS o soportes"/>
    <n v="0"/>
    <s v="Demanda"/>
    <m/>
    <n v="0"/>
    <n v="0"/>
    <m/>
    <n v="0"/>
    <n v="0"/>
    <n v="0"/>
    <n v="0"/>
    <n v="0"/>
  </r>
  <r>
    <n v="891380070"/>
    <s v="HOSPITAL DEL ROSARIO (GINEBRA)"/>
    <s v="FEHR"/>
    <n v="51891"/>
    <s v="FEHR51891"/>
    <s v="891380070_FEHR_51891"/>
    <n v="5500"/>
    <n v="44439"/>
    <s v="FACTURA DEVUELTA"/>
    <x v="2"/>
    <s v="Devuelta"/>
    <n v="0"/>
    <s v="Demanda"/>
    <n v="2023"/>
    <n v="5500"/>
    <n v="5500"/>
    <s v="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5500"/>
    <n v="0"/>
    <n v="0"/>
    <n v="0"/>
  </r>
  <r>
    <n v="891380070"/>
    <s v="HOSPITAL DEL ROSARIO (GINEBRA)"/>
    <s v="FEHR"/>
    <n v="53271"/>
    <s v="FEHR53271"/>
    <s v="891380070_FEHR_53271"/>
    <n v="99400"/>
    <n v="44439"/>
    <s v="FACTURA COVID-19 - GLOSA CERRADA POR EXTEMPORANEIDAD"/>
    <x v="4"/>
    <s v="Finalizada"/>
    <n v="0"/>
    <s v="Demanda"/>
    <n v="2021"/>
    <n v="99400"/>
    <n v="0"/>
    <m/>
    <n v="0"/>
    <n v="99400"/>
    <n v="80832"/>
    <n v="18568"/>
    <n v="80832"/>
  </r>
  <r>
    <n v="891380070"/>
    <s v="HOSPITAL DEL ROSARIO (GINEBRA)"/>
    <s v="FEHR"/>
    <n v="54573"/>
    <s v="FEHR54573"/>
    <s v="891380070_FEHR_54573"/>
    <n v="71880"/>
    <n v="44439"/>
    <s v="FACTURA DEVUELTA"/>
    <x v="2"/>
    <s v="Devuelta"/>
    <n v="0"/>
    <s v="Demanda"/>
    <n v="2023"/>
    <n v="71880"/>
    <n v="71880"/>
    <s v="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71880"/>
    <n v="0"/>
    <n v="0"/>
    <n v="0"/>
  </r>
  <r>
    <n v="891380070"/>
    <s v="HOSPITAL DEL ROSARIO (GINEBRA)"/>
    <s v="FEHR"/>
    <n v="57001"/>
    <s v="FEHR57001"/>
    <s v="891380070_FEHR_57001"/>
    <n v="5500"/>
    <n v="44469"/>
    <s v="FACTURA EN PROCESO INTERNO"/>
    <x v="3"/>
    <s v="Finalizada"/>
    <s v="Pago por evento"/>
    <s v="Demanda"/>
    <n v="2023"/>
    <n v="5500"/>
    <n v="0"/>
    <m/>
    <n v="0"/>
    <n v="5500"/>
    <n v="5500"/>
    <n v="0"/>
    <n v="5500"/>
  </r>
  <r>
    <n v="891380070"/>
    <s v="HOSPITAL DEL ROSARIO (GINEBRA)"/>
    <s v="FEHR"/>
    <n v="58880"/>
    <s v="FEHR58880"/>
    <s v="891380070_FEHR_58880"/>
    <n v="5500"/>
    <n v="44469"/>
    <s v="FACTURA EN PROCESO INTERNO"/>
    <x v="3"/>
    <s v="Finalizada"/>
    <s v="Pago por evento"/>
    <s v="Demanda"/>
    <n v="2023"/>
    <n v="5500"/>
    <n v="0"/>
    <m/>
    <n v="0"/>
    <n v="5500"/>
    <n v="5500"/>
    <n v="0"/>
    <n v="5500"/>
  </r>
  <r>
    <n v="891380070"/>
    <s v="HOSPITAL DEL ROSARIO (GINEBRA)"/>
    <s v="FEHR"/>
    <n v="70063"/>
    <s v="FEHR70063"/>
    <s v="891380070_FEHR_70063"/>
    <n v="59700"/>
    <n v="44561"/>
    <s v="FACTURA DEVUELTA"/>
    <x v="2"/>
    <s v="Devuelta"/>
    <n v="0"/>
    <s v="Demanda"/>
    <n v="2022"/>
    <n v="59700"/>
    <n v="59700"/>
    <s v="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59700"/>
    <n v="0"/>
    <n v="0"/>
    <n v="0"/>
  </r>
  <r>
    <n v="891380070"/>
    <s v="HOSPITAL DEL ROSARIO (GINEBRA)"/>
    <s v="FEHR"/>
    <n v="37442"/>
    <s v="FEHR37442"/>
    <s v="891380070_FEHR_37442"/>
    <n v="5500"/>
    <n v="4492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38666"/>
    <s v="FEHR38666"/>
    <s v="891380070_FEHR_38666"/>
    <n v="5500"/>
    <n v="44926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43207"/>
    <s v="FEHR43207"/>
    <s v="891380070_FEHR_43207"/>
    <n v="5500"/>
    <n v="44377"/>
    <s v="FACTURA DEVUELTA"/>
    <x v="2"/>
    <s v="Devuelta"/>
    <n v="0"/>
    <s v="Demanda"/>
    <n v="2021"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n v="5500"/>
    <n v="0"/>
    <n v="0"/>
    <n v="0"/>
  </r>
  <r>
    <n v="891380070"/>
    <s v="HOSPITAL DEL ROSARIO (GINEBRA)"/>
    <s v="FEHR"/>
    <n v="46087"/>
    <s v="FEHR46087"/>
    <s v="891380070_FEHR_46087"/>
    <n v="62150"/>
    <n v="44377"/>
    <s v="FACTURA CANCELADA"/>
    <x v="5"/>
    <s v="Finalizada"/>
    <n v="0"/>
    <s v="Demanda"/>
    <n v="2021"/>
    <n v="62150"/>
    <n v="0"/>
    <m/>
    <n v="293395"/>
    <n v="62150"/>
    <n v="62150"/>
    <n v="0"/>
    <n v="62150"/>
  </r>
  <r>
    <n v="891380070"/>
    <s v="HOSPITAL DEL ROSARIO (GINEBRA)"/>
    <s v="FEHR"/>
    <n v="70788"/>
    <s v="FEHR70788"/>
    <s v="891380070_FEHR_70788"/>
    <n v="140030"/>
    <n v="44592"/>
    <s v="FACTURA DEVUELTA"/>
    <x v="2"/>
    <s v="Devuelta"/>
    <n v="0"/>
    <s v="Demanda"/>
    <n v="2022"/>
    <n v="140030"/>
    <n v="140030"/>
    <m/>
    <n v="0"/>
    <n v="140030"/>
    <n v="0"/>
    <n v="0"/>
    <n v="0"/>
  </r>
  <r>
    <n v="891380070"/>
    <s v="HOSPITAL DEL ROSARIO (GINEBRA)"/>
    <s v="FEHR"/>
    <n v="77755"/>
    <s v="FEHR77755"/>
    <s v="891380070_FEHR_77755"/>
    <n v="67040"/>
    <n v="44620"/>
    <s v="FACTURA NO RADICADA"/>
    <x v="0"/>
    <s v="Para cargar RIPS o soportes"/>
    <n v="0"/>
    <s v="Demanda"/>
    <m/>
    <n v="0"/>
    <n v="0"/>
    <m/>
    <n v="0"/>
    <n v="0"/>
    <n v="0"/>
    <n v="0"/>
    <n v="0"/>
  </r>
  <r>
    <n v="891380070"/>
    <s v="HOSPITAL DEL ROSARIO (GINEBRA)"/>
    <s v="FEHR"/>
    <n v="101215"/>
    <s v="FEHR101215"/>
    <s v="891380070_FEHR_101215"/>
    <n v="10500"/>
    <n v="44773"/>
    <s v="FACTURA DEVUELTA"/>
    <x v="2"/>
    <s v="Devuelta"/>
    <n v="0"/>
    <s v="Demanda"/>
    <n v="2022"/>
    <n v="10500"/>
    <n v="10500"/>
    <m/>
    <n v="0"/>
    <n v="10500"/>
    <n v="0"/>
    <n v="0"/>
    <n v="0"/>
  </r>
  <r>
    <n v="891380070"/>
    <s v="HOSPITAL DEL ROSARIO (GINEBRA)"/>
    <s v="FEHR"/>
    <n v="104234"/>
    <s v="FEHR104234"/>
    <s v="891380070_FEHR_104234"/>
    <n v="10500"/>
    <n v="44804"/>
    <s v="FACTURA EN PROCESO INTERNO"/>
    <x v="3"/>
    <s v="Finalizada"/>
    <s v="Pago por evento"/>
    <s v="Demanda"/>
    <n v="2023"/>
    <n v="10500"/>
    <n v="0"/>
    <m/>
    <n v="0"/>
    <n v="10500"/>
    <n v="10500"/>
    <n v="0"/>
    <n v="10500"/>
  </r>
  <r>
    <n v="891380070"/>
    <s v="HOSPITAL DEL ROSARIO (GINEBRA)"/>
    <s v="FEHR"/>
    <n v="105713"/>
    <s v="FEHR105713"/>
    <s v="891380070_FEHR_105713"/>
    <n v="21000"/>
    <n v="44804"/>
    <s v="FACTURA EN PROCESO INTERNO"/>
    <x v="3"/>
    <s v="Finalizada"/>
    <s v="Pago por evento"/>
    <s v="Demanda"/>
    <n v="2023"/>
    <n v="21000"/>
    <n v="0"/>
    <m/>
    <n v="0"/>
    <n v="21000"/>
    <n v="21000"/>
    <n v="0"/>
    <n v="21000"/>
  </r>
  <r>
    <n v="891380070"/>
    <s v="HOSPITAL DEL ROSARIO (GINEBRA)"/>
    <s v="FEHR"/>
    <n v="108025"/>
    <s v="FEHR108025"/>
    <s v="891380070_FEHR_108025"/>
    <n v="10500"/>
    <n v="44834"/>
    <s v="FACTURA EN PROCESO INTERNO"/>
    <x v="3"/>
    <s v="Finalizada"/>
    <s v="Pago por evento"/>
    <s v="Demanda"/>
    <n v="2023"/>
    <n v="10500"/>
    <n v="0"/>
    <m/>
    <n v="0"/>
    <n v="10500"/>
    <n v="10500"/>
    <n v="0"/>
    <n v="10500"/>
  </r>
  <r>
    <n v="891380070"/>
    <s v="HOSPITAL DEL ROSARIO (GINEBRA)"/>
    <s v="FEHR"/>
    <n v="110085"/>
    <s v="FEHR110085"/>
    <s v="891380070_FEHR_110085"/>
    <n v="10500"/>
    <n v="44834"/>
    <s v="FACTURA EN PROCESO INTERNO"/>
    <x v="3"/>
    <s v="Finalizada"/>
    <s v="Pago por evento"/>
    <s v="Demanda"/>
    <n v="2023"/>
    <n v="10500"/>
    <n v="0"/>
    <m/>
    <n v="0"/>
    <n v="10500"/>
    <n v="10500"/>
    <n v="0"/>
    <n v="10500"/>
  </r>
  <r>
    <n v="891380070"/>
    <s v="HOSPITAL DEL ROSARIO (GINEBRA)"/>
    <s v="FEHR"/>
    <n v="110086"/>
    <s v="FEHR110086"/>
    <s v="891380070_FEHR_110086"/>
    <n v="10500"/>
    <n v="44834"/>
    <s v="FACTURA EN PROCESO INTERNO"/>
    <x v="3"/>
    <s v="Finalizada"/>
    <s v="Pago por evento"/>
    <s v="Demanda"/>
    <n v="2023"/>
    <n v="10500"/>
    <n v="0"/>
    <m/>
    <n v="0"/>
    <n v="10500"/>
    <n v="10500"/>
    <n v="0"/>
    <n v="10500"/>
  </r>
  <r>
    <n v="891380070"/>
    <s v="HOSPITAL DEL ROSARIO (GINEBRA)"/>
    <s v="FEHR"/>
    <n v="115375"/>
    <s v="FEHR115375"/>
    <s v="891380070_FEHR_115375"/>
    <n v="7500"/>
    <n v="44865"/>
    <s v="FACTURA EN PROCESO INTERNO"/>
    <x v="3"/>
    <s v="Finalizada"/>
    <s v="Pago por evento"/>
    <s v="Demanda"/>
    <n v="2023"/>
    <n v="7500"/>
    <n v="0"/>
    <m/>
    <n v="0"/>
    <n v="7500"/>
    <n v="7500"/>
    <n v="0"/>
    <n v="7500"/>
  </r>
  <r>
    <n v="891380070"/>
    <s v="HOSPITAL DEL ROSARIO (GINEBRA)"/>
    <s v="FEHR"/>
    <n v="111009"/>
    <s v="FEHR111009"/>
    <s v="891380070_FEHR_111009"/>
    <n v="10500"/>
    <n v="44834"/>
    <s v="FACTURA EN PROCESO INTERNO"/>
    <x v="3"/>
    <s v="Finalizada"/>
    <s v="Pago por evento"/>
    <s v="Demanda"/>
    <n v="2023"/>
    <n v="10500"/>
    <n v="0"/>
    <m/>
    <n v="0"/>
    <n v="10500"/>
    <n v="10500"/>
    <n v="0"/>
    <n v="10500"/>
  </r>
  <r>
    <n v="891380070"/>
    <s v="HOSPITAL DEL ROSARIO (GINEBRA)"/>
    <s v="FEHR"/>
    <n v="113607"/>
    <s v="FEHR113607"/>
    <s v="891380070_FEHR_113607"/>
    <n v="21000"/>
    <n v="44865"/>
    <s v="FACTURA EN PROCESO INTERNO"/>
    <x v="3"/>
    <s v="Finalizada"/>
    <s v="Pago por evento"/>
    <s v="Demanda"/>
    <n v="2023"/>
    <n v="21000"/>
    <n v="0"/>
    <m/>
    <n v="0"/>
    <n v="21000"/>
    <n v="21000"/>
    <n v="0"/>
    <n v="21000"/>
  </r>
  <r>
    <n v="891380070"/>
    <s v="HOSPITAL DEL ROSARIO (GINEBRA)"/>
    <s v="FEHR"/>
    <n v="131110"/>
    <s v="FEHR131110"/>
    <s v="891380070_FEHR_131110"/>
    <n v="1400"/>
    <n v="44985"/>
    <s v="FACTURA DEVUELTA"/>
    <x v="2"/>
    <s v="Devuelta"/>
    <n v="0"/>
    <s v="Demanda"/>
    <n v="2023"/>
    <n v="1400"/>
    <n v="1400"/>
    <s v="PAIWEB. SE DEVUELVE LA FACTURA POR QUE EL SERVICIO NO SE ENC UENTRA REGISTRADO EN LA PAIWEB  19976172-04"/>
    <n v="0"/>
    <n v="1400"/>
    <n v="0"/>
    <n v="0"/>
    <n v="0"/>
  </r>
  <r>
    <n v="891380070"/>
    <s v="HOSPITAL DEL ROSARIO (GINEBRA)"/>
    <s v="FEHR"/>
    <n v="131161"/>
    <s v="FEHR131161"/>
    <s v="891380070_FEHR_131161"/>
    <n v="13200"/>
    <n v="44985"/>
    <s v="FACTURA DEVUELTA"/>
    <x v="2"/>
    <s v="Devuelta"/>
    <n v="0"/>
    <s v="Demanda"/>
    <n v="2023"/>
    <n v="13200"/>
    <n v="13200"/>
    <s v="PAIWEB. SE DEVUELVE LA FACTURA POR QUE EL SERVICIO NO SE ENC UENTRA REGISTRADO EN LA PAIWEB  019977336-01"/>
    <n v="0"/>
    <n v="13200"/>
    <n v="0"/>
    <n v="0"/>
    <n v="0"/>
  </r>
  <r>
    <n v="891380070"/>
    <s v="HOSPITAL DEL ROSARIO (GINEBRA)"/>
    <s v="FEHR"/>
    <n v="148650"/>
    <s v="FEHR148650"/>
    <s v="891380070_FEHR_148650"/>
    <n v="79200"/>
    <n v="45107"/>
    <s v="FACTURA EN PROGRAMACION DE PAGO"/>
    <x v="3"/>
    <s v="Finalizada"/>
    <s v="Pago por evento"/>
    <s v="Demanda"/>
    <n v="2023"/>
    <n v="79200"/>
    <n v="0"/>
    <m/>
    <n v="285403"/>
    <n v="79200"/>
    <n v="79200"/>
    <n v="0"/>
    <n v="79200"/>
  </r>
  <r>
    <n v="891380070"/>
    <s v="HOSPITAL DEL ROSARIO (GINEBRA)"/>
    <s v="FEHR"/>
    <n v="149565"/>
    <s v="FEHR149565"/>
    <s v="891380070_FEHR_149565"/>
    <n v="139600"/>
    <n v="45107"/>
    <s v="FACTURA EN PROGRAMACION DE PAGO"/>
    <x v="3"/>
    <s v="Finalizada"/>
    <s v="Pago por evento"/>
    <s v="Demanda"/>
    <n v="2023"/>
    <n v="139600"/>
    <n v="0"/>
    <m/>
    <n v="285403"/>
    <n v="139600"/>
    <n v="139600"/>
    <n v="0"/>
    <n v="139600"/>
  </r>
  <r>
    <n v="891380070"/>
    <s v="HOSPITAL DEL ROSARIO (GINEBRA)"/>
    <s v="FEHR"/>
    <n v="149632"/>
    <s v="FEHR149632"/>
    <s v="891380070_FEHR_149632"/>
    <n v="77600"/>
    <n v="45107"/>
    <s v="FACTURA EN PROGRAMACION DE PAGO"/>
    <x v="2"/>
    <s v="Devuelta"/>
    <s v="Pago por evento"/>
    <s v="Demanda"/>
    <m/>
    <n v="0"/>
    <n v="0"/>
    <s v="SOPORTES:  SE DEVUELVE FACTURA FEHR149632, LOS SOPORTES RADICADOS PERTENECEN A LA FACTURA FEHR150852, Y NO CORRESPONDEN  A LO SOPORTADO. "/>
    <n v="0"/>
    <n v="0"/>
    <n v="0"/>
    <n v="0"/>
    <n v="0"/>
  </r>
  <r>
    <n v="891380070"/>
    <s v="HOSPITAL DEL ROSARIO (GINEBRA)"/>
    <s v="FEHR"/>
    <n v="123426"/>
    <s v="FEHR123426"/>
    <s v="891380070_FEHR_123426"/>
    <n v="79400"/>
    <n v="45138"/>
    <s v="FACTURA NO RADICADA"/>
    <x v="0"/>
    <s v="Para cargar RIPS o soportes"/>
    <n v="0"/>
    <s v="Demanda"/>
    <m/>
    <n v="0"/>
    <n v="0"/>
    <m/>
    <n v="0"/>
    <n v="0"/>
    <n v="0"/>
    <n v="0"/>
    <n v="0"/>
  </r>
  <r>
    <n v="891380070"/>
    <s v="HOSPITAL DEL ROSARIO (GINEBRA)"/>
    <s v="FEHR"/>
    <n v="126080"/>
    <s v="FEHR126080"/>
    <s v="891380070_FEHR_126080"/>
    <n v="81900"/>
    <n v="45138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129871"/>
    <s v="FEHR129871"/>
    <s v="891380070_FEHR_129871"/>
    <n v="3300"/>
    <n v="45138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152125"/>
    <s v="FEHR152125"/>
    <s v="891380070_FEHR_152125"/>
    <n v="0"/>
    <n v="45138"/>
    <s v="FACTURA CANCELADA"/>
    <x v="5"/>
    <s v="Finalizada"/>
    <s v="Pago por evento"/>
    <s v="Demanda"/>
    <n v="2023"/>
    <n v="79400"/>
    <n v="0"/>
    <m/>
    <n v="240000"/>
    <n v="79400"/>
    <n v="79400"/>
    <n v="0"/>
    <n v="79400"/>
  </r>
  <r>
    <n v="891380070"/>
    <s v="HOSPITAL DEL ROSARIO (GINEBRA)"/>
    <s v="FEHR"/>
    <n v="154106"/>
    <s v="FEHR154106"/>
    <s v="891380070_FEHR_154106"/>
    <n v="0"/>
    <n v="45138"/>
    <s v="FACTURA CANCELADA"/>
    <x v="5"/>
    <s v="Finalizada"/>
    <s v="Pago por evento"/>
    <s v="Demanda"/>
    <n v="2023"/>
    <n v="106700"/>
    <n v="0"/>
    <m/>
    <n v="201481"/>
    <n v="106700"/>
    <n v="106700"/>
    <n v="0"/>
    <n v="106700"/>
  </r>
  <r>
    <n v="891380070"/>
    <s v="HOSPITAL DEL ROSARIO (GINEBRA)"/>
    <s v="FEHR"/>
    <n v="155186"/>
    <s v="FEHR155186"/>
    <s v="891380070_FEHR_155186"/>
    <n v="0"/>
    <n v="45138"/>
    <s v="FACTURA CANCELADA"/>
    <x v="5"/>
    <s v="Finalizada"/>
    <s v="Pago por evento"/>
    <s v="Demanda"/>
    <n v="2023"/>
    <n v="193900"/>
    <n v="0"/>
    <m/>
    <n v="201481"/>
    <n v="193900"/>
    <n v="193900"/>
    <n v="0"/>
    <n v="193900"/>
  </r>
  <r>
    <n v="891380070"/>
    <s v="HOSPITAL DEL ROSARIO (GINEBRA)"/>
    <s v="FEHR"/>
    <n v="155355"/>
    <s v="FEHR155355"/>
    <s v="891380070_FEHR_155355"/>
    <n v="7000"/>
    <n v="45138"/>
    <s v="FACTURA EN PROGRAMACION DE PAGO"/>
    <x v="2"/>
    <s v="Devuelta"/>
    <s v="Pago por evento"/>
    <s v="Demanda"/>
    <m/>
    <n v="0"/>
    <n v="0"/>
    <s v="SOPORTES:  SE DEVUELVE FACTURA FEHR155355, LOS SOPORTES RADICADOS PERTENECEN A LA FACTURA FEHR155186, Y NO CORRESPONDEN  A LO SOPORTADO. "/>
    <n v="0"/>
    <n v="0"/>
    <n v="0"/>
    <n v="0"/>
    <n v="0"/>
  </r>
  <r>
    <n v="891380070"/>
    <s v="HOSPITAL DEL ROSARIO (GINEBRA)"/>
    <s v="FEHR"/>
    <n v="155724"/>
    <s v="FEHR155724"/>
    <s v="891380070_FEHR_155724"/>
    <n v="141000"/>
    <n v="45138"/>
    <s v="FACTURA EN PROGRAMACION DE PAGO"/>
    <x v="2"/>
    <s v="Devuelta"/>
    <s v="Pago por evento"/>
    <s v="Demanda"/>
    <m/>
    <n v="0"/>
    <n v="0"/>
    <s v="soportes: se glosa factura,  los soportes adjuntos son de la factura FEHR155186, FACTURA ADJUNTAR LOS SOPORTES CORRESPIONDIENTES A LA FACTRUA RADICADA."/>
    <n v="0"/>
    <n v="0"/>
    <n v="0"/>
    <n v="0"/>
    <n v="0"/>
  </r>
  <r>
    <n v="891380070"/>
    <s v="HOSPITAL DEL ROSARIO (GINEBRA)"/>
    <s v="FEHR"/>
    <n v="158113"/>
    <s v="FEHR158113"/>
    <s v="891380070_FEHR_158113"/>
    <n v="107800"/>
    <n v="45169"/>
    <s v="FACTURA EN PROGRAMACION DE PAGO"/>
    <x v="3"/>
    <s v="Finalizada"/>
    <s v="Pago por evento"/>
    <s v="Demanda"/>
    <n v="2023"/>
    <n v="107800"/>
    <n v="0"/>
    <m/>
    <n v="201481"/>
    <n v="107800"/>
    <n v="107800"/>
    <n v="0"/>
    <n v="107800"/>
  </r>
  <r>
    <n v="891380070"/>
    <s v="HOSPITAL DEL ROSARIO (GINEBRA)"/>
    <s v="FEHR"/>
    <n v="158848"/>
    <s v="FEHR158848"/>
    <s v="891380070_FEHR_158848"/>
    <n v="0"/>
    <n v="45169"/>
    <s v="FACTURA CANCELADA"/>
    <x v="5"/>
    <s v="Finalizada"/>
    <s v="Pago por evento"/>
    <s v="Demanda"/>
    <n v="2023"/>
    <n v="158700"/>
    <n v="0"/>
    <m/>
    <n v="201481"/>
    <n v="158700"/>
    <n v="158700"/>
    <n v="0"/>
    <n v="158700"/>
  </r>
  <r>
    <n v="891380070"/>
    <s v="HOSPITAL DEL ROSARIO (GINEBRA)"/>
    <s v="FEHR"/>
    <n v="159373"/>
    <s v="FEHR159373"/>
    <s v="891380070_FEHR_159373"/>
    <n v="7000"/>
    <n v="45169"/>
    <s v="FACTURA EN PROGRAMACION DE PAGO"/>
    <x v="3"/>
    <s v="Finalizada"/>
    <s v="Pago por evento"/>
    <s v="Demanda"/>
    <n v="2023"/>
    <n v="7000"/>
    <n v="0"/>
    <m/>
    <n v="0"/>
    <n v="7000"/>
    <n v="7000"/>
    <n v="0"/>
    <n v="7000"/>
  </r>
  <r>
    <n v="891380070"/>
    <s v="HOSPITAL DEL ROSARIO (GINEBRA)"/>
    <s v="FEHR"/>
    <n v="159613"/>
    <s v="FEHR159613"/>
    <s v="891380070_FEHR_159613"/>
    <n v="7000"/>
    <n v="45169"/>
    <s v="FACTURA EN PROGRAMACION DE PAGO"/>
    <x v="3"/>
    <s v="Finalizada"/>
    <s v="Pago por evento"/>
    <s v="Demanda"/>
    <n v="2023"/>
    <n v="7000"/>
    <n v="0"/>
    <m/>
    <n v="0"/>
    <n v="7000"/>
    <n v="7000"/>
    <n v="0"/>
    <n v="7000"/>
  </r>
  <r>
    <n v="891380070"/>
    <s v="HOSPITAL DEL ROSARIO (GINEBRA)"/>
    <s v="FEHR"/>
    <n v="161623"/>
    <s v="FEHR161623"/>
    <s v="891380070_FEHR_161623"/>
    <n v="93300"/>
    <n v="45199"/>
    <m/>
    <x v="2"/>
    <s v="Devuelta"/>
    <s v="Pago por evento"/>
    <s v="Demanda"/>
    <m/>
    <n v="0"/>
    <n v="0"/>
    <s v="AUT:  Se devuelve factura con soportes originales, porque no se evidencia la autorización del servicio  de urgencias, solicitar autorización para dar tramite de pago al correo capautorizaciones@epsdelagente.com.co."/>
    <n v="0"/>
    <n v="0"/>
    <n v="0"/>
    <n v="0"/>
    <n v="0"/>
  </r>
  <r>
    <n v="891380070"/>
    <s v="HOSPITAL DEL ROSARIO (GINEBRA)"/>
    <s v="FEHR"/>
    <n v="162060"/>
    <s v="FEHR162060"/>
    <s v="891380070_FEHR_162060"/>
    <n v="91900"/>
    <n v="45199"/>
    <m/>
    <x v="3"/>
    <s v="Finalizada"/>
    <s v="Pago por evento"/>
    <s v="Demanda"/>
    <n v="2023"/>
    <n v="91900"/>
    <n v="0"/>
    <m/>
    <n v="240000"/>
    <n v="91900"/>
    <n v="91900"/>
    <n v="0"/>
    <n v="91900"/>
  </r>
  <r>
    <n v="891380070"/>
    <s v="HOSPITAL DEL ROSARIO (GINEBRA)"/>
    <s v="FEHR"/>
    <n v="162074"/>
    <s v="FEHR162074"/>
    <s v="891380070_FEHR_162074"/>
    <n v="143000"/>
    <n v="45199"/>
    <m/>
    <x v="2"/>
    <s v="Devuelta"/>
    <s v="Pago por evento"/>
    <s v="Demanda"/>
    <m/>
    <n v="0"/>
    <n v="0"/>
    <s v="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"/>
    <n v="0"/>
    <n v="0"/>
    <n v="0"/>
    <n v="0"/>
    <n v="0"/>
  </r>
  <r>
    <n v="891380070"/>
    <s v="HOSPITAL DEL ROSARIO (GINEBRA)"/>
    <s v="FEHR"/>
    <n v="163379"/>
    <s v="FEHR163379"/>
    <s v="891380070_FEHR_163379"/>
    <n v="35000"/>
    <n v="45199"/>
    <m/>
    <x v="3"/>
    <s v="Finalizada"/>
    <s v="Pago por evento"/>
    <s v="Demanda"/>
    <n v="2023"/>
    <n v="35000"/>
    <n v="0"/>
    <m/>
    <n v="0"/>
    <n v="35000"/>
    <n v="35000"/>
    <n v="0"/>
    <n v="35000"/>
  </r>
  <r>
    <n v="891380070"/>
    <s v="HOSPITAL DEL ROSARIO (GINEBRA)"/>
    <s v="FEHR"/>
    <n v="163389"/>
    <s v="FEHR163389"/>
    <s v="891380070_FEHR_163389"/>
    <n v="7000"/>
    <n v="45199"/>
    <m/>
    <x v="3"/>
    <s v="Finalizada"/>
    <s v="Pago por evento"/>
    <s v="Demanda"/>
    <n v="2023"/>
    <n v="7000"/>
    <n v="0"/>
    <m/>
    <n v="0"/>
    <n v="7000"/>
    <n v="7000"/>
    <n v="0"/>
    <n v="7000"/>
  </r>
  <r>
    <n v="891380070"/>
    <s v="HOSPITAL DEL ROSARIO (GINEBRA)"/>
    <s v="FEHR"/>
    <n v="164982"/>
    <s v="FEHR164982"/>
    <s v="891380070_FEHR_164982"/>
    <n v="7000"/>
    <n v="45199"/>
    <m/>
    <x v="3"/>
    <s v="Finalizada"/>
    <s v="Pago por evento"/>
    <s v="Demanda"/>
    <n v="2023"/>
    <n v="7000"/>
    <n v="0"/>
    <m/>
    <n v="0"/>
    <n v="7000"/>
    <n v="7000"/>
    <n v="0"/>
    <n v="7000"/>
  </r>
  <r>
    <n v="891380070"/>
    <s v="HOSPITAL DEL ROSARIO (GINEBRA)"/>
    <s v="FEHR"/>
    <n v="165375"/>
    <s v="FEHR165375"/>
    <s v="891380070_FEHR_165375"/>
    <n v="70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5735"/>
    <s v="FEHR165735"/>
    <s v="891380070_FEHR_165735"/>
    <n v="779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5906"/>
    <s v="FEHR165906"/>
    <s v="891380070_FEHR_165906"/>
    <n v="949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6783"/>
    <s v="FEHR166783"/>
    <s v="891380070_FEHR_166783"/>
    <n v="779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6967"/>
    <s v="FEHR166967"/>
    <s v="891380070_FEHR_166967"/>
    <n v="831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8878"/>
    <s v="FEHR168878"/>
    <s v="891380070_FEHR_168878"/>
    <n v="793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8882"/>
    <s v="FEHR168882"/>
    <s v="891380070_FEHR_168882"/>
    <n v="788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9274"/>
    <s v="FEHR169274"/>
    <s v="891380070_FEHR_169274"/>
    <n v="950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69506"/>
    <s v="FEHR169506"/>
    <s v="891380070_FEHR_169506"/>
    <n v="76200"/>
    <n v="45230"/>
    <m/>
    <x v="6"/>
    <s v="Para auditoria de pertinencia"/>
    <s v="Pago por evento"/>
    <s v="Demanda"/>
    <m/>
    <n v="0"/>
    <n v="0"/>
    <m/>
    <n v="0"/>
    <n v="0"/>
    <n v="0"/>
    <n v="0"/>
    <n v="0"/>
  </r>
  <r>
    <n v="891380070"/>
    <s v="HOSPITAL DEL ROSARIO (GINEBRA)"/>
    <s v="FEHR"/>
    <n v="128329"/>
    <s v="FEHR128329"/>
    <s v="891380070_FEHR_128329"/>
    <n v="76200"/>
    <n v="44985"/>
    <s v="FACTURA NO RADICADA"/>
    <x v="0"/>
    <m/>
    <m/>
    <m/>
    <m/>
    <n v="0"/>
    <n v="0"/>
    <m/>
    <n v="0"/>
    <n v="0"/>
    <n v="0"/>
    <n v="0"/>
    <n v="0"/>
  </r>
  <r>
    <n v="891380070"/>
    <s v="HOSPITAL DEL ROSARIO (GINEBRA)"/>
    <s v="FEHR"/>
    <n v="150667"/>
    <s v="FEHR150667"/>
    <s v="891380070_FEHR_150667"/>
    <n v="80000"/>
    <n v="45107"/>
    <s v="FACTURA EN PROGRAMACION DE PAGO"/>
    <x v="3"/>
    <s v="Finalizada"/>
    <s v="Pago por evento"/>
    <s v="Demanda"/>
    <n v="2023"/>
    <n v="80000"/>
    <n v="0"/>
    <m/>
    <n v="364027"/>
    <n v="80000"/>
    <n v="80000"/>
    <n v="0"/>
    <n v="80000"/>
  </r>
  <r>
    <n v="891380070"/>
    <s v="HOSPITAL DEL ROSARIO (GINEBRA)"/>
    <s v="FEHR"/>
    <n v="150852"/>
    <s v="FEHR150852"/>
    <s v="891380070_FEHR_150852"/>
    <n v="100500"/>
    <n v="45107"/>
    <s v="FACTURA EN PROGRAMACION DE PAGO"/>
    <x v="3"/>
    <s v="Finalizada"/>
    <s v="Pago por evento"/>
    <s v="Demanda"/>
    <n v="2023"/>
    <n v="100500"/>
    <n v="0"/>
    <m/>
    <n v="364027"/>
    <n v="100500"/>
    <n v="100500"/>
    <n v="0"/>
    <n v="100500"/>
  </r>
  <r>
    <n v="891380070"/>
    <s v="HOSPITAL DEL ROSARIO (GINEBRA)"/>
    <s v="FEHR"/>
    <n v="151673"/>
    <s v="FEHR151673"/>
    <s v="891380070_FEHR_151673"/>
    <n v="201200"/>
    <n v="45138"/>
    <s v="FACTURA EN PROGRAMACION DE PAGO"/>
    <x v="3"/>
    <s v="Finalizada"/>
    <s v="Pago por evento"/>
    <s v="Demanda"/>
    <n v="2023"/>
    <n v="201200"/>
    <n v="0"/>
    <m/>
    <n v="219566"/>
    <n v="201200"/>
    <n v="201200"/>
    <n v="0"/>
    <n v="201200"/>
  </r>
  <r>
    <n v="891380070"/>
    <s v="HOSPITAL DEL ROSARIO (GINEBRA)"/>
    <s v="FEHR"/>
    <n v="151733"/>
    <s v="FEHR151733"/>
    <s v="891380070_FEHR_151733"/>
    <n v="79300"/>
    <n v="45138"/>
    <s v="FACTURA EN PROGRAMACION DE PAGO"/>
    <x v="3"/>
    <s v="Finalizada"/>
    <s v="Pago por evento"/>
    <s v="Demanda"/>
    <n v="2023"/>
    <n v="79300"/>
    <n v="0"/>
    <m/>
    <n v="219566"/>
    <n v="79300"/>
    <n v="79300"/>
    <n v="0"/>
    <n v="79300"/>
  </r>
  <r>
    <n v="891380070"/>
    <s v="HOSPITAL DEL ROSARIO (GINEBRA)"/>
    <s v="FEHR"/>
    <n v="165039"/>
    <s v="FEHR165039"/>
    <s v="891380070_FEHR_165039"/>
    <n v="123100"/>
    <n v="45199"/>
    <m/>
    <x v="3"/>
    <s v="Finalizada"/>
    <s v="Pago por evento"/>
    <s v="Demanda"/>
    <n v="2023"/>
    <n v="123100"/>
    <n v="0"/>
    <m/>
    <n v="240000"/>
    <n v="123100"/>
    <n v="123100"/>
    <n v="0"/>
    <n v="123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6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1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dataField="1" numFmtId="166" showAll="0"/>
    <pivotField numFmtId="166" showAll="0"/>
    <pivotField showAll="0"/>
    <pivotField axis="axisRow" showAll="0">
      <items count="8">
        <item x="1"/>
        <item x="5"/>
        <item x="4"/>
        <item x="2"/>
        <item x="6"/>
        <item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numFmtId="166" showAll="0"/>
    <pivotField showAll="0"/>
  </pivotFields>
  <rowFields count="1">
    <field x="9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6" subtotal="count" baseField="9" baseItem="0"/>
    <dataField name=" SUMA VALOR " fld="6" baseField="0" baseItem="0" numFmtId="166"/>
  </dataFields>
  <formats count="1"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6"/>
  <sheetViews>
    <sheetView topLeftCell="A105" workbookViewId="0">
      <selection activeCell="B8" sqref="B8:G125"/>
    </sheetView>
  </sheetViews>
  <sheetFormatPr baseColWidth="10" defaultRowHeight="14.5" x14ac:dyDescent="0.35"/>
  <cols>
    <col min="3" max="3" width="55.7265625" bestFit="1" customWidth="1"/>
    <col min="4" max="4" width="9.26953125" customWidth="1"/>
    <col min="5" max="5" width="13.81640625" customWidth="1"/>
    <col min="6" max="6" width="10.26953125" customWidth="1"/>
    <col min="7" max="7" width="12.81640625" customWidth="1"/>
  </cols>
  <sheetData>
    <row r="2" spans="2:7" x14ac:dyDescent="0.35">
      <c r="B2" t="s">
        <v>11</v>
      </c>
    </row>
    <row r="4" spans="2:7" ht="21" x14ac:dyDescent="0.5">
      <c r="B4" s="10" t="s">
        <v>8</v>
      </c>
    </row>
    <row r="5" spans="2:7" x14ac:dyDescent="0.35">
      <c r="B5" s="11">
        <v>891380070</v>
      </c>
    </row>
    <row r="7" spans="2:7" ht="21" x14ac:dyDescent="0.5">
      <c r="B7" s="10" t="s">
        <v>10</v>
      </c>
      <c r="C7" s="10"/>
    </row>
    <row r="8" spans="2:7" s="6" customFormat="1" ht="21.65" customHeight="1" x14ac:dyDescent="0.35">
      <c r="B8" s="12" t="s">
        <v>9</v>
      </c>
      <c r="C8" s="12" t="s">
        <v>12</v>
      </c>
      <c r="D8" s="3" t="s">
        <v>5</v>
      </c>
      <c r="E8" s="4" t="s">
        <v>6</v>
      </c>
      <c r="F8" s="8" t="s">
        <v>7</v>
      </c>
      <c r="G8" s="5" t="s">
        <v>0</v>
      </c>
    </row>
    <row r="9" spans="2:7" x14ac:dyDescent="0.35">
      <c r="B9">
        <v>891380070</v>
      </c>
      <c r="C9" s="1" t="s">
        <v>1</v>
      </c>
      <c r="D9" s="1" t="s">
        <v>3</v>
      </c>
      <c r="E9" s="7">
        <v>1410458</v>
      </c>
      <c r="F9" s="9">
        <v>693287</v>
      </c>
      <c r="G9" s="2">
        <v>42076</v>
      </c>
    </row>
    <row r="10" spans="2:7" x14ac:dyDescent="0.35">
      <c r="B10">
        <v>891380070</v>
      </c>
      <c r="C10" s="1" t="s">
        <v>1</v>
      </c>
      <c r="D10" s="1" t="s">
        <v>3</v>
      </c>
      <c r="E10" s="7">
        <v>1410686</v>
      </c>
      <c r="F10" s="9">
        <v>44442</v>
      </c>
      <c r="G10" s="2">
        <v>42076</v>
      </c>
    </row>
    <row r="11" spans="2:7" x14ac:dyDescent="0.35">
      <c r="B11">
        <v>891380070</v>
      </c>
      <c r="C11" s="1" t="s">
        <v>1</v>
      </c>
      <c r="D11" s="1" t="s">
        <v>3</v>
      </c>
      <c r="E11" s="7">
        <v>1411314</v>
      </c>
      <c r="F11" s="9">
        <v>100824</v>
      </c>
      <c r="G11" s="2">
        <v>42076</v>
      </c>
    </row>
    <row r="12" spans="2:7" x14ac:dyDescent="0.35">
      <c r="B12">
        <v>891380070</v>
      </c>
      <c r="C12" s="1" t="s">
        <v>1</v>
      </c>
      <c r="D12" s="1" t="s">
        <v>3</v>
      </c>
      <c r="E12" s="7">
        <v>1411316</v>
      </c>
      <c r="F12" s="9">
        <v>43094</v>
      </c>
      <c r="G12" s="2">
        <v>42076</v>
      </c>
    </row>
    <row r="13" spans="2:7" x14ac:dyDescent="0.35">
      <c r="B13">
        <v>891380070</v>
      </c>
      <c r="C13" s="1" t="s">
        <v>1</v>
      </c>
      <c r="D13" s="1" t="s">
        <v>3</v>
      </c>
      <c r="E13" s="7">
        <v>1412541</v>
      </c>
      <c r="F13" s="9">
        <v>74500</v>
      </c>
      <c r="G13" s="2">
        <v>42076</v>
      </c>
    </row>
    <row r="14" spans="2:7" x14ac:dyDescent="0.35">
      <c r="B14">
        <v>891380070</v>
      </c>
      <c r="C14" s="1" t="s">
        <v>1</v>
      </c>
      <c r="D14" s="1" t="s">
        <v>3</v>
      </c>
      <c r="E14" s="7">
        <v>1413826</v>
      </c>
      <c r="F14" s="9">
        <v>45372</v>
      </c>
      <c r="G14" s="2">
        <v>42076</v>
      </c>
    </row>
    <row r="15" spans="2:7" x14ac:dyDescent="0.35">
      <c r="B15">
        <v>891380070</v>
      </c>
      <c r="C15" s="1" t="s">
        <v>1</v>
      </c>
      <c r="D15" s="1" t="s">
        <v>3</v>
      </c>
      <c r="E15" s="7">
        <v>1413827</v>
      </c>
      <c r="F15" s="9">
        <v>44954</v>
      </c>
      <c r="G15" s="2">
        <v>42076</v>
      </c>
    </row>
    <row r="16" spans="2:7" x14ac:dyDescent="0.35">
      <c r="B16">
        <v>891380070</v>
      </c>
      <c r="C16" s="1" t="s">
        <v>1</v>
      </c>
      <c r="D16" s="1" t="s">
        <v>3</v>
      </c>
      <c r="E16" s="7">
        <v>1414152</v>
      </c>
      <c r="F16" s="9">
        <v>52964</v>
      </c>
      <c r="G16" s="2">
        <v>42076</v>
      </c>
    </row>
    <row r="17" spans="2:7" x14ac:dyDescent="0.35">
      <c r="B17">
        <v>891380070</v>
      </c>
      <c r="C17" s="1" t="s">
        <v>1</v>
      </c>
      <c r="D17" s="1" t="s">
        <v>3</v>
      </c>
      <c r="E17" s="7">
        <v>1414248</v>
      </c>
      <c r="F17" s="9">
        <v>3700</v>
      </c>
      <c r="G17" s="2">
        <v>42076</v>
      </c>
    </row>
    <row r="18" spans="2:7" x14ac:dyDescent="0.35">
      <c r="B18">
        <v>891380070</v>
      </c>
      <c r="C18" s="1" t="s">
        <v>1</v>
      </c>
      <c r="D18" s="1" t="s">
        <v>3</v>
      </c>
      <c r="E18" s="7">
        <v>1414249</v>
      </c>
      <c r="F18" s="9">
        <v>3700</v>
      </c>
      <c r="G18" s="2">
        <v>42076</v>
      </c>
    </row>
    <row r="19" spans="2:7" x14ac:dyDescent="0.35">
      <c r="B19">
        <v>891380070</v>
      </c>
      <c r="C19" s="1" t="s">
        <v>1</v>
      </c>
      <c r="D19" s="1" t="s">
        <v>3</v>
      </c>
      <c r="E19" s="7">
        <v>1414250</v>
      </c>
      <c r="F19" s="9">
        <v>3700</v>
      </c>
      <c r="G19" s="2">
        <v>42076</v>
      </c>
    </row>
    <row r="20" spans="2:7" x14ac:dyDescent="0.35">
      <c r="B20">
        <v>891380070</v>
      </c>
      <c r="C20" s="1" t="s">
        <v>1</v>
      </c>
      <c r="D20" s="1" t="s">
        <v>3</v>
      </c>
      <c r="E20" s="7">
        <v>1414251</v>
      </c>
      <c r="F20" s="9">
        <v>3700</v>
      </c>
      <c r="G20" s="2">
        <v>42076</v>
      </c>
    </row>
    <row r="21" spans="2:7" x14ac:dyDescent="0.35">
      <c r="B21">
        <v>891380070</v>
      </c>
      <c r="C21" s="1" t="s">
        <v>1</v>
      </c>
      <c r="D21" s="1" t="s">
        <v>3</v>
      </c>
      <c r="E21" s="7">
        <v>1415009</v>
      </c>
      <c r="F21" s="9">
        <v>58430</v>
      </c>
      <c r="G21" s="2">
        <v>42076</v>
      </c>
    </row>
    <row r="22" spans="2:7" x14ac:dyDescent="0.35">
      <c r="B22">
        <v>891380070</v>
      </c>
      <c r="C22" s="1" t="s">
        <v>1</v>
      </c>
      <c r="D22" s="1" t="s">
        <v>3</v>
      </c>
      <c r="E22" s="7">
        <v>1415121</v>
      </c>
      <c r="F22" s="9">
        <v>11100</v>
      </c>
      <c r="G22" s="2">
        <v>42076</v>
      </c>
    </row>
    <row r="23" spans="2:7" x14ac:dyDescent="0.35">
      <c r="B23">
        <v>891380070</v>
      </c>
      <c r="C23" s="1" t="s">
        <v>1</v>
      </c>
      <c r="D23" s="1" t="s">
        <v>3</v>
      </c>
      <c r="E23" s="7">
        <v>1415123</v>
      </c>
      <c r="F23" s="9">
        <v>14800</v>
      </c>
      <c r="G23" s="2">
        <v>42076</v>
      </c>
    </row>
    <row r="24" spans="2:7" x14ac:dyDescent="0.35">
      <c r="B24">
        <v>891380070</v>
      </c>
      <c r="C24" s="1" t="s">
        <v>1</v>
      </c>
      <c r="D24" s="1" t="s">
        <v>3</v>
      </c>
      <c r="E24" s="7">
        <v>1415124</v>
      </c>
      <c r="F24" s="9">
        <v>11100</v>
      </c>
      <c r="G24" s="2">
        <v>42076</v>
      </c>
    </row>
    <row r="25" spans="2:7" x14ac:dyDescent="0.35">
      <c r="B25">
        <v>891380070</v>
      </c>
      <c r="C25" s="1" t="s">
        <v>1</v>
      </c>
      <c r="D25" s="1" t="s">
        <v>3</v>
      </c>
      <c r="E25" s="7">
        <v>1415264</v>
      </c>
      <c r="F25" s="9">
        <v>55556</v>
      </c>
      <c r="G25" s="2">
        <v>42076</v>
      </c>
    </row>
    <row r="26" spans="2:7" x14ac:dyDescent="0.35">
      <c r="B26">
        <v>891380070</v>
      </c>
      <c r="C26" s="1" t="s">
        <v>1</v>
      </c>
      <c r="D26" s="1" t="s">
        <v>3</v>
      </c>
      <c r="E26" s="7">
        <v>1415403</v>
      </c>
      <c r="F26" s="9">
        <v>45038</v>
      </c>
      <c r="G26" s="2">
        <v>42076</v>
      </c>
    </row>
    <row r="27" spans="2:7" x14ac:dyDescent="0.35">
      <c r="B27">
        <v>891380070</v>
      </c>
      <c r="C27" s="1" t="s">
        <v>1</v>
      </c>
      <c r="D27" s="1" t="s">
        <v>3</v>
      </c>
      <c r="E27" s="7">
        <v>1415421</v>
      </c>
      <c r="F27" s="9">
        <v>44442</v>
      </c>
      <c r="G27" s="2">
        <v>42076</v>
      </c>
    </row>
    <row r="28" spans="2:7" x14ac:dyDescent="0.35">
      <c r="B28">
        <v>891380070</v>
      </c>
      <c r="C28" s="1" t="s">
        <v>1</v>
      </c>
      <c r="D28" s="1" t="s">
        <v>3</v>
      </c>
      <c r="E28" s="7">
        <v>1415428</v>
      </c>
      <c r="F28" s="9">
        <v>51575</v>
      </c>
      <c r="G28" s="2">
        <v>42076</v>
      </c>
    </row>
    <row r="29" spans="2:7" x14ac:dyDescent="0.35">
      <c r="B29">
        <v>891380070</v>
      </c>
      <c r="C29" s="1" t="s">
        <v>1</v>
      </c>
      <c r="D29" s="1" t="s">
        <v>3</v>
      </c>
      <c r="E29" s="7">
        <v>1459738</v>
      </c>
      <c r="F29" s="9">
        <v>2648</v>
      </c>
      <c r="G29" s="2">
        <v>42230</v>
      </c>
    </row>
    <row r="30" spans="2:7" x14ac:dyDescent="0.35">
      <c r="B30">
        <v>891380070</v>
      </c>
      <c r="C30" s="1" t="s">
        <v>1</v>
      </c>
      <c r="D30" s="1" t="s">
        <v>3</v>
      </c>
      <c r="E30" s="7">
        <v>1466567</v>
      </c>
      <c r="F30" s="9">
        <v>1225</v>
      </c>
      <c r="G30" s="2">
        <v>42248</v>
      </c>
    </row>
    <row r="31" spans="2:7" x14ac:dyDescent="0.35">
      <c r="B31">
        <v>891380070</v>
      </c>
      <c r="C31" s="1" t="s">
        <v>1</v>
      </c>
      <c r="D31" s="1" t="s">
        <v>3</v>
      </c>
      <c r="E31" s="7">
        <v>1468014</v>
      </c>
      <c r="F31" s="9">
        <v>74483</v>
      </c>
      <c r="G31" s="2">
        <v>42248</v>
      </c>
    </row>
    <row r="32" spans="2:7" x14ac:dyDescent="0.35">
      <c r="B32">
        <v>891380070</v>
      </c>
      <c r="C32" s="1" t="s">
        <v>1</v>
      </c>
      <c r="D32" s="1" t="s">
        <v>3</v>
      </c>
      <c r="E32" s="7">
        <v>1470676</v>
      </c>
      <c r="F32" s="9">
        <v>8931</v>
      </c>
      <c r="G32" s="2">
        <v>42291</v>
      </c>
    </row>
    <row r="33" spans="2:7" x14ac:dyDescent="0.35">
      <c r="B33">
        <v>891380070</v>
      </c>
      <c r="C33" s="1" t="s">
        <v>1</v>
      </c>
      <c r="D33" s="1" t="s">
        <v>3</v>
      </c>
      <c r="E33" s="7">
        <v>1470773</v>
      </c>
      <c r="F33" s="9">
        <v>14896</v>
      </c>
      <c r="G33" s="2">
        <v>42291</v>
      </c>
    </row>
    <row r="34" spans="2:7" x14ac:dyDescent="0.35">
      <c r="B34">
        <v>891380070</v>
      </c>
      <c r="C34" s="1" t="s">
        <v>1</v>
      </c>
      <c r="D34" s="1" t="s">
        <v>3</v>
      </c>
      <c r="E34" s="7">
        <v>1473196</v>
      </c>
      <c r="F34" s="9">
        <v>79942</v>
      </c>
      <c r="G34" s="2">
        <v>42291</v>
      </c>
    </row>
    <row r="35" spans="2:7" x14ac:dyDescent="0.35">
      <c r="B35">
        <v>891380070</v>
      </c>
      <c r="C35" s="1" t="s">
        <v>1</v>
      </c>
      <c r="D35" s="1" t="s">
        <v>3</v>
      </c>
      <c r="E35" s="7">
        <v>1473838</v>
      </c>
      <c r="F35" s="9">
        <v>98364</v>
      </c>
      <c r="G35" s="2">
        <v>42291</v>
      </c>
    </row>
    <row r="36" spans="2:7" x14ac:dyDescent="0.35">
      <c r="B36">
        <v>891380070</v>
      </c>
      <c r="C36" s="1" t="s">
        <v>1</v>
      </c>
      <c r="D36" s="1" t="s">
        <v>3</v>
      </c>
      <c r="E36" s="7">
        <v>1474071</v>
      </c>
      <c r="F36" s="9">
        <v>44710</v>
      </c>
      <c r="G36" s="2">
        <v>42291</v>
      </c>
    </row>
    <row r="37" spans="2:7" x14ac:dyDescent="0.35">
      <c r="B37">
        <v>891380070</v>
      </c>
      <c r="C37" s="1" t="s">
        <v>1</v>
      </c>
      <c r="D37" s="1" t="s">
        <v>3</v>
      </c>
      <c r="E37" s="7">
        <v>1475987</v>
      </c>
      <c r="F37" s="9">
        <v>43344</v>
      </c>
      <c r="G37" s="2">
        <v>42291</v>
      </c>
    </row>
    <row r="38" spans="2:7" x14ac:dyDescent="0.35">
      <c r="B38">
        <v>891380070</v>
      </c>
      <c r="C38" s="1" t="s">
        <v>1</v>
      </c>
      <c r="D38" s="1" t="s">
        <v>3</v>
      </c>
      <c r="E38" s="7">
        <v>1479946</v>
      </c>
      <c r="F38" s="9">
        <v>60220</v>
      </c>
      <c r="G38" s="2">
        <v>42320</v>
      </c>
    </row>
    <row r="39" spans="2:7" x14ac:dyDescent="0.35">
      <c r="B39">
        <v>891380070</v>
      </c>
      <c r="C39" s="1" t="s">
        <v>1</v>
      </c>
      <c r="D39" s="1" t="s">
        <v>3</v>
      </c>
      <c r="E39" s="7">
        <v>1482070</v>
      </c>
      <c r="F39" s="9">
        <v>111700</v>
      </c>
      <c r="G39" s="2">
        <v>42320</v>
      </c>
    </row>
    <row r="40" spans="2:7" x14ac:dyDescent="0.35">
      <c r="B40">
        <v>891380070</v>
      </c>
      <c r="C40" s="1" t="s">
        <v>1</v>
      </c>
      <c r="D40" s="1" t="s">
        <v>3</v>
      </c>
      <c r="E40" s="7">
        <v>1482240</v>
      </c>
      <c r="F40" s="9">
        <v>44664</v>
      </c>
      <c r="G40" s="2">
        <v>42320</v>
      </c>
    </row>
    <row r="41" spans="2:7" x14ac:dyDescent="0.35">
      <c r="B41">
        <v>891380070</v>
      </c>
      <c r="C41" s="1" t="s">
        <v>1</v>
      </c>
      <c r="D41" s="1" t="s">
        <v>3</v>
      </c>
      <c r="E41" s="7">
        <v>1485414</v>
      </c>
      <c r="F41" s="9">
        <v>45790</v>
      </c>
      <c r="G41" s="2">
        <v>42320</v>
      </c>
    </row>
    <row r="42" spans="2:7" x14ac:dyDescent="0.35">
      <c r="B42">
        <v>891380070</v>
      </c>
      <c r="C42" s="1" t="s">
        <v>1</v>
      </c>
      <c r="D42" s="1" t="s">
        <v>3</v>
      </c>
      <c r="E42" s="7">
        <v>1487226</v>
      </c>
      <c r="F42" s="9">
        <v>43598</v>
      </c>
      <c r="G42" s="2">
        <v>42320</v>
      </c>
    </row>
    <row r="43" spans="2:7" x14ac:dyDescent="0.35">
      <c r="B43">
        <v>891380070</v>
      </c>
      <c r="C43" s="1" t="s">
        <v>2</v>
      </c>
      <c r="D43" s="1" t="s">
        <v>3</v>
      </c>
      <c r="E43" s="7">
        <v>1413666</v>
      </c>
      <c r="F43" s="9">
        <v>7400</v>
      </c>
      <c r="G43" s="2">
        <v>42199</v>
      </c>
    </row>
    <row r="44" spans="2:7" x14ac:dyDescent="0.35">
      <c r="B44">
        <v>891380070</v>
      </c>
      <c r="C44" s="1" t="s">
        <v>2</v>
      </c>
      <c r="D44" s="1" t="s">
        <v>3</v>
      </c>
      <c r="E44" s="7">
        <v>1425181</v>
      </c>
      <c r="F44" s="9">
        <v>44518</v>
      </c>
      <c r="G44" s="2">
        <v>42199</v>
      </c>
    </row>
    <row r="45" spans="2:7" x14ac:dyDescent="0.35">
      <c r="B45">
        <v>891380070</v>
      </c>
      <c r="C45" s="1" t="s">
        <v>2</v>
      </c>
      <c r="D45" s="1" t="s">
        <v>3</v>
      </c>
      <c r="E45" s="7">
        <v>1431893</v>
      </c>
      <c r="F45" s="9">
        <v>217371</v>
      </c>
      <c r="G45" s="2">
        <v>42199</v>
      </c>
    </row>
    <row r="46" spans="2:7" x14ac:dyDescent="0.35">
      <c r="B46">
        <v>891380070</v>
      </c>
      <c r="C46" s="1" t="s">
        <v>1</v>
      </c>
      <c r="D46" s="1" t="s">
        <v>3</v>
      </c>
      <c r="E46" s="7">
        <v>1626113</v>
      </c>
      <c r="F46" s="9">
        <v>100</v>
      </c>
      <c r="G46" s="2">
        <v>42802</v>
      </c>
    </row>
    <row r="47" spans="2:7" x14ac:dyDescent="0.35">
      <c r="B47">
        <v>891380070</v>
      </c>
      <c r="C47" s="1" t="s">
        <v>1</v>
      </c>
      <c r="D47" s="1" t="s">
        <v>3</v>
      </c>
      <c r="E47" s="7">
        <v>1665219</v>
      </c>
      <c r="F47" s="9">
        <v>91</v>
      </c>
      <c r="G47" s="2">
        <v>42950</v>
      </c>
    </row>
    <row r="48" spans="2:7" x14ac:dyDescent="0.35">
      <c r="B48">
        <v>891380070</v>
      </c>
      <c r="C48" s="1" t="s">
        <v>1</v>
      </c>
      <c r="D48" s="1" t="s">
        <v>3</v>
      </c>
      <c r="E48" s="7">
        <v>1773030</v>
      </c>
      <c r="F48" s="9">
        <v>4700</v>
      </c>
      <c r="G48" s="2">
        <v>43343</v>
      </c>
    </row>
    <row r="49" spans="2:7" x14ac:dyDescent="0.35">
      <c r="B49">
        <v>891380070</v>
      </c>
      <c r="C49" s="1" t="s">
        <v>1</v>
      </c>
      <c r="D49" s="1" t="s">
        <v>3</v>
      </c>
      <c r="E49" s="7">
        <v>1923378</v>
      </c>
      <c r="F49" s="9">
        <v>100</v>
      </c>
      <c r="G49" s="2">
        <v>43900</v>
      </c>
    </row>
    <row r="50" spans="2:7" x14ac:dyDescent="0.35">
      <c r="B50">
        <v>891380070</v>
      </c>
      <c r="C50" s="1" t="s">
        <v>1</v>
      </c>
      <c r="D50" s="1" t="s">
        <v>3</v>
      </c>
      <c r="E50" s="7">
        <v>1941410</v>
      </c>
      <c r="F50" s="9">
        <v>165700</v>
      </c>
      <c r="G50" s="2">
        <v>43992</v>
      </c>
    </row>
    <row r="51" spans="2:7" x14ac:dyDescent="0.35">
      <c r="B51">
        <v>891380070</v>
      </c>
      <c r="C51" s="1" t="s">
        <v>1</v>
      </c>
      <c r="D51" s="1" t="s">
        <v>3</v>
      </c>
      <c r="E51" s="7">
        <v>1949576</v>
      </c>
      <c r="F51" s="9">
        <v>97400</v>
      </c>
      <c r="G51" s="2">
        <v>44022</v>
      </c>
    </row>
    <row r="52" spans="2:7" x14ac:dyDescent="0.35">
      <c r="B52">
        <v>891380070</v>
      </c>
      <c r="C52" s="1" t="s">
        <v>1</v>
      </c>
      <c r="D52" s="1" t="s">
        <v>4</v>
      </c>
      <c r="E52" s="7">
        <v>2228</v>
      </c>
      <c r="F52" s="9">
        <v>57600</v>
      </c>
      <c r="G52" s="2">
        <v>44145</v>
      </c>
    </row>
    <row r="53" spans="2:7" x14ac:dyDescent="0.35">
      <c r="B53">
        <v>891380070</v>
      </c>
      <c r="C53" s="1" t="s">
        <v>1</v>
      </c>
      <c r="D53" s="1" t="s">
        <v>4</v>
      </c>
      <c r="E53" s="7">
        <v>3369</v>
      </c>
      <c r="F53" s="9">
        <v>35100</v>
      </c>
      <c r="G53" s="2">
        <v>44145</v>
      </c>
    </row>
    <row r="54" spans="2:7" x14ac:dyDescent="0.35">
      <c r="B54">
        <v>891380070</v>
      </c>
      <c r="C54" s="1" t="s">
        <v>1</v>
      </c>
      <c r="D54" s="1" t="s">
        <v>4</v>
      </c>
      <c r="E54" s="7">
        <v>5062</v>
      </c>
      <c r="F54" s="9">
        <v>177900</v>
      </c>
      <c r="G54" s="2">
        <v>44145</v>
      </c>
    </row>
    <row r="55" spans="2:7" x14ac:dyDescent="0.35">
      <c r="B55">
        <v>891380070</v>
      </c>
      <c r="C55" s="1" t="s">
        <v>1</v>
      </c>
      <c r="D55" s="1" t="s">
        <v>4</v>
      </c>
      <c r="E55" s="7">
        <v>561</v>
      </c>
      <c r="F55" s="9">
        <v>135240</v>
      </c>
      <c r="G55" s="2">
        <v>44145</v>
      </c>
    </row>
    <row r="56" spans="2:7" x14ac:dyDescent="0.35">
      <c r="B56">
        <v>891380070</v>
      </c>
      <c r="C56" s="1" t="s">
        <v>1</v>
      </c>
      <c r="D56" s="1" t="s">
        <v>4</v>
      </c>
      <c r="E56" s="7">
        <v>777</v>
      </c>
      <c r="F56" s="9">
        <v>57600</v>
      </c>
      <c r="G56" s="2">
        <v>44145</v>
      </c>
    </row>
    <row r="57" spans="2:7" x14ac:dyDescent="0.35">
      <c r="B57">
        <v>891380070</v>
      </c>
      <c r="C57" s="1" t="s">
        <v>1</v>
      </c>
      <c r="D57" s="1" t="s">
        <v>4</v>
      </c>
      <c r="E57" s="7">
        <v>10099</v>
      </c>
      <c r="F57" s="9">
        <v>100040</v>
      </c>
      <c r="G57" s="2">
        <v>44165</v>
      </c>
    </row>
    <row r="58" spans="2:7" x14ac:dyDescent="0.35">
      <c r="B58">
        <v>891380070</v>
      </c>
      <c r="C58" s="1" t="s">
        <v>1</v>
      </c>
      <c r="D58" s="1" t="s">
        <v>4</v>
      </c>
      <c r="E58" s="7">
        <v>34092</v>
      </c>
      <c r="F58" s="9">
        <v>114290</v>
      </c>
      <c r="G58" s="2">
        <v>44319</v>
      </c>
    </row>
    <row r="59" spans="2:7" x14ac:dyDescent="0.35">
      <c r="B59">
        <v>891380070</v>
      </c>
      <c r="C59" s="1" t="s">
        <v>1</v>
      </c>
      <c r="D59" s="1" t="s">
        <v>4</v>
      </c>
      <c r="E59" s="7">
        <v>36099</v>
      </c>
      <c r="F59" s="9">
        <v>21006</v>
      </c>
      <c r="G59" s="2">
        <v>44347</v>
      </c>
    </row>
    <row r="60" spans="2:7" x14ac:dyDescent="0.35">
      <c r="B60">
        <v>891380070</v>
      </c>
      <c r="C60" s="1" t="s">
        <v>1</v>
      </c>
      <c r="D60" s="1" t="s">
        <v>4</v>
      </c>
      <c r="E60" s="7">
        <v>36493</v>
      </c>
      <c r="F60" s="9">
        <v>238000</v>
      </c>
      <c r="G60" s="2">
        <v>44347</v>
      </c>
    </row>
    <row r="61" spans="2:7" x14ac:dyDescent="0.35">
      <c r="B61">
        <v>891380070</v>
      </c>
      <c r="C61" s="1" t="s">
        <v>1</v>
      </c>
      <c r="D61" s="1" t="s">
        <v>4</v>
      </c>
      <c r="E61" s="7">
        <v>38750</v>
      </c>
      <c r="F61" s="9">
        <v>21006</v>
      </c>
      <c r="G61" s="2">
        <v>44347</v>
      </c>
    </row>
    <row r="62" spans="2:7" x14ac:dyDescent="0.35">
      <c r="B62">
        <v>891380070</v>
      </c>
      <c r="C62" s="1" t="s">
        <v>1</v>
      </c>
      <c r="D62" s="1" t="s">
        <v>4</v>
      </c>
      <c r="E62" s="7">
        <v>42408</v>
      </c>
      <c r="F62" s="9">
        <v>5500</v>
      </c>
      <c r="G62" s="2">
        <v>44377</v>
      </c>
    </row>
    <row r="63" spans="2:7" x14ac:dyDescent="0.35">
      <c r="B63">
        <v>891380070</v>
      </c>
      <c r="C63" s="1" t="s">
        <v>1</v>
      </c>
      <c r="D63" s="1" t="s">
        <v>4</v>
      </c>
      <c r="E63" s="7">
        <v>42699</v>
      </c>
      <c r="F63" s="9">
        <v>5500</v>
      </c>
      <c r="G63" s="2">
        <v>44377</v>
      </c>
    </row>
    <row r="64" spans="2:7" x14ac:dyDescent="0.35">
      <c r="B64">
        <v>891380070</v>
      </c>
      <c r="C64" s="1" t="s">
        <v>1</v>
      </c>
      <c r="D64" s="1" t="s">
        <v>4</v>
      </c>
      <c r="E64" s="7">
        <v>43289</v>
      </c>
      <c r="F64" s="9">
        <v>109400</v>
      </c>
      <c r="G64" s="2">
        <v>44377</v>
      </c>
    </row>
    <row r="65" spans="2:7" x14ac:dyDescent="0.35">
      <c r="B65">
        <v>891380070</v>
      </c>
      <c r="C65" s="1" t="s">
        <v>1</v>
      </c>
      <c r="D65" s="1" t="s">
        <v>4</v>
      </c>
      <c r="E65" s="7">
        <v>45305</v>
      </c>
      <c r="F65" s="9">
        <v>72190</v>
      </c>
      <c r="G65" s="2">
        <v>44377</v>
      </c>
    </row>
    <row r="66" spans="2:7" x14ac:dyDescent="0.35">
      <c r="B66">
        <v>891380070</v>
      </c>
      <c r="C66" s="1" t="s">
        <v>1</v>
      </c>
      <c r="D66" s="1" t="s">
        <v>4</v>
      </c>
      <c r="E66" s="7">
        <v>45620</v>
      </c>
      <c r="F66" s="9">
        <v>59700</v>
      </c>
      <c r="G66" s="2">
        <v>44377</v>
      </c>
    </row>
    <row r="67" spans="2:7" x14ac:dyDescent="0.35">
      <c r="B67">
        <v>891380070</v>
      </c>
      <c r="C67" s="1" t="s">
        <v>1</v>
      </c>
      <c r="D67" s="1" t="s">
        <v>4</v>
      </c>
      <c r="E67" s="7">
        <v>51891</v>
      </c>
      <c r="F67" s="9">
        <v>5500</v>
      </c>
      <c r="G67" s="2">
        <v>44439</v>
      </c>
    </row>
    <row r="68" spans="2:7" x14ac:dyDescent="0.35">
      <c r="B68">
        <v>891380070</v>
      </c>
      <c r="C68" s="1" t="s">
        <v>1</v>
      </c>
      <c r="D68" s="1" t="s">
        <v>4</v>
      </c>
      <c r="E68" s="7">
        <v>53271</v>
      </c>
      <c r="F68" s="9">
        <v>99400</v>
      </c>
      <c r="G68" s="2">
        <v>44439</v>
      </c>
    </row>
    <row r="69" spans="2:7" x14ac:dyDescent="0.35">
      <c r="B69">
        <v>891380070</v>
      </c>
      <c r="C69" s="1" t="s">
        <v>1</v>
      </c>
      <c r="D69" s="1" t="s">
        <v>4</v>
      </c>
      <c r="E69" s="7">
        <v>54573</v>
      </c>
      <c r="F69" s="9">
        <v>71880</v>
      </c>
      <c r="G69" s="2">
        <v>44439</v>
      </c>
    </row>
    <row r="70" spans="2:7" x14ac:dyDescent="0.35">
      <c r="B70">
        <v>891380070</v>
      </c>
      <c r="C70" s="1" t="s">
        <v>1</v>
      </c>
      <c r="D70" s="1" t="s">
        <v>4</v>
      </c>
      <c r="E70" s="7">
        <v>57001</v>
      </c>
      <c r="F70" s="9">
        <v>5500</v>
      </c>
      <c r="G70" s="2">
        <v>44469</v>
      </c>
    </row>
    <row r="71" spans="2:7" x14ac:dyDescent="0.35">
      <c r="B71">
        <v>891380070</v>
      </c>
      <c r="C71" s="1" t="s">
        <v>1</v>
      </c>
      <c r="D71" s="1" t="s">
        <v>4</v>
      </c>
      <c r="E71" s="7">
        <v>58880</v>
      </c>
      <c r="F71" s="9">
        <v>5500</v>
      </c>
      <c r="G71" s="2">
        <v>44469</v>
      </c>
    </row>
    <row r="72" spans="2:7" x14ac:dyDescent="0.35">
      <c r="B72">
        <v>891380070</v>
      </c>
      <c r="C72" s="1" t="s">
        <v>1</v>
      </c>
      <c r="D72" s="1" t="s">
        <v>4</v>
      </c>
      <c r="E72" s="7">
        <v>70063</v>
      </c>
      <c r="F72" s="9">
        <v>59700</v>
      </c>
      <c r="G72" s="2">
        <v>44561</v>
      </c>
    </row>
    <row r="73" spans="2:7" x14ac:dyDescent="0.35">
      <c r="B73">
        <v>891380070</v>
      </c>
      <c r="C73" s="1" t="s">
        <v>1</v>
      </c>
      <c r="D73" s="1" t="s">
        <v>4</v>
      </c>
      <c r="E73" s="7">
        <v>37442</v>
      </c>
      <c r="F73" s="9">
        <v>5500</v>
      </c>
      <c r="G73" s="2">
        <v>44926</v>
      </c>
    </row>
    <row r="74" spans="2:7" x14ac:dyDescent="0.35">
      <c r="B74">
        <v>891380070</v>
      </c>
      <c r="C74" s="1" t="s">
        <v>1</v>
      </c>
      <c r="D74" s="1" t="s">
        <v>4</v>
      </c>
      <c r="E74" s="7">
        <v>38666</v>
      </c>
      <c r="F74" s="9">
        <v>5500</v>
      </c>
      <c r="G74" s="2">
        <v>44926</v>
      </c>
    </row>
    <row r="75" spans="2:7" x14ac:dyDescent="0.35">
      <c r="B75">
        <v>891380070</v>
      </c>
      <c r="C75" s="1" t="s">
        <v>2</v>
      </c>
      <c r="D75" s="1" t="s">
        <v>4</v>
      </c>
      <c r="E75" s="7">
        <v>43207</v>
      </c>
      <c r="F75" s="9">
        <v>5500</v>
      </c>
      <c r="G75" s="2">
        <v>44377</v>
      </c>
    </row>
    <row r="76" spans="2:7" x14ac:dyDescent="0.35">
      <c r="B76">
        <v>891380070</v>
      </c>
      <c r="C76" s="1" t="s">
        <v>2</v>
      </c>
      <c r="D76" s="1" t="s">
        <v>4</v>
      </c>
      <c r="E76" s="7">
        <v>46087</v>
      </c>
      <c r="F76" s="9">
        <v>62150</v>
      </c>
      <c r="G76" s="2">
        <v>44377</v>
      </c>
    </row>
    <row r="77" spans="2:7" x14ac:dyDescent="0.35">
      <c r="B77">
        <v>891380070</v>
      </c>
      <c r="C77" s="1" t="s">
        <v>1</v>
      </c>
      <c r="D77" s="1" t="s">
        <v>4</v>
      </c>
      <c r="E77" s="7">
        <v>70788</v>
      </c>
      <c r="F77" s="9">
        <v>140030</v>
      </c>
      <c r="G77" s="2">
        <v>44592</v>
      </c>
    </row>
    <row r="78" spans="2:7" x14ac:dyDescent="0.35">
      <c r="B78">
        <v>891380070</v>
      </c>
      <c r="C78" s="1" t="s">
        <v>1</v>
      </c>
      <c r="D78" s="1" t="s">
        <v>4</v>
      </c>
      <c r="E78" s="7">
        <v>77755</v>
      </c>
      <c r="F78" s="9">
        <v>67040</v>
      </c>
      <c r="G78" s="2">
        <v>44620</v>
      </c>
    </row>
    <row r="79" spans="2:7" x14ac:dyDescent="0.35">
      <c r="B79">
        <v>891380070</v>
      </c>
      <c r="C79" s="1" t="s">
        <v>1</v>
      </c>
      <c r="D79" s="1" t="s">
        <v>4</v>
      </c>
      <c r="E79" s="7">
        <v>101215</v>
      </c>
      <c r="F79" s="9">
        <v>10500</v>
      </c>
      <c r="G79" s="2">
        <v>44773</v>
      </c>
    </row>
    <row r="80" spans="2:7" x14ac:dyDescent="0.35">
      <c r="B80">
        <v>891380070</v>
      </c>
      <c r="C80" s="1" t="s">
        <v>1</v>
      </c>
      <c r="D80" s="1" t="s">
        <v>4</v>
      </c>
      <c r="E80" s="7">
        <v>104234</v>
      </c>
      <c r="F80" s="9">
        <v>10500</v>
      </c>
      <c r="G80" s="2">
        <v>44804</v>
      </c>
    </row>
    <row r="81" spans="2:7" x14ac:dyDescent="0.35">
      <c r="B81">
        <v>891380070</v>
      </c>
      <c r="C81" s="1" t="s">
        <v>1</v>
      </c>
      <c r="D81" s="1" t="s">
        <v>4</v>
      </c>
      <c r="E81" s="7">
        <v>105713</v>
      </c>
      <c r="F81" s="9">
        <v>21000</v>
      </c>
      <c r="G81" s="2">
        <v>44804</v>
      </c>
    </row>
    <row r="82" spans="2:7" x14ac:dyDescent="0.35">
      <c r="B82">
        <v>891380070</v>
      </c>
      <c r="C82" s="1" t="s">
        <v>1</v>
      </c>
      <c r="D82" s="1" t="s">
        <v>4</v>
      </c>
      <c r="E82" s="7">
        <v>108025</v>
      </c>
      <c r="F82" s="9">
        <v>10500</v>
      </c>
      <c r="G82" s="2">
        <v>44834</v>
      </c>
    </row>
    <row r="83" spans="2:7" x14ac:dyDescent="0.35">
      <c r="B83">
        <v>891380070</v>
      </c>
      <c r="C83" s="1" t="s">
        <v>1</v>
      </c>
      <c r="D83" s="1" t="s">
        <v>4</v>
      </c>
      <c r="E83" s="7">
        <v>110085</v>
      </c>
      <c r="F83" s="9">
        <v>10500</v>
      </c>
      <c r="G83" s="2">
        <v>44834</v>
      </c>
    </row>
    <row r="84" spans="2:7" x14ac:dyDescent="0.35">
      <c r="B84">
        <v>891380070</v>
      </c>
      <c r="C84" s="1" t="s">
        <v>1</v>
      </c>
      <c r="D84" s="1" t="s">
        <v>4</v>
      </c>
      <c r="E84" s="7">
        <v>110086</v>
      </c>
      <c r="F84" s="9">
        <v>10500</v>
      </c>
      <c r="G84" s="2">
        <v>44834</v>
      </c>
    </row>
    <row r="85" spans="2:7" x14ac:dyDescent="0.35">
      <c r="B85">
        <v>891380070</v>
      </c>
      <c r="C85" s="1" t="s">
        <v>1</v>
      </c>
      <c r="D85" s="1" t="s">
        <v>4</v>
      </c>
      <c r="E85" s="7">
        <v>115375</v>
      </c>
      <c r="F85" s="9">
        <v>7500</v>
      </c>
      <c r="G85" s="2">
        <v>44865</v>
      </c>
    </row>
    <row r="86" spans="2:7" x14ac:dyDescent="0.35">
      <c r="B86">
        <v>891380070</v>
      </c>
      <c r="C86" s="1" t="s">
        <v>2</v>
      </c>
      <c r="D86" s="1" t="s">
        <v>4</v>
      </c>
      <c r="E86" s="7">
        <v>111009</v>
      </c>
      <c r="F86" s="9">
        <v>10500</v>
      </c>
      <c r="G86" s="2">
        <v>44834</v>
      </c>
    </row>
    <row r="87" spans="2:7" x14ac:dyDescent="0.35">
      <c r="B87">
        <v>891380070</v>
      </c>
      <c r="C87" s="1" t="s">
        <v>2</v>
      </c>
      <c r="D87" s="1" t="s">
        <v>4</v>
      </c>
      <c r="E87" s="7">
        <v>113607</v>
      </c>
      <c r="F87" s="9">
        <v>21000</v>
      </c>
      <c r="G87" s="2">
        <v>44865</v>
      </c>
    </row>
    <row r="88" spans="2:7" x14ac:dyDescent="0.35">
      <c r="B88">
        <v>891380070</v>
      </c>
      <c r="C88" s="1" t="s">
        <v>1</v>
      </c>
      <c r="D88" s="1" t="s">
        <v>4</v>
      </c>
      <c r="E88" s="7">
        <v>131110</v>
      </c>
      <c r="F88" s="9">
        <v>1400</v>
      </c>
      <c r="G88" s="2">
        <v>44985</v>
      </c>
    </row>
    <row r="89" spans="2:7" x14ac:dyDescent="0.35">
      <c r="B89">
        <v>891380070</v>
      </c>
      <c r="C89" s="1" t="s">
        <v>1</v>
      </c>
      <c r="D89" s="1" t="s">
        <v>4</v>
      </c>
      <c r="E89" s="7">
        <v>131161</v>
      </c>
      <c r="F89" s="9">
        <v>13200</v>
      </c>
      <c r="G89" s="2">
        <v>44985</v>
      </c>
    </row>
    <row r="90" spans="2:7" x14ac:dyDescent="0.35">
      <c r="B90">
        <v>891380070</v>
      </c>
      <c r="C90" s="1" t="s">
        <v>1</v>
      </c>
      <c r="D90" s="1" t="s">
        <v>4</v>
      </c>
      <c r="E90" s="7">
        <v>148650</v>
      </c>
      <c r="F90" s="9">
        <v>79200</v>
      </c>
      <c r="G90" s="2">
        <v>45107</v>
      </c>
    </row>
    <row r="91" spans="2:7" x14ac:dyDescent="0.35">
      <c r="B91">
        <v>891380070</v>
      </c>
      <c r="C91" s="1" t="s">
        <v>1</v>
      </c>
      <c r="D91" s="1" t="s">
        <v>4</v>
      </c>
      <c r="E91" s="7">
        <v>149565</v>
      </c>
      <c r="F91" s="9">
        <v>139600</v>
      </c>
      <c r="G91" s="2">
        <v>45107</v>
      </c>
    </row>
    <row r="92" spans="2:7" x14ac:dyDescent="0.35">
      <c r="B92">
        <v>891380070</v>
      </c>
      <c r="C92" s="1" t="s">
        <v>1</v>
      </c>
      <c r="D92" s="1" t="s">
        <v>4</v>
      </c>
      <c r="E92" s="7">
        <v>149632</v>
      </c>
      <c r="F92" s="9">
        <v>77600</v>
      </c>
      <c r="G92" s="2">
        <v>45107</v>
      </c>
    </row>
    <row r="93" spans="2:7" x14ac:dyDescent="0.35">
      <c r="B93">
        <v>891380070</v>
      </c>
      <c r="C93" s="1" t="s">
        <v>1</v>
      </c>
      <c r="D93" s="1" t="s">
        <v>4</v>
      </c>
      <c r="E93" s="7">
        <v>123426</v>
      </c>
      <c r="F93" s="9">
        <v>79400</v>
      </c>
      <c r="G93" s="2">
        <v>45138</v>
      </c>
    </row>
    <row r="94" spans="2:7" x14ac:dyDescent="0.35">
      <c r="B94">
        <v>891380070</v>
      </c>
      <c r="C94" s="1" t="s">
        <v>1</v>
      </c>
      <c r="D94" s="1" t="s">
        <v>4</v>
      </c>
      <c r="E94" s="7">
        <v>126080</v>
      </c>
      <c r="F94" s="9">
        <v>81900</v>
      </c>
      <c r="G94" s="2">
        <v>45138</v>
      </c>
    </row>
    <row r="95" spans="2:7" x14ac:dyDescent="0.35">
      <c r="B95">
        <v>891380070</v>
      </c>
      <c r="C95" s="1" t="s">
        <v>1</v>
      </c>
      <c r="D95" s="1" t="s">
        <v>4</v>
      </c>
      <c r="E95" s="7">
        <v>129871</v>
      </c>
      <c r="F95" s="9">
        <v>3300</v>
      </c>
      <c r="G95" s="2">
        <v>45138</v>
      </c>
    </row>
    <row r="96" spans="2:7" x14ac:dyDescent="0.35">
      <c r="B96">
        <v>891380070</v>
      </c>
      <c r="C96" s="1" t="s">
        <v>1</v>
      </c>
      <c r="D96" s="1" t="s">
        <v>4</v>
      </c>
      <c r="E96" s="7">
        <v>152125</v>
      </c>
      <c r="F96" s="9">
        <v>0</v>
      </c>
      <c r="G96" s="2">
        <v>45138</v>
      </c>
    </row>
    <row r="97" spans="2:7" x14ac:dyDescent="0.35">
      <c r="B97">
        <v>891380070</v>
      </c>
      <c r="C97" s="1" t="s">
        <v>1</v>
      </c>
      <c r="D97" s="1" t="s">
        <v>4</v>
      </c>
      <c r="E97" s="7">
        <v>154106</v>
      </c>
      <c r="F97" s="9">
        <v>0</v>
      </c>
      <c r="G97" s="2">
        <v>45138</v>
      </c>
    </row>
    <row r="98" spans="2:7" x14ac:dyDescent="0.35">
      <c r="B98">
        <v>891380070</v>
      </c>
      <c r="C98" s="1" t="s">
        <v>1</v>
      </c>
      <c r="D98" s="1" t="s">
        <v>4</v>
      </c>
      <c r="E98" s="7">
        <v>155186</v>
      </c>
      <c r="F98" s="9">
        <v>0</v>
      </c>
      <c r="G98" s="2">
        <v>45138</v>
      </c>
    </row>
    <row r="99" spans="2:7" x14ac:dyDescent="0.35">
      <c r="B99">
        <v>891380070</v>
      </c>
      <c r="C99" s="1" t="s">
        <v>1</v>
      </c>
      <c r="D99" s="1" t="s">
        <v>4</v>
      </c>
      <c r="E99" s="7">
        <v>155355</v>
      </c>
      <c r="F99" s="9">
        <v>7000</v>
      </c>
      <c r="G99" s="2">
        <v>45138</v>
      </c>
    </row>
    <row r="100" spans="2:7" x14ac:dyDescent="0.35">
      <c r="B100">
        <v>891380070</v>
      </c>
      <c r="C100" s="1" t="s">
        <v>1</v>
      </c>
      <c r="D100" s="1" t="s">
        <v>4</v>
      </c>
      <c r="E100" s="7">
        <v>155724</v>
      </c>
      <c r="F100" s="9">
        <v>141000</v>
      </c>
      <c r="G100" s="2">
        <v>45138</v>
      </c>
    </row>
    <row r="101" spans="2:7" x14ac:dyDescent="0.35">
      <c r="B101">
        <v>891380070</v>
      </c>
      <c r="C101" s="1" t="s">
        <v>1</v>
      </c>
      <c r="D101" s="1" t="s">
        <v>4</v>
      </c>
      <c r="E101" s="7">
        <v>158113</v>
      </c>
      <c r="F101" s="9">
        <v>107800</v>
      </c>
      <c r="G101" s="2">
        <v>45169</v>
      </c>
    </row>
    <row r="102" spans="2:7" x14ac:dyDescent="0.35">
      <c r="B102">
        <v>891380070</v>
      </c>
      <c r="C102" s="1" t="s">
        <v>1</v>
      </c>
      <c r="D102" s="1" t="s">
        <v>4</v>
      </c>
      <c r="E102" s="7">
        <v>158848</v>
      </c>
      <c r="F102" s="9">
        <v>0</v>
      </c>
      <c r="G102" s="2">
        <v>45169</v>
      </c>
    </row>
    <row r="103" spans="2:7" x14ac:dyDescent="0.35">
      <c r="B103">
        <v>891380070</v>
      </c>
      <c r="C103" s="1" t="s">
        <v>1</v>
      </c>
      <c r="D103" s="1" t="s">
        <v>4</v>
      </c>
      <c r="E103" s="7">
        <v>159373</v>
      </c>
      <c r="F103" s="9">
        <v>7000</v>
      </c>
      <c r="G103" s="2">
        <v>45169</v>
      </c>
    </row>
    <row r="104" spans="2:7" x14ac:dyDescent="0.35">
      <c r="B104">
        <v>891380070</v>
      </c>
      <c r="C104" s="1" t="s">
        <v>1</v>
      </c>
      <c r="D104" s="1" t="s">
        <v>4</v>
      </c>
      <c r="E104" s="7">
        <v>159613</v>
      </c>
      <c r="F104" s="9">
        <v>7000</v>
      </c>
      <c r="G104" s="2">
        <v>45169</v>
      </c>
    </row>
    <row r="105" spans="2:7" x14ac:dyDescent="0.35">
      <c r="B105">
        <v>891380070</v>
      </c>
      <c r="C105" s="1" t="s">
        <v>1</v>
      </c>
      <c r="D105" s="1" t="s">
        <v>4</v>
      </c>
      <c r="E105" s="7">
        <v>161623</v>
      </c>
      <c r="F105" s="9">
        <v>93300</v>
      </c>
      <c r="G105" s="2">
        <v>45199</v>
      </c>
    </row>
    <row r="106" spans="2:7" x14ac:dyDescent="0.35">
      <c r="B106">
        <v>891380070</v>
      </c>
      <c r="C106" s="1" t="s">
        <v>1</v>
      </c>
      <c r="D106" s="1" t="s">
        <v>4</v>
      </c>
      <c r="E106" s="7">
        <v>162060</v>
      </c>
      <c r="F106" s="9">
        <v>91900</v>
      </c>
      <c r="G106" s="2">
        <v>45199</v>
      </c>
    </row>
    <row r="107" spans="2:7" x14ac:dyDescent="0.35">
      <c r="B107">
        <v>891380070</v>
      </c>
      <c r="C107" s="1" t="s">
        <v>1</v>
      </c>
      <c r="D107" s="1" t="s">
        <v>4</v>
      </c>
      <c r="E107" s="7">
        <v>162074</v>
      </c>
      <c r="F107" s="9">
        <v>143000</v>
      </c>
      <c r="G107" s="2">
        <v>45199</v>
      </c>
    </row>
    <row r="108" spans="2:7" x14ac:dyDescent="0.35">
      <c r="B108">
        <v>891380070</v>
      </c>
      <c r="C108" s="1" t="s">
        <v>1</v>
      </c>
      <c r="D108" s="1" t="s">
        <v>4</v>
      </c>
      <c r="E108" s="7">
        <v>163379</v>
      </c>
      <c r="F108" s="9">
        <v>35000</v>
      </c>
      <c r="G108" s="2">
        <v>45199</v>
      </c>
    </row>
    <row r="109" spans="2:7" x14ac:dyDescent="0.35">
      <c r="B109">
        <v>891380070</v>
      </c>
      <c r="C109" s="1" t="s">
        <v>1</v>
      </c>
      <c r="D109" s="1" t="s">
        <v>4</v>
      </c>
      <c r="E109" s="7">
        <v>163389</v>
      </c>
      <c r="F109" s="9">
        <v>7000</v>
      </c>
      <c r="G109" s="2">
        <v>45199</v>
      </c>
    </row>
    <row r="110" spans="2:7" x14ac:dyDescent="0.35">
      <c r="B110">
        <v>891380070</v>
      </c>
      <c r="C110" s="1" t="s">
        <v>1</v>
      </c>
      <c r="D110" s="1" t="s">
        <v>4</v>
      </c>
      <c r="E110" s="7">
        <v>164982</v>
      </c>
      <c r="F110" s="9">
        <v>7000</v>
      </c>
      <c r="G110" s="2">
        <v>45199</v>
      </c>
    </row>
    <row r="111" spans="2:7" x14ac:dyDescent="0.35">
      <c r="B111">
        <v>891380070</v>
      </c>
      <c r="C111" s="1" t="s">
        <v>1</v>
      </c>
      <c r="D111" s="1" t="s">
        <v>4</v>
      </c>
      <c r="E111" s="7">
        <v>165375</v>
      </c>
      <c r="F111" s="9">
        <v>7000</v>
      </c>
      <c r="G111" s="2">
        <v>45230</v>
      </c>
    </row>
    <row r="112" spans="2:7" x14ac:dyDescent="0.35">
      <c r="B112">
        <v>891380070</v>
      </c>
      <c r="C112" s="1" t="s">
        <v>1</v>
      </c>
      <c r="D112" s="1" t="s">
        <v>4</v>
      </c>
      <c r="E112" s="7">
        <v>165735</v>
      </c>
      <c r="F112" s="9">
        <v>77900</v>
      </c>
      <c r="G112" s="2">
        <v>45230</v>
      </c>
    </row>
    <row r="113" spans="2:7" x14ac:dyDescent="0.35">
      <c r="B113">
        <v>891380070</v>
      </c>
      <c r="C113" s="1" t="s">
        <v>1</v>
      </c>
      <c r="D113" s="1" t="s">
        <v>4</v>
      </c>
      <c r="E113" s="7">
        <v>165906</v>
      </c>
      <c r="F113" s="9">
        <v>94900</v>
      </c>
      <c r="G113" s="2">
        <v>45230</v>
      </c>
    </row>
    <row r="114" spans="2:7" x14ac:dyDescent="0.35">
      <c r="B114">
        <v>891380070</v>
      </c>
      <c r="C114" s="1" t="s">
        <v>1</v>
      </c>
      <c r="D114" s="1" t="s">
        <v>4</v>
      </c>
      <c r="E114" s="7">
        <v>166783</v>
      </c>
      <c r="F114" s="9">
        <v>77900</v>
      </c>
      <c r="G114" s="2">
        <v>45230</v>
      </c>
    </row>
    <row r="115" spans="2:7" x14ac:dyDescent="0.35">
      <c r="B115">
        <v>891380070</v>
      </c>
      <c r="C115" s="1" t="s">
        <v>1</v>
      </c>
      <c r="D115" s="1" t="s">
        <v>4</v>
      </c>
      <c r="E115" s="7">
        <v>166967</v>
      </c>
      <c r="F115" s="9">
        <v>83100</v>
      </c>
      <c r="G115" s="2">
        <v>45230</v>
      </c>
    </row>
    <row r="116" spans="2:7" x14ac:dyDescent="0.35">
      <c r="B116">
        <v>891380070</v>
      </c>
      <c r="C116" s="1" t="s">
        <v>1</v>
      </c>
      <c r="D116" s="1" t="s">
        <v>4</v>
      </c>
      <c r="E116" s="7">
        <v>168878</v>
      </c>
      <c r="F116" s="9">
        <v>79300</v>
      </c>
      <c r="G116" s="2">
        <v>45230</v>
      </c>
    </row>
    <row r="117" spans="2:7" x14ac:dyDescent="0.35">
      <c r="B117">
        <v>891380070</v>
      </c>
      <c r="C117" s="1" t="s">
        <v>1</v>
      </c>
      <c r="D117" s="1" t="s">
        <v>4</v>
      </c>
      <c r="E117" s="7">
        <v>168882</v>
      </c>
      <c r="F117" s="9">
        <v>78800</v>
      </c>
      <c r="G117" s="2">
        <v>45230</v>
      </c>
    </row>
    <row r="118" spans="2:7" x14ac:dyDescent="0.35">
      <c r="B118">
        <v>891380070</v>
      </c>
      <c r="C118" s="1" t="s">
        <v>1</v>
      </c>
      <c r="D118" s="1" t="s">
        <v>4</v>
      </c>
      <c r="E118" s="7">
        <v>169274</v>
      </c>
      <c r="F118" s="9">
        <v>95000</v>
      </c>
      <c r="G118" s="2">
        <v>45230</v>
      </c>
    </row>
    <row r="119" spans="2:7" x14ac:dyDescent="0.35">
      <c r="B119">
        <v>891380070</v>
      </c>
      <c r="C119" s="1" t="s">
        <v>1</v>
      </c>
      <c r="D119" s="1" t="s">
        <v>4</v>
      </c>
      <c r="E119" s="7">
        <v>169506</v>
      </c>
      <c r="F119" s="9">
        <v>76200</v>
      </c>
      <c r="G119" s="2">
        <v>45230</v>
      </c>
    </row>
    <row r="120" spans="2:7" x14ac:dyDescent="0.35">
      <c r="B120">
        <v>891380070</v>
      </c>
      <c r="C120" s="1" t="s">
        <v>2</v>
      </c>
      <c r="D120" s="1" t="s">
        <v>4</v>
      </c>
      <c r="E120" s="7">
        <v>128329</v>
      </c>
      <c r="F120" s="9">
        <v>76200</v>
      </c>
      <c r="G120" s="2">
        <v>44985</v>
      </c>
    </row>
    <row r="121" spans="2:7" x14ac:dyDescent="0.35">
      <c r="B121">
        <v>891380070</v>
      </c>
      <c r="C121" s="1" t="s">
        <v>2</v>
      </c>
      <c r="D121" s="1" t="s">
        <v>4</v>
      </c>
      <c r="E121" s="7">
        <v>150667</v>
      </c>
      <c r="F121" s="9">
        <v>80000</v>
      </c>
      <c r="G121" s="2">
        <v>45107</v>
      </c>
    </row>
    <row r="122" spans="2:7" x14ac:dyDescent="0.35">
      <c r="B122">
        <v>891380070</v>
      </c>
      <c r="C122" s="1" t="s">
        <v>2</v>
      </c>
      <c r="D122" s="1" t="s">
        <v>4</v>
      </c>
      <c r="E122" s="7">
        <v>150852</v>
      </c>
      <c r="F122" s="9">
        <v>100500</v>
      </c>
      <c r="G122" s="2">
        <v>45107</v>
      </c>
    </row>
    <row r="123" spans="2:7" x14ac:dyDescent="0.35">
      <c r="B123">
        <v>891380070</v>
      </c>
      <c r="C123" s="1" t="s">
        <v>2</v>
      </c>
      <c r="D123" s="1" t="s">
        <v>4</v>
      </c>
      <c r="E123" s="7">
        <v>151673</v>
      </c>
      <c r="F123" s="9">
        <v>201200</v>
      </c>
      <c r="G123" s="2">
        <v>45138</v>
      </c>
    </row>
    <row r="124" spans="2:7" x14ac:dyDescent="0.35">
      <c r="B124">
        <v>891380070</v>
      </c>
      <c r="C124" s="1" t="s">
        <v>2</v>
      </c>
      <c r="D124" s="1" t="s">
        <v>4</v>
      </c>
      <c r="E124" s="7">
        <v>151733</v>
      </c>
      <c r="F124" s="9">
        <v>79300</v>
      </c>
      <c r="G124" s="2">
        <v>45138</v>
      </c>
    </row>
    <row r="125" spans="2:7" x14ac:dyDescent="0.35">
      <c r="B125">
        <v>891380070</v>
      </c>
      <c r="C125" s="1" t="s">
        <v>2</v>
      </c>
      <c r="D125" s="1" t="s">
        <v>4</v>
      </c>
      <c r="E125" s="7">
        <v>165039</v>
      </c>
      <c r="F125" s="9">
        <v>123100</v>
      </c>
      <c r="G125" s="2">
        <v>45199</v>
      </c>
    </row>
    <row r="126" spans="2:7" x14ac:dyDescent="0.35">
      <c r="E126" s="13" t="s">
        <v>13</v>
      </c>
      <c r="F126" s="14">
        <f>SUM(F9:F125)</f>
        <v>6926945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A3" sqref="A3:C11"/>
    </sheetView>
  </sheetViews>
  <sheetFormatPr baseColWidth="10" defaultRowHeight="14.5" x14ac:dyDescent="0.35"/>
  <cols>
    <col min="1" max="1" width="54.453125" bestFit="1" customWidth="1"/>
    <col min="2" max="2" width="16" bestFit="1" customWidth="1"/>
    <col min="3" max="3" width="15.54296875" bestFit="1" customWidth="1"/>
  </cols>
  <sheetData>
    <row r="3" spans="1:3" x14ac:dyDescent="0.35">
      <c r="A3" s="25" t="s">
        <v>293</v>
      </c>
      <c r="B3" t="s">
        <v>294</v>
      </c>
      <c r="C3" t="s">
        <v>295</v>
      </c>
    </row>
    <row r="4" spans="1:3" x14ac:dyDescent="0.35">
      <c r="A4" s="26" t="s">
        <v>289</v>
      </c>
      <c r="B4" s="27">
        <v>2</v>
      </c>
      <c r="C4" s="28">
        <v>42012</v>
      </c>
    </row>
    <row r="5" spans="1:3" x14ac:dyDescent="0.35">
      <c r="A5" s="26" t="s">
        <v>291</v>
      </c>
      <c r="B5" s="27">
        <v>5</v>
      </c>
      <c r="C5" s="28">
        <v>62150</v>
      </c>
    </row>
    <row r="6" spans="1:3" x14ac:dyDescent="0.35">
      <c r="A6" s="26" t="s">
        <v>290</v>
      </c>
      <c r="B6" s="27">
        <v>1</v>
      </c>
      <c r="C6" s="28">
        <v>99400</v>
      </c>
    </row>
    <row r="7" spans="1:3" x14ac:dyDescent="0.35">
      <c r="A7" s="26" t="s">
        <v>274</v>
      </c>
      <c r="B7" s="27">
        <v>15</v>
      </c>
      <c r="C7" s="28">
        <v>1013110</v>
      </c>
    </row>
    <row r="8" spans="1:3" x14ac:dyDescent="0.35">
      <c r="A8" s="26" t="s">
        <v>272</v>
      </c>
      <c r="B8" s="27">
        <v>9</v>
      </c>
      <c r="C8" s="28">
        <v>670100</v>
      </c>
    </row>
    <row r="9" spans="1:3" x14ac:dyDescent="0.35">
      <c r="A9" s="26" t="s">
        <v>273</v>
      </c>
      <c r="B9" s="27">
        <v>25</v>
      </c>
      <c r="C9" s="28">
        <v>1184100</v>
      </c>
    </row>
    <row r="10" spans="1:3" x14ac:dyDescent="0.35">
      <c r="A10" s="26" t="s">
        <v>271</v>
      </c>
      <c r="B10" s="27">
        <v>60</v>
      </c>
      <c r="C10" s="28">
        <v>3856073</v>
      </c>
    </row>
    <row r="11" spans="1:3" x14ac:dyDescent="0.35">
      <c r="A11" s="26" t="s">
        <v>292</v>
      </c>
      <c r="B11" s="27">
        <v>117</v>
      </c>
      <c r="C11" s="28">
        <v>6926945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topLeftCell="A2" workbookViewId="0">
      <selection activeCell="A2" sqref="A2:V119"/>
    </sheetView>
  </sheetViews>
  <sheetFormatPr baseColWidth="10" defaultRowHeight="14.5" x14ac:dyDescent="0.35"/>
  <cols>
    <col min="2" max="2" width="23.36328125" customWidth="1"/>
    <col min="6" max="6" width="22.81640625" customWidth="1"/>
    <col min="7" max="7" width="14.08984375" bestFit="1" customWidth="1"/>
    <col min="8" max="8" width="11.54296875" bestFit="1" customWidth="1"/>
    <col min="9" max="9" width="18.7265625" customWidth="1"/>
    <col min="10" max="10" width="21.6328125" customWidth="1"/>
    <col min="13" max="13" width="12.1796875" customWidth="1"/>
    <col min="15" max="15" width="14.08984375" bestFit="1" customWidth="1"/>
    <col min="16" max="17" width="14.81640625" customWidth="1"/>
    <col min="18" max="18" width="13.6328125" customWidth="1"/>
    <col min="19" max="19" width="14" customWidth="1"/>
    <col min="20" max="20" width="13.90625" customWidth="1"/>
    <col min="21" max="21" width="11.54296875" bestFit="1" customWidth="1"/>
    <col min="22" max="22" width="12.54296875" bestFit="1" customWidth="1"/>
  </cols>
  <sheetData>
    <row r="1" spans="1:22" x14ac:dyDescent="0.35">
      <c r="G1" s="15">
        <f>SUBTOTAL(9,G3:G119)</f>
        <v>6926945</v>
      </c>
      <c r="H1" s="15">
        <f>SUBTOTAL(9,H3:H119)</f>
        <v>5139423</v>
      </c>
      <c r="I1" s="15"/>
      <c r="O1" s="15">
        <f>SUBTOTAL(9,O3:O119)</f>
        <v>2911560</v>
      </c>
      <c r="P1" s="15">
        <f>SUBTOTAL(9,P3:P119)</f>
        <v>551210</v>
      </c>
      <c r="Q1" s="15"/>
      <c r="R1" s="15">
        <f>SUBTOTAL(9,R3:R119)</f>
        <v>3557311</v>
      </c>
      <c r="S1" s="15">
        <f>SUBTOTAL(9,S3:S119)</f>
        <v>2911560</v>
      </c>
      <c r="T1" s="15">
        <f>SUBTOTAL(9,T3:T119)</f>
        <v>2299770</v>
      </c>
      <c r="U1" s="15">
        <f>SUBTOTAL(9,U3:U119)</f>
        <v>60580</v>
      </c>
      <c r="V1" s="15">
        <f>SUBTOTAL(9,V3:V119)</f>
        <v>2299770</v>
      </c>
    </row>
    <row r="2" spans="1:22" s="16" customFormat="1" ht="29" x14ac:dyDescent="0.35">
      <c r="A2" s="17" t="s">
        <v>15</v>
      </c>
      <c r="B2" s="17" t="s">
        <v>16</v>
      </c>
      <c r="C2" s="17" t="s">
        <v>5</v>
      </c>
      <c r="D2" s="17" t="s">
        <v>6</v>
      </c>
      <c r="E2" s="17" t="s">
        <v>17</v>
      </c>
      <c r="F2" s="17" t="s">
        <v>135</v>
      </c>
      <c r="G2" s="17" t="s">
        <v>7</v>
      </c>
      <c r="H2" s="17" t="s">
        <v>0</v>
      </c>
      <c r="I2" s="24" t="s">
        <v>288</v>
      </c>
      <c r="J2" s="18" t="s">
        <v>255</v>
      </c>
      <c r="K2" s="19" t="s">
        <v>260</v>
      </c>
      <c r="L2" s="19" t="s">
        <v>253</v>
      </c>
      <c r="M2" s="19" t="s">
        <v>254</v>
      </c>
      <c r="N2" s="19" t="s">
        <v>263</v>
      </c>
      <c r="O2" s="19" t="s">
        <v>264</v>
      </c>
      <c r="P2" s="20" t="s">
        <v>265</v>
      </c>
      <c r="Q2" s="20" t="s">
        <v>275</v>
      </c>
      <c r="R2" s="19" t="s">
        <v>266</v>
      </c>
      <c r="S2" s="19" t="s">
        <v>267</v>
      </c>
      <c r="T2" s="19" t="s">
        <v>268</v>
      </c>
      <c r="U2" s="19" t="s">
        <v>269</v>
      </c>
      <c r="V2" s="19" t="s">
        <v>270</v>
      </c>
    </row>
    <row r="3" spans="1:22" x14ac:dyDescent="0.35">
      <c r="A3" s="21">
        <v>891380070</v>
      </c>
      <c r="B3" s="21" t="s">
        <v>14</v>
      </c>
      <c r="C3" s="21" t="s">
        <v>3</v>
      </c>
      <c r="D3" s="21">
        <v>1410458</v>
      </c>
      <c r="E3" s="21" t="s">
        <v>18</v>
      </c>
      <c r="F3" s="21" t="s">
        <v>136</v>
      </c>
      <c r="G3" s="22">
        <v>693287</v>
      </c>
      <c r="H3" s="22">
        <v>42076</v>
      </c>
      <c r="I3" s="22" t="s">
        <v>271</v>
      </c>
      <c r="J3" s="21" t="s">
        <v>271</v>
      </c>
      <c r="K3" s="21"/>
      <c r="L3" s="21"/>
      <c r="M3" s="21"/>
      <c r="N3" s="21"/>
      <c r="O3" s="22">
        <v>0</v>
      </c>
      <c r="P3" s="22">
        <v>0</v>
      </c>
      <c r="Q3" s="22"/>
      <c r="R3" s="22">
        <v>0</v>
      </c>
      <c r="S3" s="22">
        <v>0</v>
      </c>
      <c r="T3" s="22">
        <v>0</v>
      </c>
      <c r="U3" s="22">
        <v>0</v>
      </c>
      <c r="V3" s="22">
        <v>0</v>
      </c>
    </row>
    <row r="4" spans="1:22" x14ac:dyDescent="0.35">
      <c r="A4" s="21">
        <v>891380070</v>
      </c>
      <c r="B4" s="21" t="s">
        <v>14</v>
      </c>
      <c r="C4" s="21" t="s">
        <v>3</v>
      </c>
      <c r="D4" s="21">
        <v>1410686</v>
      </c>
      <c r="E4" s="21" t="s">
        <v>19</v>
      </c>
      <c r="F4" s="21" t="s">
        <v>137</v>
      </c>
      <c r="G4" s="22">
        <v>44442</v>
      </c>
      <c r="H4" s="22">
        <v>42076</v>
      </c>
      <c r="I4" s="22" t="s">
        <v>271</v>
      </c>
      <c r="J4" s="21" t="s">
        <v>271</v>
      </c>
      <c r="K4" s="21"/>
      <c r="L4" s="21"/>
      <c r="M4" s="21"/>
      <c r="N4" s="21"/>
      <c r="O4" s="22">
        <v>0</v>
      </c>
      <c r="P4" s="22">
        <v>0</v>
      </c>
      <c r="Q4" s="22"/>
      <c r="R4" s="22">
        <v>0</v>
      </c>
      <c r="S4" s="22">
        <v>0</v>
      </c>
      <c r="T4" s="22">
        <v>0</v>
      </c>
      <c r="U4" s="22">
        <v>0</v>
      </c>
      <c r="V4" s="22">
        <v>0</v>
      </c>
    </row>
    <row r="5" spans="1:22" x14ac:dyDescent="0.35">
      <c r="A5" s="21">
        <v>891380070</v>
      </c>
      <c r="B5" s="21" t="s">
        <v>14</v>
      </c>
      <c r="C5" s="21" t="s">
        <v>3</v>
      </c>
      <c r="D5" s="21">
        <v>1411314</v>
      </c>
      <c r="E5" s="21" t="s">
        <v>20</v>
      </c>
      <c r="F5" s="21" t="s">
        <v>138</v>
      </c>
      <c r="G5" s="22">
        <v>100824</v>
      </c>
      <c r="H5" s="22">
        <v>42076</v>
      </c>
      <c r="I5" s="22" t="s">
        <v>271</v>
      </c>
      <c r="J5" s="21" t="s">
        <v>271</v>
      </c>
      <c r="K5" s="21"/>
      <c r="L5" s="21"/>
      <c r="M5" s="21"/>
      <c r="N5" s="21"/>
      <c r="O5" s="22">
        <v>0</v>
      </c>
      <c r="P5" s="22">
        <v>0</v>
      </c>
      <c r="Q5" s="22"/>
      <c r="R5" s="22">
        <v>0</v>
      </c>
      <c r="S5" s="22">
        <v>0</v>
      </c>
      <c r="T5" s="22">
        <v>0</v>
      </c>
      <c r="U5" s="22">
        <v>0</v>
      </c>
      <c r="V5" s="22">
        <v>0</v>
      </c>
    </row>
    <row r="6" spans="1:22" x14ac:dyDescent="0.35">
      <c r="A6" s="21">
        <v>891380070</v>
      </c>
      <c r="B6" s="21" t="s">
        <v>14</v>
      </c>
      <c r="C6" s="21" t="s">
        <v>3</v>
      </c>
      <c r="D6" s="21">
        <v>1411316</v>
      </c>
      <c r="E6" s="21" t="s">
        <v>21</v>
      </c>
      <c r="F6" s="21" t="s">
        <v>139</v>
      </c>
      <c r="G6" s="22">
        <v>43094</v>
      </c>
      <c r="H6" s="22">
        <v>42076</v>
      </c>
      <c r="I6" s="22" t="s">
        <v>271</v>
      </c>
      <c r="J6" s="21" t="s">
        <v>271</v>
      </c>
      <c r="K6" s="21"/>
      <c r="L6" s="21"/>
      <c r="M6" s="21"/>
      <c r="N6" s="21"/>
      <c r="O6" s="22">
        <v>0</v>
      </c>
      <c r="P6" s="22">
        <v>0</v>
      </c>
      <c r="Q6" s="22"/>
      <c r="R6" s="22">
        <v>0</v>
      </c>
      <c r="S6" s="22">
        <v>0</v>
      </c>
      <c r="T6" s="22">
        <v>0</v>
      </c>
      <c r="U6" s="22">
        <v>0</v>
      </c>
      <c r="V6" s="22">
        <v>0</v>
      </c>
    </row>
    <row r="7" spans="1:22" x14ac:dyDescent="0.35">
      <c r="A7" s="21">
        <v>891380070</v>
      </c>
      <c r="B7" s="21" t="s">
        <v>14</v>
      </c>
      <c r="C7" s="21" t="s">
        <v>3</v>
      </c>
      <c r="D7" s="21">
        <v>1412541</v>
      </c>
      <c r="E7" s="21" t="s">
        <v>22</v>
      </c>
      <c r="F7" s="21" t="s">
        <v>140</v>
      </c>
      <c r="G7" s="22">
        <v>74500</v>
      </c>
      <c r="H7" s="22">
        <v>42076</v>
      </c>
      <c r="I7" s="22" t="s">
        <v>271</v>
      </c>
      <c r="J7" s="21" t="s">
        <v>271</v>
      </c>
      <c r="K7" s="21"/>
      <c r="L7" s="21"/>
      <c r="M7" s="21"/>
      <c r="N7" s="21"/>
      <c r="O7" s="22">
        <v>0</v>
      </c>
      <c r="P7" s="22">
        <v>0</v>
      </c>
      <c r="Q7" s="22"/>
      <c r="R7" s="22">
        <v>0</v>
      </c>
      <c r="S7" s="22">
        <v>0</v>
      </c>
      <c r="T7" s="22">
        <v>0</v>
      </c>
      <c r="U7" s="22">
        <v>0</v>
      </c>
      <c r="V7" s="22">
        <v>0</v>
      </c>
    </row>
    <row r="8" spans="1:22" x14ac:dyDescent="0.35">
      <c r="A8" s="21">
        <v>891380070</v>
      </c>
      <c r="B8" s="21" t="s">
        <v>14</v>
      </c>
      <c r="C8" s="21" t="s">
        <v>3</v>
      </c>
      <c r="D8" s="21">
        <v>1413826</v>
      </c>
      <c r="E8" s="21" t="s">
        <v>23</v>
      </c>
      <c r="F8" s="21" t="s">
        <v>141</v>
      </c>
      <c r="G8" s="22">
        <v>45372</v>
      </c>
      <c r="H8" s="22">
        <v>42076</v>
      </c>
      <c r="I8" s="22" t="s">
        <v>271</v>
      </c>
      <c r="J8" s="21" t="s">
        <v>271</v>
      </c>
      <c r="K8" s="21"/>
      <c r="L8" s="21"/>
      <c r="M8" s="21"/>
      <c r="N8" s="21"/>
      <c r="O8" s="22">
        <v>0</v>
      </c>
      <c r="P8" s="22">
        <v>0</v>
      </c>
      <c r="Q8" s="22"/>
      <c r="R8" s="22">
        <v>0</v>
      </c>
      <c r="S8" s="22">
        <v>0</v>
      </c>
      <c r="T8" s="22">
        <v>0</v>
      </c>
      <c r="U8" s="22">
        <v>0</v>
      </c>
      <c r="V8" s="22">
        <v>0</v>
      </c>
    </row>
    <row r="9" spans="1:22" x14ac:dyDescent="0.35">
      <c r="A9" s="21">
        <v>891380070</v>
      </c>
      <c r="B9" s="21" t="s">
        <v>14</v>
      </c>
      <c r="C9" s="21" t="s">
        <v>3</v>
      </c>
      <c r="D9" s="21">
        <v>1413827</v>
      </c>
      <c r="E9" s="21" t="s">
        <v>24</v>
      </c>
      <c r="F9" s="21" t="s">
        <v>142</v>
      </c>
      <c r="G9" s="22">
        <v>44954</v>
      </c>
      <c r="H9" s="22">
        <v>42076</v>
      </c>
      <c r="I9" s="22" t="s">
        <v>271</v>
      </c>
      <c r="J9" s="21" t="s">
        <v>271</v>
      </c>
      <c r="K9" s="21"/>
      <c r="L9" s="21"/>
      <c r="M9" s="21"/>
      <c r="N9" s="21"/>
      <c r="O9" s="22">
        <v>0</v>
      </c>
      <c r="P9" s="22">
        <v>0</v>
      </c>
      <c r="Q9" s="22"/>
      <c r="R9" s="22">
        <v>0</v>
      </c>
      <c r="S9" s="22">
        <v>0</v>
      </c>
      <c r="T9" s="22">
        <v>0</v>
      </c>
      <c r="U9" s="22">
        <v>0</v>
      </c>
      <c r="V9" s="22">
        <v>0</v>
      </c>
    </row>
    <row r="10" spans="1:22" x14ac:dyDescent="0.35">
      <c r="A10" s="21">
        <v>891380070</v>
      </c>
      <c r="B10" s="21" t="s">
        <v>14</v>
      </c>
      <c r="C10" s="21" t="s">
        <v>3</v>
      </c>
      <c r="D10" s="21">
        <v>1414152</v>
      </c>
      <c r="E10" s="21" t="s">
        <v>25</v>
      </c>
      <c r="F10" s="21" t="s">
        <v>143</v>
      </c>
      <c r="G10" s="22">
        <v>52964</v>
      </c>
      <c r="H10" s="22">
        <v>42076</v>
      </c>
      <c r="I10" s="22" t="s">
        <v>271</v>
      </c>
      <c r="J10" s="21" t="s">
        <v>271</v>
      </c>
      <c r="K10" s="21"/>
      <c r="L10" s="21"/>
      <c r="M10" s="21"/>
      <c r="N10" s="21"/>
      <c r="O10" s="22">
        <v>0</v>
      </c>
      <c r="P10" s="22">
        <v>0</v>
      </c>
      <c r="Q10" s="22"/>
      <c r="R10" s="22">
        <v>0</v>
      </c>
      <c r="S10" s="22">
        <v>0</v>
      </c>
      <c r="T10" s="22">
        <v>0</v>
      </c>
      <c r="U10" s="22">
        <v>0</v>
      </c>
      <c r="V10" s="22">
        <v>0</v>
      </c>
    </row>
    <row r="11" spans="1:22" x14ac:dyDescent="0.35">
      <c r="A11" s="21">
        <v>891380070</v>
      </c>
      <c r="B11" s="21" t="s">
        <v>14</v>
      </c>
      <c r="C11" s="21" t="s">
        <v>3</v>
      </c>
      <c r="D11" s="21">
        <v>1414248</v>
      </c>
      <c r="E11" s="21" t="s">
        <v>26</v>
      </c>
      <c r="F11" s="21" t="s">
        <v>144</v>
      </c>
      <c r="G11" s="22">
        <v>3700</v>
      </c>
      <c r="H11" s="22">
        <v>42076</v>
      </c>
      <c r="I11" s="22" t="s">
        <v>271</v>
      </c>
      <c r="J11" s="21" t="s">
        <v>271</v>
      </c>
      <c r="K11" s="21"/>
      <c r="L11" s="21"/>
      <c r="M11" s="21"/>
      <c r="N11" s="21"/>
      <c r="O11" s="22">
        <v>0</v>
      </c>
      <c r="P11" s="22">
        <v>0</v>
      </c>
      <c r="Q11" s="22"/>
      <c r="R11" s="22">
        <v>0</v>
      </c>
      <c r="S11" s="22">
        <v>0</v>
      </c>
      <c r="T11" s="22">
        <v>0</v>
      </c>
      <c r="U11" s="22">
        <v>0</v>
      </c>
      <c r="V11" s="22">
        <v>0</v>
      </c>
    </row>
    <row r="12" spans="1:22" x14ac:dyDescent="0.35">
      <c r="A12" s="21">
        <v>891380070</v>
      </c>
      <c r="B12" s="21" t="s">
        <v>14</v>
      </c>
      <c r="C12" s="21" t="s">
        <v>3</v>
      </c>
      <c r="D12" s="21">
        <v>1414249</v>
      </c>
      <c r="E12" s="21" t="s">
        <v>27</v>
      </c>
      <c r="F12" s="21" t="s">
        <v>145</v>
      </c>
      <c r="G12" s="22">
        <v>3700</v>
      </c>
      <c r="H12" s="22">
        <v>42076</v>
      </c>
      <c r="I12" s="22" t="s">
        <v>271</v>
      </c>
      <c r="J12" s="21" t="s">
        <v>271</v>
      </c>
      <c r="K12" s="21"/>
      <c r="L12" s="21"/>
      <c r="M12" s="21"/>
      <c r="N12" s="21"/>
      <c r="O12" s="22">
        <v>0</v>
      </c>
      <c r="P12" s="22">
        <v>0</v>
      </c>
      <c r="Q12" s="22"/>
      <c r="R12" s="22">
        <v>0</v>
      </c>
      <c r="S12" s="22">
        <v>0</v>
      </c>
      <c r="T12" s="22">
        <v>0</v>
      </c>
      <c r="U12" s="22">
        <v>0</v>
      </c>
      <c r="V12" s="22">
        <v>0</v>
      </c>
    </row>
    <row r="13" spans="1:22" x14ac:dyDescent="0.35">
      <c r="A13" s="21">
        <v>891380070</v>
      </c>
      <c r="B13" s="21" t="s">
        <v>14</v>
      </c>
      <c r="C13" s="21" t="s">
        <v>3</v>
      </c>
      <c r="D13" s="21">
        <v>1414250</v>
      </c>
      <c r="E13" s="21" t="s">
        <v>28</v>
      </c>
      <c r="F13" s="21" t="s">
        <v>146</v>
      </c>
      <c r="G13" s="22">
        <v>3700</v>
      </c>
      <c r="H13" s="22">
        <v>42076</v>
      </c>
      <c r="I13" s="22" t="s">
        <v>271</v>
      </c>
      <c r="J13" s="21" t="s">
        <v>271</v>
      </c>
      <c r="K13" s="21"/>
      <c r="L13" s="21"/>
      <c r="M13" s="21"/>
      <c r="N13" s="21"/>
      <c r="O13" s="22">
        <v>0</v>
      </c>
      <c r="P13" s="22">
        <v>0</v>
      </c>
      <c r="Q13" s="22"/>
      <c r="R13" s="22">
        <v>0</v>
      </c>
      <c r="S13" s="22">
        <v>0</v>
      </c>
      <c r="T13" s="22">
        <v>0</v>
      </c>
      <c r="U13" s="22">
        <v>0</v>
      </c>
      <c r="V13" s="22">
        <v>0</v>
      </c>
    </row>
    <row r="14" spans="1:22" x14ac:dyDescent="0.35">
      <c r="A14" s="21">
        <v>891380070</v>
      </c>
      <c r="B14" s="21" t="s">
        <v>14</v>
      </c>
      <c r="C14" s="21" t="s">
        <v>3</v>
      </c>
      <c r="D14" s="21">
        <v>1414251</v>
      </c>
      <c r="E14" s="21" t="s">
        <v>29</v>
      </c>
      <c r="F14" s="21" t="s">
        <v>147</v>
      </c>
      <c r="G14" s="22">
        <v>3700</v>
      </c>
      <c r="H14" s="22">
        <v>42076</v>
      </c>
      <c r="I14" s="22" t="s">
        <v>271</v>
      </c>
      <c r="J14" s="21" t="s">
        <v>271</v>
      </c>
      <c r="K14" s="21"/>
      <c r="L14" s="21"/>
      <c r="M14" s="21"/>
      <c r="N14" s="21"/>
      <c r="O14" s="22">
        <v>0</v>
      </c>
      <c r="P14" s="22">
        <v>0</v>
      </c>
      <c r="Q14" s="22"/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35">
      <c r="A15" s="21">
        <v>891380070</v>
      </c>
      <c r="B15" s="21" t="s">
        <v>14</v>
      </c>
      <c r="C15" s="21" t="s">
        <v>3</v>
      </c>
      <c r="D15" s="21">
        <v>1415009</v>
      </c>
      <c r="E15" s="21" t="s">
        <v>30</v>
      </c>
      <c r="F15" s="21" t="s">
        <v>148</v>
      </c>
      <c r="G15" s="22">
        <v>58430</v>
      </c>
      <c r="H15" s="22">
        <v>42076</v>
      </c>
      <c r="I15" s="22" t="s">
        <v>271</v>
      </c>
      <c r="J15" s="21" t="s">
        <v>271</v>
      </c>
      <c r="K15" s="21"/>
      <c r="L15" s="21"/>
      <c r="M15" s="21"/>
      <c r="N15" s="21"/>
      <c r="O15" s="22">
        <v>0</v>
      </c>
      <c r="P15" s="22">
        <v>0</v>
      </c>
      <c r="Q15" s="22"/>
      <c r="R15" s="22">
        <v>0</v>
      </c>
      <c r="S15" s="22">
        <v>0</v>
      </c>
      <c r="T15" s="22">
        <v>0</v>
      </c>
      <c r="U15" s="22">
        <v>0</v>
      </c>
      <c r="V15" s="22">
        <v>0</v>
      </c>
    </row>
    <row r="16" spans="1:22" x14ac:dyDescent="0.35">
      <c r="A16" s="21">
        <v>891380070</v>
      </c>
      <c r="B16" s="21" t="s">
        <v>14</v>
      </c>
      <c r="C16" s="21" t="s">
        <v>3</v>
      </c>
      <c r="D16" s="21">
        <v>1415121</v>
      </c>
      <c r="E16" s="21" t="s">
        <v>31</v>
      </c>
      <c r="F16" s="21" t="s">
        <v>149</v>
      </c>
      <c r="G16" s="22">
        <v>11100</v>
      </c>
      <c r="H16" s="22">
        <v>42076</v>
      </c>
      <c r="I16" s="22" t="s">
        <v>271</v>
      </c>
      <c r="J16" s="21" t="s">
        <v>271</v>
      </c>
      <c r="K16" s="21"/>
      <c r="L16" s="21"/>
      <c r="M16" s="21"/>
      <c r="N16" s="21"/>
      <c r="O16" s="22">
        <v>0</v>
      </c>
      <c r="P16" s="22">
        <v>0</v>
      </c>
      <c r="Q16" s="22"/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x14ac:dyDescent="0.35">
      <c r="A17" s="21">
        <v>891380070</v>
      </c>
      <c r="B17" s="21" t="s">
        <v>14</v>
      </c>
      <c r="C17" s="21" t="s">
        <v>3</v>
      </c>
      <c r="D17" s="21">
        <v>1415123</v>
      </c>
      <c r="E17" s="21" t="s">
        <v>32</v>
      </c>
      <c r="F17" s="21" t="s">
        <v>150</v>
      </c>
      <c r="G17" s="22">
        <v>14800</v>
      </c>
      <c r="H17" s="22">
        <v>42076</v>
      </c>
      <c r="I17" s="22" t="s">
        <v>271</v>
      </c>
      <c r="J17" s="21" t="s">
        <v>271</v>
      </c>
      <c r="K17" s="21"/>
      <c r="L17" s="21"/>
      <c r="M17" s="21"/>
      <c r="N17" s="21"/>
      <c r="O17" s="22">
        <v>0</v>
      </c>
      <c r="P17" s="22">
        <v>0</v>
      </c>
      <c r="Q17" s="22"/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x14ac:dyDescent="0.35">
      <c r="A18" s="21">
        <v>891380070</v>
      </c>
      <c r="B18" s="21" t="s">
        <v>14</v>
      </c>
      <c r="C18" s="21" t="s">
        <v>3</v>
      </c>
      <c r="D18" s="21">
        <v>1415124</v>
      </c>
      <c r="E18" s="21" t="s">
        <v>33</v>
      </c>
      <c r="F18" s="21" t="s">
        <v>151</v>
      </c>
      <c r="G18" s="22">
        <v>11100</v>
      </c>
      <c r="H18" s="22">
        <v>42076</v>
      </c>
      <c r="I18" s="22" t="s">
        <v>271</v>
      </c>
      <c r="J18" s="21" t="s">
        <v>271</v>
      </c>
      <c r="K18" s="21"/>
      <c r="L18" s="21"/>
      <c r="M18" s="21"/>
      <c r="N18" s="21"/>
      <c r="O18" s="22">
        <v>0</v>
      </c>
      <c r="P18" s="22">
        <v>0</v>
      </c>
      <c r="Q18" s="22"/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35">
      <c r="A19" s="21">
        <v>891380070</v>
      </c>
      <c r="B19" s="21" t="s">
        <v>14</v>
      </c>
      <c r="C19" s="21" t="s">
        <v>3</v>
      </c>
      <c r="D19" s="21">
        <v>1415264</v>
      </c>
      <c r="E19" s="21" t="s">
        <v>34</v>
      </c>
      <c r="F19" s="21" t="s">
        <v>152</v>
      </c>
      <c r="G19" s="22">
        <v>55556</v>
      </c>
      <c r="H19" s="22">
        <v>42076</v>
      </c>
      <c r="I19" s="22" t="s">
        <v>271</v>
      </c>
      <c r="J19" s="21" t="s">
        <v>271</v>
      </c>
      <c r="K19" s="21"/>
      <c r="L19" s="21"/>
      <c r="M19" s="21"/>
      <c r="N19" s="21"/>
      <c r="O19" s="22">
        <v>0</v>
      </c>
      <c r="P19" s="22">
        <v>0</v>
      </c>
      <c r="Q19" s="22"/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x14ac:dyDescent="0.35">
      <c r="A20" s="21">
        <v>891380070</v>
      </c>
      <c r="B20" s="21" t="s">
        <v>14</v>
      </c>
      <c r="C20" s="21" t="s">
        <v>3</v>
      </c>
      <c r="D20" s="21">
        <v>1415403</v>
      </c>
      <c r="E20" s="21" t="s">
        <v>35</v>
      </c>
      <c r="F20" s="21" t="s">
        <v>153</v>
      </c>
      <c r="G20" s="22">
        <v>45038</v>
      </c>
      <c r="H20" s="22">
        <v>42076</v>
      </c>
      <c r="I20" s="22" t="s">
        <v>271</v>
      </c>
      <c r="J20" s="21" t="s">
        <v>271</v>
      </c>
      <c r="K20" s="21"/>
      <c r="L20" s="21"/>
      <c r="M20" s="21"/>
      <c r="N20" s="21"/>
      <c r="O20" s="22">
        <v>0</v>
      </c>
      <c r="P20" s="22">
        <v>0</v>
      </c>
      <c r="Q20" s="22"/>
      <c r="R20" s="22">
        <v>0</v>
      </c>
      <c r="S20" s="22">
        <v>0</v>
      </c>
      <c r="T20" s="22">
        <v>0</v>
      </c>
      <c r="U20" s="22">
        <v>0</v>
      </c>
      <c r="V20" s="22">
        <v>0</v>
      </c>
    </row>
    <row r="21" spans="1:22" x14ac:dyDescent="0.35">
      <c r="A21" s="21">
        <v>891380070</v>
      </c>
      <c r="B21" s="21" t="s">
        <v>14</v>
      </c>
      <c r="C21" s="21" t="s">
        <v>3</v>
      </c>
      <c r="D21" s="21">
        <v>1415421</v>
      </c>
      <c r="E21" s="21" t="s">
        <v>36</v>
      </c>
      <c r="F21" s="21" t="s">
        <v>154</v>
      </c>
      <c r="G21" s="22">
        <v>44442</v>
      </c>
      <c r="H21" s="22">
        <v>42076</v>
      </c>
      <c r="I21" s="22" t="s">
        <v>271</v>
      </c>
      <c r="J21" s="21" t="s">
        <v>271</v>
      </c>
      <c r="K21" s="21"/>
      <c r="L21" s="21"/>
      <c r="M21" s="21"/>
      <c r="N21" s="21"/>
      <c r="O21" s="22">
        <v>0</v>
      </c>
      <c r="P21" s="22">
        <v>0</v>
      </c>
      <c r="Q21" s="22"/>
      <c r="R21" s="22">
        <v>0</v>
      </c>
      <c r="S21" s="22">
        <v>0</v>
      </c>
      <c r="T21" s="22">
        <v>0</v>
      </c>
      <c r="U21" s="22">
        <v>0</v>
      </c>
      <c r="V21" s="22">
        <v>0</v>
      </c>
    </row>
    <row r="22" spans="1:22" x14ac:dyDescent="0.35">
      <c r="A22" s="21">
        <v>891380070</v>
      </c>
      <c r="B22" s="21" t="s">
        <v>14</v>
      </c>
      <c r="C22" s="21" t="s">
        <v>3</v>
      </c>
      <c r="D22" s="21">
        <v>1415428</v>
      </c>
      <c r="E22" s="21" t="s">
        <v>37</v>
      </c>
      <c r="F22" s="21" t="s">
        <v>155</v>
      </c>
      <c r="G22" s="22">
        <v>51575</v>
      </c>
      <c r="H22" s="22">
        <v>42076</v>
      </c>
      <c r="I22" s="22" t="s">
        <v>271</v>
      </c>
      <c r="J22" s="21" t="s">
        <v>271</v>
      </c>
      <c r="K22" s="21"/>
      <c r="L22" s="21"/>
      <c r="M22" s="21"/>
      <c r="N22" s="21"/>
      <c r="O22" s="22">
        <v>0</v>
      </c>
      <c r="P22" s="22">
        <v>0</v>
      </c>
      <c r="Q22" s="22"/>
      <c r="R22" s="22">
        <v>0</v>
      </c>
      <c r="S22" s="22">
        <v>0</v>
      </c>
      <c r="T22" s="22">
        <v>0</v>
      </c>
      <c r="U22" s="22">
        <v>0</v>
      </c>
      <c r="V22" s="22">
        <v>0</v>
      </c>
    </row>
    <row r="23" spans="1:22" x14ac:dyDescent="0.35">
      <c r="A23" s="21">
        <v>891380070</v>
      </c>
      <c r="B23" s="21" t="s">
        <v>14</v>
      </c>
      <c r="C23" s="21" t="s">
        <v>3</v>
      </c>
      <c r="D23" s="21">
        <v>1459738</v>
      </c>
      <c r="E23" s="21" t="s">
        <v>38</v>
      </c>
      <c r="F23" s="21" t="s">
        <v>156</v>
      </c>
      <c r="G23" s="22">
        <v>2648</v>
      </c>
      <c r="H23" s="22">
        <v>42230</v>
      </c>
      <c r="I23" s="22" t="s">
        <v>271</v>
      </c>
      <c r="J23" s="21" t="s">
        <v>271</v>
      </c>
      <c r="K23" s="21"/>
      <c r="L23" s="21"/>
      <c r="M23" s="21"/>
      <c r="N23" s="21"/>
      <c r="O23" s="22">
        <v>0</v>
      </c>
      <c r="P23" s="22">
        <v>0</v>
      </c>
      <c r="Q23" s="22"/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x14ac:dyDescent="0.35">
      <c r="A24" s="21">
        <v>891380070</v>
      </c>
      <c r="B24" s="21" t="s">
        <v>14</v>
      </c>
      <c r="C24" s="21" t="s">
        <v>3</v>
      </c>
      <c r="D24" s="21">
        <v>1466567</v>
      </c>
      <c r="E24" s="21" t="s">
        <v>39</v>
      </c>
      <c r="F24" s="21" t="s">
        <v>157</v>
      </c>
      <c r="G24" s="22">
        <v>1225</v>
      </c>
      <c r="H24" s="22">
        <v>42248</v>
      </c>
      <c r="I24" s="22" t="s">
        <v>271</v>
      </c>
      <c r="J24" s="21" t="s">
        <v>271</v>
      </c>
      <c r="K24" s="21"/>
      <c r="L24" s="21"/>
      <c r="M24" s="21"/>
      <c r="N24" s="21"/>
      <c r="O24" s="22">
        <v>0</v>
      </c>
      <c r="P24" s="22">
        <v>0</v>
      </c>
      <c r="Q24" s="22"/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x14ac:dyDescent="0.35">
      <c r="A25" s="21">
        <v>891380070</v>
      </c>
      <c r="B25" s="21" t="s">
        <v>14</v>
      </c>
      <c r="C25" s="21" t="s">
        <v>3</v>
      </c>
      <c r="D25" s="21">
        <v>1468014</v>
      </c>
      <c r="E25" s="21" t="s">
        <v>40</v>
      </c>
      <c r="F25" s="21" t="s">
        <v>158</v>
      </c>
      <c r="G25" s="22">
        <v>74483</v>
      </c>
      <c r="H25" s="22">
        <v>42248</v>
      </c>
      <c r="I25" s="22" t="s">
        <v>271</v>
      </c>
      <c r="J25" s="21" t="s">
        <v>271</v>
      </c>
      <c r="K25" s="21"/>
      <c r="L25" s="21"/>
      <c r="M25" s="21"/>
      <c r="N25" s="21"/>
      <c r="O25" s="22">
        <v>0</v>
      </c>
      <c r="P25" s="22">
        <v>0</v>
      </c>
      <c r="Q25" s="22"/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x14ac:dyDescent="0.35">
      <c r="A26" s="21">
        <v>891380070</v>
      </c>
      <c r="B26" s="21" t="s">
        <v>14</v>
      </c>
      <c r="C26" s="21" t="s">
        <v>3</v>
      </c>
      <c r="D26" s="21">
        <v>1470676</v>
      </c>
      <c r="E26" s="21" t="s">
        <v>41</v>
      </c>
      <c r="F26" s="21" t="s">
        <v>159</v>
      </c>
      <c r="G26" s="22">
        <v>8931</v>
      </c>
      <c r="H26" s="22">
        <v>42291</v>
      </c>
      <c r="I26" s="22" t="s">
        <v>271</v>
      </c>
      <c r="J26" s="21" t="s">
        <v>271</v>
      </c>
      <c r="K26" s="21"/>
      <c r="L26" s="21"/>
      <c r="M26" s="21"/>
      <c r="N26" s="21"/>
      <c r="O26" s="22">
        <v>0</v>
      </c>
      <c r="P26" s="22">
        <v>0</v>
      </c>
      <c r="Q26" s="22"/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x14ac:dyDescent="0.35">
      <c r="A27" s="21">
        <v>891380070</v>
      </c>
      <c r="B27" s="21" t="s">
        <v>14</v>
      </c>
      <c r="C27" s="21" t="s">
        <v>3</v>
      </c>
      <c r="D27" s="21">
        <v>1470773</v>
      </c>
      <c r="E27" s="21" t="s">
        <v>42</v>
      </c>
      <c r="F27" s="21" t="s">
        <v>160</v>
      </c>
      <c r="G27" s="22">
        <v>14896</v>
      </c>
      <c r="H27" s="22">
        <v>42291</v>
      </c>
      <c r="I27" s="22" t="s">
        <v>271</v>
      </c>
      <c r="J27" s="21" t="s">
        <v>271</v>
      </c>
      <c r="K27" s="21"/>
      <c r="L27" s="21"/>
      <c r="M27" s="21"/>
      <c r="N27" s="21"/>
      <c r="O27" s="22">
        <v>0</v>
      </c>
      <c r="P27" s="22">
        <v>0</v>
      </c>
      <c r="Q27" s="22"/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x14ac:dyDescent="0.35">
      <c r="A28" s="21">
        <v>891380070</v>
      </c>
      <c r="B28" s="21" t="s">
        <v>14</v>
      </c>
      <c r="C28" s="21" t="s">
        <v>3</v>
      </c>
      <c r="D28" s="21">
        <v>1473196</v>
      </c>
      <c r="E28" s="21" t="s">
        <v>43</v>
      </c>
      <c r="F28" s="21" t="s">
        <v>161</v>
      </c>
      <c r="G28" s="22">
        <v>79942</v>
      </c>
      <c r="H28" s="22">
        <v>42291</v>
      </c>
      <c r="I28" s="22" t="s">
        <v>271</v>
      </c>
      <c r="J28" s="21" t="s">
        <v>271</v>
      </c>
      <c r="K28" s="21"/>
      <c r="L28" s="21"/>
      <c r="M28" s="21"/>
      <c r="N28" s="21"/>
      <c r="O28" s="22">
        <v>0</v>
      </c>
      <c r="P28" s="22">
        <v>0</v>
      </c>
      <c r="Q28" s="22"/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x14ac:dyDescent="0.35">
      <c r="A29" s="21">
        <v>891380070</v>
      </c>
      <c r="B29" s="21" t="s">
        <v>14</v>
      </c>
      <c r="C29" s="21" t="s">
        <v>3</v>
      </c>
      <c r="D29" s="21">
        <v>1473838</v>
      </c>
      <c r="E29" s="21" t="s">
        <v>44</v>
      </c>
      <c r="F29" s="21" t="s">
        <v>162</v>
      </c>
      <c r="G29" s="22">
        <v>98364</v>
      </c>
      <c r="H29" s="22">
        <v>42291</v>
      </c>
      <c r="I29" s="22" t="s">
        <v>271</v>
      </c>
      <c r="J29" s="21" t="s">
        <v>271</v>
      </c>
      <c r="K29" s="21"/>
      <c r="L29" s="21"/>
      <c r="M29" s="21"/>
      <c r="N29" s="21"/>
      <c r="O29" s="22">
        <v>0</v>
      </c>
      <c r="P29" s="22">
        <v>0</v>
      </c>
      <c r="Q29" s="22"/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x14ac:dyDescent="0.35">
      <c r="A30" s="21">
        <v>891380070</v>
      </c>
      <c r="B30" s="21" t="s">
        <v>14</v>
      </c>
      <c r="C30" s="21" t="s">
        <v>3</v>
      </c>
      <c r="D30" s="21">
        <v>1474071</v>
      </c>
      <c r="E30" s="21" t="s">
        <v>45</v>
      </c>
      <c r="F30" s="21" t="s">
        <v>163</v>
      </c>
      <c r="G30" s="22">
        <v>44710</v>
      </c>
      <c r="H30" s="22">
        <v>42291</v>
      </c>
      <c r="I30" s="22" t="s">
        <v>271</v>
      </c>
      <c r="J30" s="21" t="s">
        <v>271</v>
      </c>
      <c r="K30" s="21"/>
      <c r="L30" s="21"/>
      <c r="M30" s="21"/>
      <c r="N30" s="21"/>
      <c r="O30" s="22">
        <v>0</v>
      </c>
      <c r="P30" s="22">
        <v>0</v>
      </c>
      <c r="Q30" s="22"/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x14ac:dyDescent="0.35">
      <c r="A31" s="21">
        <v>891380070</v>
      </c>
      <c r="B31" s="21" t="s">
        <v>14</v>
      </c>
      <c r="C31" s="21" t="s">
        <v>3</v>
      </c>
      <c r="D31" s="21">
        <v>1475987</v>
      </c>
      <c r="E31" s="21" t="s">
        <v>46</v>
      </c>
      <c r="F31" s="21" t="s">
        <v>164</v>
      </c>
      <c r="G31" s="22">
        <v>43344</v>
      </c>
      <c r="H31" s="22">
        <v>42291</v>
      </c>
      <c r="I31" s="22" t="s">
        <v>271</v>
      </c>
      <c r="J31" s="21" t="s">
        <v>271</v>
      </c>
      <c r="K31" s="21"/>
      <c r="L31" s="21"/>
      <c r="M31" s="21"/>
      <c r="N31" s="21"/>
      <c r="O31" s="22">
        <v>0</v>
      </c>
      <c r="P31" s="22">
        <v>0</v>
      </c>
      <c r="Q31" s="22"/>
      <c r="R31" s="22">
        <v>0</v>
      </c>
      <c r="S31" s="22">
        <v>0</v>
      </c>
      <c r="T31" s="22">
        <v>0</v>
      </c>
      <c r="U31" s="22">
        <v>0</v>
      </c>
      <c r="V31" s="22">
        <v>0</v>
      </c>
    </row>
    <row r="32" spans="1:22" x14ac:dyDescent="0.35">
      <c r="A32" s="21">
        <v>891380070</v>
      </c>
      <c r="B32" s="21" t="s">
        <v>14</v>
      </c>
      <c r="C32" s="21" t="s">
        <v>3</v>
      </c>
      <c r="D32" s="21">
        <v>1479946</v>
      </c>
      <c r="E32" s="21" t="s">
        <v>47</v>
      </c>
      <c r="F32" s="21" t="s">
        <v>165</v>
      </c>
      <c r="G32" s="22">
        <v>60220</v>
      </c>
      <c r="H32" s="22">
        <v>42320</v>
      </c>
      <c r="I32" s="22" t="s">
        <v>271</v>
      </c>
      <c r="J32" s="21" t="s">
        <v>271</v>
      </c>
      <c r="K32" s="21"/>
      <c r="L32" s="21"/>
      <c r="M32" s="21"/>
      <c r="N32" s="21"/>
      <c r="O32" s="22">
        <v>0</v>
      </c>
      <c r="P32" s="22">
        <v>0</v>
      </c>
      <c r="Q32" s="22"/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x14ac:dyDescent="0.35">
      <c r="A33" s="21">
        <v>891380070</v>
      </c>
      <c r="B33" s="21" t="s">
        <v>14</v>
      </c>
      <c r="C33" s="21" t="s">
        <v>3</v>
      </c>
      <c r="D33" s="21">
        <v>1482070</v>
      </c>
      <c r="E33" s="21" t="s">
        <v>48</v>
      </c>
      <c r="F33" s="21" t="s">
        <v>166</v>
      </c>
      <c r="G33" s="22">
        <v>111700</v>
      </c>
      <c r="H33" s="22">
        <v>42320</v>
      </c>
      <c r="I33" s="22" t="s">
        <v>271</v>
      </c>
      <c r="J33" s="21" t="s">
        <v>271</v>
      </c>
      <c r="K33" s="21"/>
      <c r="L33" s="21"/>
      <c r="M33" s="21"/>
      <c r="N33" s="21"/>
      <c r="O33" s="22">
        <v>0</v>
      </c>
      <c r="P33" s="22">
        <v>0</v>
      </c>
      <c r="Q33" s="22"/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x14ac:dyDescent="0.35">
      <c r="A34" s="21">
        <v>891380070</v>
      </c>
      <c r="B34" s="21" t="s">
        <v>14</v>
      </c>
      <c r="C34" s="21" t="s">
        <v>3</v>
      </c>
      <c r="D34" s="21">
        <v>1482240</v>
      </c>
      <c r="E34" s="21" t="s">
        <v>49</v>
      </c>
      <c r="F34" s="21" t="s">
        <v>167</v>
      </c>
      <c r="G34" s="22">
        <v>44664</v>
      </c>
      <c r="H34" s="22">
        <v>42320</v>
      </c>
      <c r="I34" s="22" t="s">
        <v>271</v>
      </c>
      <c r="J34" s="21" t="s">
        <v>271</v>
      </c>
      <c r="K34" s="21"/>
      <c r="L34" s="21"/>
      <c r="M34" s="21"/>
      <c r="N34" s="21"/>
      <c r="O34" s="22">
        <v>0</v>
      </c>
      <c r="P34" s="22">
        <v>0</v>
      </c>
      <c r="Q34" s="22"/>
      <c r="R34" s="22">
        <v>0</v>
      </c>
      <c r="S34" s="22">
        <v>0</v>
      </c>
      <c r="T34" s="22">
        <v>0</v>
      </c>
      <c r="U34" s="22">
        <v>0</v>
      </c>
      <c r="V34" s="22">
        <v>0</v>
      </c>
    </row>
    <row r="35" spans="1:22" x14ac:dyDescent="0.35">
      <c r="A35" s="21">
        <v>891380070</v>
      </c>
      <c r="B35" s="21" t="s">
        <v>14</v>
      </c>
      <c r="C35" s="21" t="s">
        <v>3</v>
      </c>
      <c r="D35" s="21">
        <v>1485414</v>
      </c>
      <c r="E35" s="21" t="s">
        <v>50</v>
      </c>
      <c r="F35" s="21" t="s">
        <v>168</v>
      </c>
      <c r="G35" s="22">
        <v>45790</v>
      </c>
      <c r="H35" s="22">
        <v>42320</v>
      </c>
      <c r="I35" s="22" t="s">
        <v>271</v>
      </c>
      <c r="J35" s="21" t="s">
        <v>271</v>
      </c>
      <c r="K35" s="21"/>
      <c r="L35" s="21"/>
      <c r="M35" s="21"/>
      <c r="N35" s="21"/>
      <c r="O35" s="22">
        <v>0</v>
      </c>
      <c r="P35" s="22">
        <v>0</v>
      </c>
      <c r="Q35" s="22"/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x14ac:dyDescent="0.35">
      <c r="A36" s="21">
        <v>891380070</v>
      </c>
      <c r="B36" s="21" t="s">
        <v>14</v>
      </c>
      <c r="C36" s="21" t="s">
        <v>3</v>
      </c>
      <c r="D36" s="21">
        <v>1487226</v>
      </c>
      <c r="E36" s="21" t="s">
        <v>51</v>
      </c>
      <c r="F36" s="21" t="s">
        <v>169</v>
      </c>
      <c r="G36" s="22">
        <v>43598</v>
      </c>
      <c r="H36" s="22">
        <v>42320</v>
      </c>
      <c r="I36" s="22" t="s">
        <v>271</v>
      </c>
      <c r="J36" s="21" t="s">
        <v>271</v>
      </c>
      <c r="K36" s="21"/>
      <c r="L36" s="21"/>
      <c r="M36" s="21"/>
      <c r="N36" s="21"/>
      <c r="O36" s="22">
        <v>0</v>
      </c>
      <c r="P36" s="22">
        <v>0</v>
      </c>
      <c r="Q36" s="22"/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x14ac:dyDescent="0.35">
      <c r="A37" s="21">
        <v>891380070</v>
      </c>
      <c r="B37" s="21" t="s">
        <v>14</v>
      </c>
      <c r="C37" s="21" t="s">
        <v>3</v>
      </c>
      <c r="D37" s="21">
        <v>1413666</v>
      </c>
      <c r="E37" s="21" t="s">
        <v>52</v>
      </c>
      <c r="F37" s="21" t="s">
        <v>170</v>
      </c>
      <c r="G37" s="22">
        <v>7400</v>
      </c>
      <c r="H37" s="22">
        <v>42199</v>
      </c>
      <c r="I37" s="22" t="s">
        <v>271</v>
      </c>
      <c r="J37" s="21" t="s">
        <v>271</v>
      </c>
      <c r="K37" s="21"/>
      <c r="L37" s="21"/>
      <c r="M37" s="21"/>
      <c r="N37" s="21"/>
      <c r="O37" s="22">
        <v>0</v>
      </c>
      <c r="P37" s="22">
        <v>0</v>
      </c>
      <c r="Q37" s="22"/>
      <c r="R37" s="22">
        <v>0</v>
      </c>
      <c r="S37" s="22">
        <v>0</v>
      </c>
      <c r="T37" s="22">
        <v>0</v>
      </c>
      <c r="U37" s="22">
        <v>0</v>
      </c>
      <c r="V37" s="22">
        <v>0</v>
      </c>
    </row>
    <row r="38" spans="1:22" x14ac:dyDescent="0.35">
      <c r="A38" s="21">
        <v>891380070</v>
      </c>
      <c r="B38" s="21" t="s">
        <v>14</v>
      </c>
      <c r="C38" s="21" t="s">
        <v>3</v>
      </c>
      <c r="D38" s="21">
        <v>1425181</v>
      </c>
      <c r="E38" s="21" t="s">
        <v>53</v>
      </c>
      <c r="F38" s="21" t="s">
        <v>171</v>
      </c>
      <c r="G38" s="22">
        <v>44518</v>
      </c>
      <c r="H38" s="22">
        <v>42199</v>
      </c>
      <c r="I38" s="22" t="s">
        <v>271</v>
      </c>
      <c r="J38" s="21" t="s">
        <v>271</v>
      </c>
      <c r="K38" s="21"/>
      <c r="L38" s="21"/>
      <c r="M38" s="21"/>
      <c r="N38" s="21"/>
      <c r="O38" s="22">
        <v>0</v>
      </c>
      <c r="P38" s="22">
        <v>0</v>
      </c>
      <c r="Q38" s="22"/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x14ac:dyDescent="0.35">
      <c r="A39" s="21">
        <v>891380070</v>
      </c>
      <c r="B39" s="21" t="s">
        <v>14</v>
      </c>
      <c r="C39" s="21" t="s">
        <v>3</v>
      </c>
      <c r="D39" s="21">
        <v>1431893</v>
      </c>
      <c r="E39" s="21" t="s">
        <v>54</v>
      </c>
      <c r="F39" s="21" t="s">
        <v>172</v>
      </c>
      <c r="G39" s="22">
        <v>217371</v>
      </c>
      <c r="H39" s="22">
        <v>42199</v>
      </c>
      <c r="I39" s="22" t="s">
        <v>271</v>
      </c>
      <c r="J39" s="21" t="s">
        <v>271</v>
      </c>
      <c r="K39" s="21"/>
      <c r="L39" s="21"/>
      <c r="M39" s="21"/>
      <c r="N39" s="21"/>
      <c r="O39" s="22">
        <v>0</v>
      </c>
      <c r="P39" s="22">
        <v>0</v>
      </c>
      <c r="Q39" s="22"/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x14ac:dyDescent="0.35">
      <c r="A40" s="21">
        <v>891380070</v>
      </c>
      <c r="B40" s="21" t="s">
        <v>14</v>
      </c>
      <c r="C40" s="21" t="s">
        <v>3</v>
      </c>
      <c r="D40" s="21">
        <v>1626113</v>
      </c>
      <c r="E40" s="21" t="s">
        <v>55</v>
      </c>
      <c r="F40" s="21" t="s">
        <v>173</v>
      </c>
      <c r="G40" s="22">
        <v>100</v>
      </c>
      <c r="H40" s="22">
        <v>42802</v>
      </c>
      <c r="I40" s="22" t="s">
        <v>271</v>
      </c>
      <c r="J40" s="21" t="s">
        <v>271</v>
      </c>
      <c r="K40" s="21"/>
      <c r="L40" s="21"/>
      <c r="M40" s="21"/>
      <c r="N40" s="21"/>
      <c r="O40" s="22">
        <v>0</v>
      </c>
      <c r="P40" s="22">
        <v>0</v>
      </c>
      <c r="Q40" s="22"/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x14ac:dyDescent="0.35">
      <c r="A41" s="21">
        <v>891380070</v>
      </c>
      <c r="B41" s="21" t="s">
        <v>14</v>
      </c>
      <c r="C41" s="21" t="s">
        <v>3</v>
      </c>
      <c r="D41" s="21">
        <v>1665219</v>
      </c>
      <c r="E41" s="21" t="s">
        <v>56</v>
      </c>
      <c r="F41" s="21" t="s">
        <v>174</v>
      </c>
      <c r="G41" s="22">
        <v>91</v>
      </c>
      <c r="H41" s="22">
        <v>42950</v>
      </c>
      <c r="I41" s="22" t="s">
        <v>271</v>
      </c>
      <c r="J41" s="21" t="s">
        <v>271</v>
      </c>
      <c r="K41" s="21"/>
      <c r="L41" s="21"/>
      <c r="M41" s="21"/>
      <c r="N41" s="21"/>
      <c r="O41" s="22">
        <v>0</v>
      </c>
      <c r="P41" s="22">
        <v>0</v>
      </c>
      <c r="Q41" s="22"/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x14ac:dyDescent="0.35">
      <c r="A42" s="21">
        <v>891380070</v>
      </c>
      <c r="B42" s="21" t="s">
        <v>14</v>
      </c>
      <c r="C42" s="21" t="s">
        <v>3</v>
      </c>
      <c r="D42" s="21">
        <v>1773030</v>
      </c>
      <c r="E42" s="21" t="s">
        <v>57</v>
      </c>
      <c r="F42" s="21" t="s">
        <v>175</v>
      </c>
      <c r="G42" s="22">
        <v>4700</v>
      </c>
      <c r="H42" s="22">
        <v>43343</v>
      </c>
      <c r="I42" s="22" t="s">
        <v>271</v>
      </c>
      <c r="J42" s="21" t="s">
        <v>271</v>
      </c>
      <c r="K42" s="21"/>
      <c r="L42" s="21"/>
      <c r="M42" s="21"/>
      <c r="N42" s="21"/>
      <c r="O42" s="22">
        <v>0</v>
      </c>
      <c r="P42" s="22">
        <v>0</v>
      </c>
      <c r="Q42" s="22"/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x14ac:dyDescent="0.35">
      <c r="A43" s="21">
        <v>891380070</v>
      </c>
      <c r="B43" s="21" t="s">
        <v>14</v>
      </c>
      <c r="C43" s="21" t="s">
        <v>3</v>
      </c>
      <c r="D43" s="21">
        <v>1923378</v>
      </c>
      <c r="E43" s="21" t="s">
        <v>58</v>
      </c>
      <c r="F43" s="21" t="s">
        <v>176</v>
      </c>
      <c r="G43" s="22">
        <v>100</v>
      </c>
      <c r="H43" s="22">
        <v>43900</v>
      </c>
      <c r="I43" s="22" t="s">
        <v>271</v>
      </c>
      <c r="J43" s="21" t="s">
        <v>271</v>
      </c>
      <c r="K43" s="21"/>
      <c r="L43" s="21"/>
      <c r="M43" s="21"/>
      <c r="N43" s="21"/>
      <c r="O43" s="22">
        <v>0</v>
      </c>
      <c r="P43" s="22">
        <v>0</v>
      </c>
      <c r="Q43" s="22"/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x14ac:dyDescent="0.35">
      <c r="A44" s="21">
        <v>891380070</v>
      </c>
      <c r="B44" s="21" t="s">
        <v>14</v>
      </c>
      <c r="C44" s="21" t="s">
        <v>3</v>
      </c>
      <c r="D44" s="21">
        <v>1941410</v>
      </c>
      <c r="E44" s="21" t="s">
        <v>59</v>
      </c>
      <c r="F44" s="21" t="s">
        <v>177</v>
      </c>
      <c r="G44" s="22">
        <v>165700</v>
      </c>
      <c r="H44" s="22">
        <v>43992</v>
      </c>
      <c r="I44" s="22" t="s">
        <v>271</v>
      </c>
      <c r="J44" s="21" t="s">
        <v>271</v>
      </c>
      <c r="K44" s="21"/>
      <c r="L44" s="21"/>
      <c r="M44" s="21"/>
      <c r="N44" s="21"/>
      <c r="O44" s="22">
        <v>0</v>
      </c>
      <c r="P44" s="22">
        <v>0</v>
      </c>
      <c r="Q44" s="22"/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x14ac:dyDescent="0.35">
      <c r="A45" s="21">
        <v>891380070</v>
      </c>
      <c r="B45" s="21" t="s">
        <v>14</v>
      </c>
      <c r="C45" s="21" t="s">
        <v>3</v>
      </c>
      <c r="D45" s="21">
        <v>1949576</v>
      </c>
      <c r="E45" s="21" t="s">
        <v>60</v>
      </c>
      <c r="F45" s="21" t="s">
        <v>178</v>
      </c>
      <c r="G45" s="22">
        <v>97400</v>
      </c>
      <c r="H45" s="22">
        <v>44022</v>
      </c>
      <c r="I45" s="22" t="s">
        <v>271</v>
      </c>
      <c r="J45" s="21" t="s">
        <v>271</v>
      </c>
      <c r="K45" s="21"/>
      <c r="L45" s="21"/>
      <c r="M45" s="21"/>
      <c r="N45" s="21"/>
      <c r="O45" s="22">
        <v>0</v>
      </c>
      <c r="P45" s="22">
        <v>0</v>
      </c>
      <c r="Q45" s="22"/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x14ac:dyDescent="0.35">
      <c r="A46" s="21">
        <v>891380070</v>
      </c>
      <c r="B46" s="21" t="s">
        <v>14</v>
      </c>
      <c r="C46" s="21" t="s">
        <v>4</v>
      </c>
      <c r="D46" s="21">
        <v>2228</v>
      </c>
      <c r="E46" s="21" t="s">
        <v>61</v>
      </c>
      <c r="F46" s="21" t="s">
        <v>179</v>
      </c>
      <c r="G46" s="22">
        <v>57600</v>
      </c>
      <c r="H46" s="22">
        <v>44145</v>
      </c>
      <c r="I46" s="22" t="s">
        <v>271</v>
      </c>
      <c r="J46" s="21" t="s">
        <v>271</v>
      </c>
      <c r="K46" s="21"/>
      <c r="L46" s="21"/>
      <c r="M46" s="21"/>
      <c r="N46" s="21"/>
      <c r="O46" s="22">
        <v>0</v>
      </c>
      <c r="P46" s="22">
        <v>0</v>
      </c>
      <c r="Q46" s="22"/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x14ac:dyDescent="0.35">
      <c r="A47" s="21">
        <v>891380070</v>
      </c>
      <c r="B47" s="21" t="s">
        <v>14</v>
      </c>
      <c r="C47" s="21" t="s">
        <v>4</v>
      </c>
      <c r="D47" s="21">
        <v>3369</v>
      </c>
      <c r="E47" s="21" t="s">
        <v>62</v>
      </c>
      <c r="F47" s="21" t="s">
        <v>180</v>
      </c>
      <c r="G47" s="22">
        <v>35100</v>
      </c>
      <c r="H47" s="22">
        <v>44145</v>
      </c>
      <c r="I47" s="22" t="s">
        <v>271</v>
      </c>
      <c r="J47" s="21" t="s">
        <v>271</v>
      </c>
      <c r="K47" s="21"/>
      <c r="L47" s="21"/>
      <c r="M47" s="21"/>
      <c r="N47" s="21"/>
      <c r="O47" s="22">
        <v>0</v>
      </c>
      <c r="P47" s="22">
        <v>0</v>
      </c>
      <c r="Q47" s="22"/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x14ac:dyDescent="0.35">
      <c r="A48" s="21">
        <v>891380070</v>
      </c>
      <c r="B48" s="21" t="s">
        <v>14</v>
      </c>
      <c r="C48" s="21" t="s">
        <v>4</v>
      </c>
      <c r="D48" s="21">
        <v>5062</v>
      </c>
      <c r="E48" s="21" t="s">
        <v>63</v>
      </c>
      <c r="F48" s="21" t="s">
        <v>181</v>
      </c>
      <c r="G48" s="22">
        <v>177900</v>
      </c>
      <c r="H48" s="22">
        <v>44145</v>
      </c>
      <c r="I48" s="22" t="s">
        <v>271</v>
      </c>
      <c r="J48" s="21" t="s">
        <v>271</v>
      </c>
      <c r="K48" s="21"/>
      <c r="L48" s="21"/>
      <c r="M48" s="21"/>
      <c r="N48" s="21"/>
      <c r="O48" s="22">
        <v>0</v>
      </c>
      <c r="P48" s="22">
        <v>0</v>
      </c>
      <c r="Q48" s="22"/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x14ac:dyDescent="0.35">
      <c r="A49" s="21">
        <v>891380070</v>
      </c>
      <c r="B49" s="21" t="s">
        <v>14</v>
      </c>
      <c r="C49" s="21" t="s">
        <v>4</v>
      </c>
      <c r="D49" s="21">
        <v>561</v>
      </c>
      <c r="E49" s="21" t="s">
        <v>64</v>
      </c>
      <c r="F49" s="21" t="s">
        <v>182</v>
      </c>
      <c r="G49" s="22">
        <v>135240</v>
      </c>
      <c r="H49" s="22">
        <v>44145</v>
      </c>
      <c r="I49" s="22" t="s">
        <v>271</v>
      </c>
      <c r="J49" s="21" t="s">
        <v>271</v>
      </c>
      <c r="K49" s="21"/>
      <c r="L49" s="21"/>
      <c r="M49" s="21"/>
      <c r="N49" s="21"/>
      <c r="O49" s="22">
        <v>0</v>
      </c>
      <c r="P49" s="22">
        <v>0</v>
      </c>
      <c r="Q49" s="22"/>
      <c r="R49" s="22">
        <v>0</v>
      </c>
      <c r="S49" s="22">
        <v>0</v>
      </c>
      <c r="T49" s="22">
        <v>0</v>
      </c>
      <c r="U49" s="22">
        <v>0</v>
      </c>
      <c r="V49" s="22">
        <v>0</v>
      </c>
    </row>
    <row r="50" spans="1:22" x14ac:dyDescent="0.35">
      <c r="A50" s="21">
        <v>891380070</v>
      </c>
      <c r="B50" s="21" t="s">
        <v>14</v>
      </c>
      <c r="C50" s="21" t="s">
        <v>4</v>
      </c>
      <c r="D50" s="21">
        <v>777</v>
      </c>
      <c r="E50" s="21" t="s">
        <v>65</v>
      </c>
      <c r="F50" s="21" t="s">
        <v>183</v>
      </c>
      <c r="G50" s="22">
        <v>57600</v>
      </c>
      <c r="H50" s="22">
        <v>44145</v>
      </c>
      <c r="I50" s="22" t="s">
        <v>271</v>
      </c>
      <c r="J50" s="21" t="s">
        <v>271</v>
      </c>
      <c r="K50" s="21"/>
      <c r="L50" s="21"/>
      <c r="M50" s="21"/>
      <c r="N50" s="21"/>
      <c r="O50" s="22">
        <v>0</v>
      </c>
      <c r="P50" s="22">
        <v>0</v>
      </c>
      <c r="Q50" s="22"/>
      <c r="R50" s="22">
        <v>0</v>
      </c>
      <c r="S50" s="22">
        <v>0</v>
      </c>
      <c r="T50" s="22">
        <v>0</v>
      </c>
      <c r="U50" s="22">
        <v>0</v>
      </c>
      <c r="V50" s="22">
        <v>0</v>
      </c>
    </row>
    <row r="51" spans="1:22" x14ac:dyDescent="0.35">
      <c r="A51" s="21">
        <v>891380070</v>
      </c>
      <c r="B51" s="21" t="s">
        <v>14</v>
      </c>
      <c r="C51" s="21" t="s">
        <v>4</v>
      </c>
      <c r="D51" s="21">
        <v>10099</v>
      </c>
      <c r="E51" s="21" t="s">
        <v>66</v>
      </c>
      <c r="F51" s="21" t="s">
        <v>184</v>
      </c>
      <c r="G51" s="22">
        <v>100040</v>
      </c>
      <c r="H51" s="22">
        <v>44165</v>
      </c>
      <c r="I51" s="22" t="s">
        <v>271</v>
      </c>
      <c r="J51" s="21" t="s">
        <v>271</v>
      </c>
      <c r="K51" s="21"/>
      <c r="L51" s="21"/>
      <c r="M51" s="21"/>
      <c r="N51" s="21"/>
      <c r="O51" s="22">
        <v>0</v>
      </c>
      <c r="P51" s="22">
        <v>0</v>
      </c>
      <c r="Q51" s="22"/>
      <c r="R51" s="22">
        <v>0</v>
      </c>
      <c r="S51" s="22">
        <v>0</v>
      </c>
      <c r="T51" s="22">
        <v>0</v>
      </c>
      <c r="U51" s="22">
        <v>0</v>
      </c>
      <c r="V51" s="22">
        <v>0</v>
      </c>
    </row>
    <row r="52" spans="1:22" x14ac:dyDescent="0.35">
      <c r="A52" s="21">
        <v>891380070</v>
      </c>
      <c r="B52" s="21" t="s">
        <v>14</v>
      </c>
      <c r="C52" s="21" t="s">
        <v>4</v>
      </c>
      <c r="D52" s="21">
        <v>34092</v>
      </c>
      <c r="E52" s="21" t="s">
        <v>67</v>
      </c>
      <c r="F52" s="21" t="s">
        <v>185</v>
      </c>
      <c r="G52" s="22">
        <v>114290</v>
      </c>
      <c r="H52" s="22">
        <v>44319</v>
      </c>
      <c r="I52" s="22" t="s">
        <v>271</v>
      </c>
      <c r="J52" s="21" t="s">
        <v>271</v>
      </c>
      <c r="K52" s="21"/>
      <c r="L52" s="21"/>
      <c r="M52" s="21"/>
      <c r="N52" s="21"/>
      <c r="O52" s="22">
        <v>0</v>
      </c>
      <c r="P52" s="22">
        <v>0</v>
      </c>
      <c r="Q52" s="22"/>
      <c r="R52" s="22">
        <v>0</v>
      </c>
      <c r="S52" s="22">
        <v>0</v>
      </c>
      <c r="T52" s="22">
        <v>0</v>
      </c>
      <c r="U52" s="22">
        <v>0</v>
      </c>
      <c r="V52" s="22">
        <v>0</v>
      </c>
    </row>
    <row r="53" spans="1:22" x14ac:dyDescent="0.35">
      <c r="A53" s="21">
        <v>891380070</v>
      </c>
      <c r="B53" s="21" t="s">
        <v>14</v>
      </c>
      <c r="C53" s="21" t="s">
        <v>4</v>
      </c>
      <c r="D53" s="21">
        <v>36099</v>
      </c>
      <c r="E53" s="21" t="s">
        <v>68</v>
      </c>
      <c r="F53" s="21" t="s">
        <v>186</v>
      </c>
      <c r="G53" s="22">
        <v>21006</v>
      </c>
      <c r="H53" s="22">
        <v>44347</v>
      </c>
      <c r="I53" s="22" t="s">
        <v>289</v>
      </c>
      <c r="J53" s="22" t="s">
        <v>289</v>
      </c>
      <c r="K53" s="21" t="s">
        <v>256</v>
      </c>
      <c r="L53" s="21">
        <v>0</v>
      </c>
      <c r="M53" s="21" t="s">
        <v>262</v>
      </c>
      <c r="N53" s="21">
        <v>2021</v>
      </c>
      <c r="O53" s="22">
        <v>238000</v>
      </c>
      <c r="P53" s="22">
        <v>0</v>
      </c>
      <c r="Q53" s="22"/>
      <c r="R53" s="22">
        <v>0</v>
      </c>
      <c r="S53" s="22">
        <v>238000</v>
      </c>
      <c r="T53" s="22">
        <v>216994</v>
      </c>
      <c r="U53" s="22">
        <v>21006</v>
      </c>
      <c r="V53" s="22">
        <v>216994</v>
      </c>
    </row>
    <row r="54" spans="1:22" x14ac:dyDescent="0.35">
      <c r="A54" s="21">
        <v>891380070</v>
      </c>
      <c r="B54" s="21" t="s">
        <v>14</v>
      </c>
      <c r="C54" s="21" t="s">
        <v>4</v>
      </c>
      <c r="D54" s="21">
        <v>36493</v>
      </c>
      <c r="E54" s="21" t="s">
        <v>69</v>
      </c>
      <c r="F54" s="21" t="s">
        <v>187</v>
      </c>
      <c r="G54" s="22">
        <v>238000</v>
      </c>
      <c r="H54" s="22">
        <v>44347</v>
      </c>
      <c r="I54" s="22" t="s">
        <v>272</v>
      </c>
      <c r="J54" s="21" t="s">
        <v>274</v>
      </c>
      <c r="K54" s="21" t="s">
        <v>257</v>
      </c>
      <c r="L54" s="21" t="s">
        <v>261</v>
      </c>
      <c r="M54" s="21" t="s">
        <v>262</v>
      </c>
      <c r="N54" s="21">
        <v>2021</v>
      </c>
      <c r="O54" s="22">
        <v>238000</v>
      </c>
      <c r="P54" s="22">
        <v>238000</v>
      </c>
      <c r="Q54" s="23" t="s">
        <v>276</v>
      </c>
      <c r="R54" s="22">
        <v>0</v>
      </c>
      <c r="S54" s="22">
        <v>238000</v>
      </c>
      <c r="T54" s="22">
        <v>0</v>
      </c>
      <c r="U54" s="22">
        <v>0</v>
      </c>
      <c r="V54" s="22">
        <v>0</v>
      </c>
    </row>
    <row r="55" spans="1:22" x14ac:dyDescent="0.35">
      <c r="A55" s="21">
        <v>891380070</v>
      </c>
      <c r="B55" s="21" t="s">
        <v>14</v>
      </c>
      <c r="C55" s="21" t="s">
        <v>4</v>
      </c>
      <c r="D55" s="21">
        <v>38750</v>
      </c>
      <c r="E55" s="21" t="s">
        <v>70</v>
      </c>
      <c r="F55" s="21" t="s">
        <v>188</v>
      </c>
      <c r="G55" s="22">
        <v>21006</v>
      </c>
      <c r="H55" s="22">
        <v>44347</v>
      </c>
      <c r="I55" s="22" t="s">
        <v>289</v>
      </c>
      <c r="J55" s="22" t="s">
        <v>289</v>
      </c>
      <c r="K55" s="21" t="s">
        <v>256</v>
      </c>
      <c r="L55" s="21">
        <v>0</v>
      </c>
      <c r="M55" s="21" t="s">
        <v>262</v>
      </c>
      <c r="N55" s="21">
        <v>2021</v>
      </c>
      <c r="O55" s="22">
        <v>238000</v>
      </c>
      <c r="P55" s="22">
        <v>0</v>
      </c>
      <c r="Q55" s="22"/>
      <c r="R55" s="22">
        <v>0</v>
      </c>
      <c r="S55" s="22">
        <v>238000</v>
      </c>
      <c r="T55" s="22">
        <v>216994</v>
      </c>
      <c r="U55" s="22">
        <v>21006</v>
      </c>
      <c r="V55" s="22">
        <v>216994</v>
      </c>
    </row>
    <row r="56" spans="1:22" x14ac:dyDescent="0.35">
      <c r="A56" s="21">
        <v>891380070</v>
      </c>
      <c r="B56" s="21" t="s">
        <v>14</v>
      </c>
      <c r="C56" s="21" t="s">
        <v>4</v>
      </c>
      <c r="D56" s="21">
        <v>42408</v>
      </c>
      <c r="E56" s="21" t="s">
        <v>71</v>
      </c>
      <c r="F56" s="21" t="s">
        <v>189</v>
      </c>
      <c r="G56" s="22">
        <v>5500</v>
      </c>
      <c r="H56" s="22">
        <v>44377</v>
      </c>
      <c r="I56" s="22" t="s">
        <v>272</v>
      </c>
      <c r="J56" s="21" t="s">
        <v>273</v>
      </c>
      <c r="K56" s="21" t="s">
        <v>256</v>
      </c>
      <c r="L56" s="21" t="s">
        <v>261</v>
      </c>
      <c r="M56" s="21" t="s">
        <v>262</v>
      </c>
      <c r="N56" s="21">
        <v>2023</v>
      </c>
      <c r="O56" s="22">
        <v>5500</v>
      </c>
      <c r="P56" s="22">
        <v>0</v>
      </c>
      <c r="Q56" s="22"/>
      <c r="R56" s="22">
        <v>0</v>
      </c>
      <c r="S56" s="22">
        <v>5500</v>
      </c>
      <c r="T56" s="22">
        <v>5500</v>
      </c>
      <c r="U56" s="22">
        <v>0</v>
      </c>
      <c r="V56" s="22">
        <v>5500</v>
      </c>
    </row>
    <row r="57" spans="1:22" x14ac:dyDescent="0.35">
      <c r="A57" s="21">
        <v>891380070</v>
      </c>
      <c r="B57" s="21" t="s">
        <v>14</v>
      </c>
      <c r="C57" s="21" t="s">
        <v>4</v>
      </c>
      <c r="D57" s="21">
        <v>42699</v>
      </c>
      <c r="E57" s="21" t="s">
        <v>72</v>
      </c>
      <c r="F57" s="21" t="s">
        <v>190</v>
      </c>
      <c r="G57" s="22">
        <v>5500</v>
      </c>
      <c r="H57" s="22">
        <v>44377</v>
      </c>
      <c r="I57" s="22" t="s">
        <v>274</v>
      </c>
      <c r="J57" s="21" t="s">
        <v>274</v>
      </c>
      <c r="K57" s="21" t="s">
        <v>257</v>
      </c>
      <c r="L57" s="21">
        <v>0</v>
      </c>
      <c r="M57" s="21" t="s">
        <v>262</v>
      </c>
      <c r="N57" s="21">
        <v>2021</v>
      </c>
      <c r="O57" s="22">
        <v>5500</v>
      </c>
      <c r="P57" s="22">
        <v>5500</v>
      </c>
      <c r="Q57" s="23" t="s">
        <v>277</v>
      </c>
      <c r="R57" s="22">
        <v>0</v>
      </c>
      <c r="S57" s="22">
        <v>5500</v>
      </c>
      <c r="T57" s="22">
        <v>0</v>
      </c>
      <c r="U57" s="22">
        <v>0</v>
      </c>
      <c r="V57" s="22">
        <v>0</v>
      </c>
    </row>
    <row r="58" spans="1:22" x14ac:dyDescent="0.35">
      <c r="A58" s="21">
        <v>891380070</v>
      </c>
      <c r="B58" s="21" t="s">
        <v>14</v>
      </c>
      <c r="C58" s="21" t="s">
        <v>4</v>
      </c>
      <c r="D58" s="21">
        <v>43289</v>
      </c>
      <c r="E58" s="21" t="s">
        <v>73</v>
      </c>
      <c r="F58" s="21" t="s">
        <v>191</v>
      </c>
      <c r="G58" s="22">
        <v>109400</v>
      </c>
      <c r="H58" s="22">
        <v>44377</v>
      </c>
      <c r="I58" s="22" t="s">
        <v>271</v>
      </c>
      <c r="J58" s="21" t="s">
        <v>271</v>
      </c>
      <c r="K58" s="21" t="s">
        <v>258</v>
      </c>
      <c r="L58" s="21">
        <v>0</v>
      </c>
      <c r="M58" s="21" t="s">
        <v>262</v>
      </c>
      <c r="N58" s="21"/>
      <c r="O58" s="22">
        <v>0</v>
      </c>
      <c r="P58" s="22">
        <v>0</v>
      </c>
      <c r="Q58" s="22"/>
      <c r="R58" s="22">
        <v>0</v>
      </c>
      <c r="S58" s="22">
        <v>0</v>
      </c>
      <c r="T58" s="22">
        <v>0</v>
      </c>
      <c r="U58" s="22">
        <v>0</v>
      </c>
      <c r="V58" s="22">
        <v>0</v>
      </c>
    </row>
    <row r="59" spans="1:22" x14ac:dyDescent="0.35">
      <c r="A59" s="21">
        <v>891380070</v>
      </c>
      <c r="B59" s="21" t="s">
        <v>14</v>
      </c>
      <c r="C59" s="21" t="s">
        <v>4</v>
      </c>
      <c r="D59" s="21">
        <v>45305</v>
      </c>
      <c r="E59" s="21" t="s">
        <v>74</v>
      </c>
      <c r="F59" s="21" t="s">
        <v>192</v>
      </c>
      <c r="G59" s="22">
        <v>72190</v>
      </c>
      <c r="H59" s="22">
        <v>44377</v>
      </c>
      <c r="I59" s="22" t="s">
        <v>271</v>
      </c>
      <c r="J59" s="21" t="s">
        <v>271</v>
      </c>
      <c r="K59" s="21" t="s">
        <v>258</v>
      </c>
      <c r="L59" s="21">
        <v>0</v>
      </c>
      <c r="M59" s="21" t="s">
        <v>262</v>
      </c>
      <c r="N59" s="21"/>
      <c r="O59" s="22">
        <v>0</v>
      </c>
      <c r="P59" s="22">
        <v>0</v>
      </c>
      <c r="Q59" s="22"/>
      <c r="R59" s="22">
        <v>0</v>
      </c>
      <c r="S59" s="22">
        <v>0</v>
      </c>
      <c r="T59" s="22">
        <v>0</v>
      </c>
      <c r="U59" s="22">
        <v>0</v>
      </c>
      <c r="V59" s="22">
        <v>0</v>
      </c>
    </row>
    <row r="60" spans="1:22" x14ac:dyDescent="0.35">
      <c r="A60" s="21">
        <v>891380070</v>
      </c>
      <c r="B60" s="21" t="s">
        <v>14</v>
      </c>
      <c r="C60" s="21" t="s">
        <v>4</v>
      </c>
      <c r="D60" s="21">
        <v>45620</v>
      </c>
      <c r="E60" s="21" t="s">
        <v>75</v>
      </c>
      <c r="F60" s="21" t="s">
        <v>193</v>
      </c>
      <c r="G60" s="22">
        <v>59700</v>
      </c>
      <c r="H60" s="22">
        <v>44377</v>
      </c>
      <c r="I60" s="22" t="s">
        <v>271</v>
      </c>
      <c r="J60" s="21" t="s">
        <v>271</v>
      </c>
      <c r="K60" s="21" t="s">
        <v>258</v>
      </c>
      <c r="L60" s="21">
        <v>0</v>
      </c>
      <c r="M60" s="21" t="s">
        <v>262</v>
      </c>
      <c r="N60" s="21"/>
      <c r="O60" s="22">
        <v>0</v>
      </c>
      <c r="P60" s="22">
        <v>0</v>
      </c>
      <c r="Q60" s="22"/>
      <c r="R60" s="22">
        <v>0</v>
      </c>
      <c r="S60" s="22">
        <v>0</v>
      </c>
      <c r="T60" s="22">
        <v>0</v>
      </c>
      <c r="U60" s="22">
        <v>0</v>
      </c>
      <c r="V60" s="22">
        <v>0</v>
      </c>
    </row>
    <row r="61" spans="1:22" x14ac:dyDescent="0.35">
      <c r="A61" s="21">
        <v>891380070</v>
      </c>
      <c r="B61" s="21" t="s">
        <v>14</v>
      </c>
      <c r="C61" s="21" t="s">
        <v>4</v>
      </c>
      <c r="D61" s="21">
        <v>51891</v>
      </c>
      <c r="E61" s="21" t="s">
        <v>76</v>
      </c>
      <c r="F61" s="21" t="s">
        <v>194</v>
      </c>
      <c r="G61" s="22">
        <v>5500</v>
      </c>
      <c r="H61" s="22">
        <v>44439</v>
      </c>
      <c r="I61" s="22" t="s">
        <v>274</v>
      </c>
      <c r="J61" s="21" t="s">
        <v>274</v>
      </c>
      <c r="K61" s="21" t="s">
        <v>257</v>
      </c>
      <c r="L61" s="21">
        <v>0</v>
      </c>
      <c r="M61" s="21" t="s">
        <v>262</v>
      </c>
      <c r="N61" s="21">
        <v>2023</v>
      </c>
      <c r="O61" s="22">
        <v>5500</v>
      </c>
      <c r="P61" s="22">
        <v>5500</v>
      </c>
      <c r="Q61" s="23" t="s">
        <v>278</v>
      </c>
      <c r="R61" s="22">
        <v>0</v>
      </c>
      <c r="S61" s="22">
        <v>5500</v>
      </c>
      <c r="T61" s="22">
        <v>0</v>
      </c>
      <c r="U61" s="22">
        <v>0</v>
      </c>
      <c r="V61" s="22">
        <v>0</v>
      </c>
    </row>
    <row r="62" spans="1:22" x14ac:dyDescent="0.35">
      <c r="A62" s="21">
        <v>891380070</v>
      </c>
      <c r="B62" s="21" t="s">
        <v>14</v>
      </c>
      <c r="C62" s="21" t="s">
        <v>4</v>
      </c>
      <c r="D62" s="21">
        <v>53271</v>
      </c>
      <c r="E62" s="21" t="s">
        <v>77</v>
      </c>
      <c r="F62" s="21" t="s">
        <v>195</v>
      </c>
      <c r="G62" s="22">
        <v>99400</v>
      </c>
      <c r="H62" s="22">
        <v>44439</v>
      </c>
      <c r="I62" s="22" t="s">
        <v>290</v>
      </c>
      <c r="J62" s="22" t="s">
        <v>290</v>
      </c>
      <c r="K62" s="21" t="s">
        <v>256</v>
      </c>
      <c r="L62" s="21">
        <v>0</v>
      </c>
      <c r="M62" s="21" t="s">
        <v>262</v>
      </c>
      <c r="N62" s="21">
        <v>2021</v>
      </c>
      <c r="O62" s="22">
        <v>99400</v>
      </c>
      <c r="P62" s="22">
        <v>0</v>
      </c>
      <c r="Q62" s="22"/>
      <c r="R62" s="22">
        <v>0</v>
      </c>
      <c r="S62" s="22">
        <v>99400</v>
      </c>
      <c r="T62" s="22">
        <v>80832</v>
      </c>
      <c r="U62" s="22">
        <v>18568</v>
      </c>
      <c r="V62" s="22">
        <v>80832</v>
      </c>
    </row>
    <row r="63" spans="1:22" x14ac:dyDescent="0.35">
      <c r="A63" s="21">
        <v>891380070</v>
      </c>
      <c r="B63" s="21" t="s">
        <v>14</v>
      </c>
      <c r="C63" s="21" t="s">
        <v>4</v>
      </c>
      <c r="D63" s="21">
        <v>54573</v>
      </c>
      <c r="E63" s="21" t="s">
        <v>78</v>
      </c>
      <c r="F63" s="21" t="s">
        <v>196</v>
      </c>
      <c r="G63" s="22">
        <v>71880</v>
      </c>
      <c r="H63" s="22">
        <v>44439</v>
      </c>
      <c r="I63" s="22" t="s">
        <v>274</v>
      </c>
      <c r="J63" s="21" t="s">
        <v>274</v>
      </c>
      <c r="K63" s="21" t="s">
        <v>257</v>
      </c>
      <c r="L63" s="21">
        <v>0</v>
      </c>
      <c r="M63" s="21" t="s">
        <v>262</v>
      </c>
      <c r="N63" s="21">
        <v>2023</v>
      </c>
      <c r="O63" s="22">
        <v>71880</v>
      </c>
      <c r="P63" s="22">
        <v>71880</v>
      </c>
      <c r="Q63" s="23" t="s">
        <v>279</v>
      </c>
      <c r="R63" s="22">
        <v>0</v>
      </c>
      <c r="S63" s="22">
        <v>71880</v>
      </c>
      <c r="T63" s="22">
        <v>0</v>
      </c>
      <c r="U63" s="22">
        <v>0</v>
      </c>
      <c r="V63" s="22">
        <v>0</v>
      </c>
    </row>
    <row r="64" spans="1:22" x14ac:dyDescent="0.35">
      <c r="A64" s="21">
        <v>891380070</v>
      </c>
      <c r="B64" s="21" t="s">
        <v>14</v>
      </c>
      <c r="C64" s="21" t="s">
        <v>4</v>
      </c>
      <c r="D64" s="21">
        <v>57001</v>
      </c>
      <c r="E64" s="21" t="s">
        <v>79</v>
      </c>
      <c r="F64" s="21" t="s">
        <v>197</v>
      </c>
      <c r="G64" s="22">
        <v>5500</v>
      </c>
      <c r="H64" s="22">
        <v>44469</v>
      </c>
      <c r="I64" s="22" t="s">
        <v>272</v>
      </c>
      <c r="J64" s="21" t="s">
        <v>273</v>
      </c>
      <c r="K64" s="21" t="s">
        <v>256</v>
      </c>
      <c r="L64" s="21" t="s">
        <v>261</v>
      </c>
      <c r="M64" s="21" t="s">
        <v>262</v>
      </c>
      <c r="N64" s="21">
        <v>2023</v>
      </c>
      <c r="O64" s="22">
        <v>5500</v>
      </c>
      <c r="P64" s="22">
        <v>0</v>
      </c>
      <c r="Q64" s="22"/>
      <c r="R64" s="22">
        <v>0</v>
      </c>
      <c r="S64" s="22">
        <v>5500</v>
      </c>
      <c r="T64" s="22">
        <v>5500</v>
      </c>
      <c r="U64" s="22">
        <v>0</v>
      </c>
      <c r="V64" s="22">
        <v>5500</v>
      </c>
    </row>
    <row r="65" spans="1:22" x14ac:dyDescent="0.35">
      <c r="A65" s="21">
        <v>891380070</v>
      </c>
      <c r="B65" s="21" t="s">
        <v>14</v>
      </c>
      <c r="C65" s="21" t="s">
        <v>4</v>
      </c>
      <c r="D65" s="21">
        <v>58880</v>
      </c>
      <c r="E65" s="21" t="s">
        <v>80</v>
      </c>
      <c r="F65" s="21" t="s">
        <v>198</v>
      </c>
      <c r="G65" s="22">
        <v>5500</v>
      </c>
      <c r="H65" s="22">
        <v>44469</v>
      </c>
      <c r="I65" s="22" t="s">
        <v>272</v>
      </c>
      <c r="J65" s="21" t="s">
        <v>273</v>
      </c>
      <c r="K65" s="21" t="s">
        <v>256</v>
      </c>
      <c r="L65" s="21" t="s">
        <v>261</v>
      </c>
      <c r="M65" s="21" t="s">
        <v>262</v>
      </c>
      <c r="N65" s="21">
        <v>2023</v>
      </c>
      <c r="O65" s="22">
        <v>5500</v>
      </c>
      <c r="P65" s="22">
        <v>0</v>
      </c>
      <c r="Q65" s="22"/>
      <c r="R65" s="22">
        <v>0</v>
      </c>
      <c r="S65" s="22">
        <v>5500</v>
      </c>
      <c r="T65" s="22">
        <v>5500</v>
      </c>
      <c r="U65" s="22">
        <v>0</v>
      </c>
      <c r="V65" s="22">
        <v>5500</v>
      </c>
    </row>
    <row r="66" spans="1:22" x14ac:dyDescent="0.35">
      <c r="A66" s="21">
        <v>891380070</v>
      </c>
      <c r="B66" s="21" t="s">
        <v>14</v>
      </c>
      <c r="C66" s="21" t="s">
        <v>4</v>
      </c>
      <c r="D66" s="21">
        <v>70063</v>
      </c>
      <c r="E66" s="21" t="s">
        <v>81</v>
      </c>
      <c r="F66" s="21" t="s">
        <v>199</v>
      </c>
      <c r="G66" s="22">
        <v>59700</v>
      </c>
      <c r="H66" s="22">
        <v>44561</v>
      </c>
      <c r="I66" s="22" t="s">
        <v>274</v>
      </c>
      <c r="J66" s="21" t="s">
        <v>274</v>
      </c>
      <c r="K66" s="21" t="s">
        <v>257</v>
      </c>
      <c r="L66" s="21">
        <v>0</v>
      </c>
      <c r="M66" s="21" t="s">
        <v>262</v>
      </c>
      <c r="N66" s="21">
        <v>2022</v>
      </c>
      <c r="O66" s="22">
        <v>59700</v>
      </c>
      <c r="P66" s="22">
        <v>59700</v>
      </c>
      <c r="Q66" s="23" t="s">
        <v>280</v>
      </c>
      <c r="R66" s="22">
        <v>0</v>
      </c>
      <c r="S66" s="22">
        <v>59700</v>
      </c>
      <c r="T66" s="22">
        <v>0</v>
      </c>
      <c r="U66" s="22">
        <v>0</v>
      </c>
      <c r="V66" s="22">
        <v>0</v>
      </c>
    </row>
    <row r="67" spans="1:22" x14ac:dyDescent="0.35">
      <c r="A67" s="21">
        <v>891380070</v>
      </c>
      <c r="B67" s="21" t="s">
        <v>14</v>
      </c>
      <c r="C67" s="21" t="s">
        <v>4</v>
      </c>
      <c r="D67" s="21">
        <v>37442</v>
      </c>
      <c r="E67" s="21" t="s">
        <v>82</v>
      </c>
      <c r="F67" s="21" t="s">
        <v>200</v>
      </c>
      <c r="G67" s="22">
        <v>5500</v>
      </c>
      <c r="H67" s="22">
        <v>44926</v>
      </c>
      <c r="I67" s="22" t="s">
        <v>271</v>
      </c>
      <c r="J67" s="21" t="s">
        <v>271</v>
      </c>
      <c r="K67" s="21"/>
      <c r="L67" s="21"/>
      <c r="M67" s="21"/>
      <c r="N67" s="21"/>
      <c r="O67" s="22">
        <v>0</v>
      </c>
      <c r="P67" s="22">
        <v>0</v>
      </c>
      <c r="Q67" s="22"/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x14ac:dyDescent="0.35">
      <c r="A68" s="21">
        <v>891380070</v>
      </c>
      <c r="B68" s="21" t="s">
        <v>14</v>
      </c>
      <c r="C68" s="21" t="s">
        <v>4</v>
      </c>
      <c r="D68" s="21">
        <v>38666</v>
      </c>
      <c r="E68" s="21" t="s">
        <v>83</v>
      </c>
      <c r="F68" s="21" t="s">
        <v>201</v>
      </c>
      <c r="G68" s="22">
        <v>5500</v>
      </c>
      <c r="H68" s="22">
        <v>44926</v>
      </c>
      <c r="I68" s="22" t="s">
        <v>271</v>
      </c>
      <c r="J68" s="21" t="s">
        <v>271</v>
      </c>
      <c r="K68" s="21"/>
      <c r="L68" s="21"/>
      <c r="M68" s="21"/>
      <c r="N68" s="21"/>
      <c r="O68" s="22">
        <v>0</v>
      </c>
      <c r="P68" s="22">
        <v>0</v>
      </c>
      <c r="Q68" s="22"/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x14ac:dyDescent="0.35">
      <c r="A69" s="21">
        <v>891380070</v>
      </c>
      <c r="B69" s="21" t="s">
        <v>14</v>
      </c>
      <c r="C69" s="21" t="s">
        <v>4</v>
      </c>
      <c r="D69" s="21">
        <v>43207</v>
      </c>
      <c r="E69" s="21" t="s">
        <v>84</v>
      </c>
      <c r="F69" s="21" t="s">
        <v>202</v>
      </c>
      <c r="G69" s="22">
        <v>5500</v>
      </c>
      <c r="H69" s="22">
        <v>44377</v>
      </c>
      <c r="I69" s="22" t="s">
        <v>274</v>
      </c>
      <c r="J69" s="21" t="s">
        <v>274</v>
      </c>
      <c r="K69" s="21" t="s">
        <v>257</v>
      </c>
      <c r="L69" s="21">
        <v>0</v>
      </c>
      <c r="M69" s="21" t="s">
        <v>262</v>
      </c>
      <c r="N69" s="21">
        <v>2021</v>
      </c>
      <c r="O69" s="22">
        <v>5500</v>
      </c>
      <c r="P69" s="22">
        <v>5500</v>
      </c>
      <c r="Q69" s="23" t="s">
        <v>277</v>
      </c>
      <c r="R69" s="22">
        <v>0</v>
      </c>
      <c r="S69" s="22">
        <v>5500</v>
      </c>
      <c r="T69" s="22">
        <v>0</v>
      </c>
      <c r="U69" s="22">
        <v>0</v>
      </c>
      <c r="V69" s="22">
        <v>0</v>
      </c>
    </row>
    <row r="70" spans="1:22" x14ac:dyDescent="0.35">
      <c r="A70" s="21">
        <v>891380070</v>
      </c>
      <c r="B70" s="21" t="s">
        <v>14</v>
      </c>
      <c r="C70" s="21" t="s">
        <v>4</v>
      </c>
      <c r="D70" s="21">
        <v>46087</v>
      </c>
      <c r="E70" s="21" t="s">
        <v>85</v>
      </c>
      <c r="F70" s="21" t="s">
        <v>203</v>
      </c>
      <c r="G70" s="22">
        <v>62150</v>
      </c>
      <c r="H70" s="22">
        <v>44377</v>
      </c>
      <c r="I70" s="22" t="s">
        <v>291</v>
      </c>
      <c r="J70" s="22" t="s">
        <v>291</v>
      </c>
      <c r="K70" s="21" t="s">
        <v>256</v>
      </c>
      <c r="L70" s="21">
        <v>0</v>
      </c>
      <c r="M70" s="21" t="s">
        <v>262</v>
      </c>
      <c r="N70" s="21">
        <v>2021</v>
      </c>
      <c r="O70" s="22">
        <v>62150</v>
      </c>
      <c r="P70" s="22">
        <v>0</v>
      </c>
      <c r="Q70" s="22"/>
      <c r="R70" s="22">
        <v>293395</v>
      </c>
      <c r="S70" s="22">
        <v>62150</v>
      </c>
      <c r="T70" s="22">
        <v>62150</v>
      </c>
      <c r="U70" s="22">
        <v>0</v>
      </c>
      <c r="V70" s="22">
        <v>62150</v>
      </c>
    </row>
    <row r="71" spans="1:22" x14ac:dyDescent="0.35">
      <c r="A71" s="21">
        <v>891380070</v>
      </c>
      <c r="B71" s="21" t="s">
        <v>14</v>
      </c>
      <c r="C71" s="21" t="s">
        <v>4</v>
      </c>
      <c r="D71" s="21">
        <v>70788</v>
      </c>
      <c r="E71" s="21" t="s">
        <v>86</v>
      </c>
      <c r="F71" s="21" t="s">
        <v>204</v>
      </c>
      <c r="G71" s="22">
        <v>140030</v>
      </c>
      <c r="H71" s="22">
        <v>44592</v>
      </c>
      <c r="I71" s="22" t="s">
        <v>274</v>
      </c>
      <c r="J71" s="21" t="s">
        <v>274</v>
      </c>
      <c r="K71" s="21" t="s">
        <v>257</v>
      </c>
      <c r="L71" s="21">
        <v>0</v>
      </c>
      <c r="M71" s="21" t="s">
        <v>262</v>
      </c>
      <c r="N71" s="21">
        <v>2022</v>
      </c>
      <c r="O71" s="22">
        <v>140030</v>
      </c>
      <c r="P71" s="22">
        <v>140030</v>
      </c>
      <c r="Q71" s="22"/>
      <c r="R71" s="22">
        <v>0</v>
      </c>
      <c r="S71" s="22">
        <v>140030</v>
      </c>
      <c r="T71" s="22">
        <v>0</v>
      </c>
      <c r="U71" s="22">
        <v>0</v>
      </c>
      <c r="V71" s="22">
        <v>0</v>
      </c>
    </row>
    <row r="72" spans="1:22" x14ac:dyDescent="0.35">
      <c r="A72" s="21">
        <v>891380070</v>
      </c>
      <c r="B72" s="21" t="s">
        <v>14</v>
      </c>
      <c r="C72" s="21" t="s">
        <v>4</v>
      </c>
      <c r="D72" s="21">
        <v>77755</v>
      </c>
      <c r="E72" s="21" t="s">
        <v>87</v>
      </c>
      <c r="F72" s="21" t="s">
        <v>205</v>
      </c>
      <c r="G72" s="22">
        <v>67040</v>
      </c>
      <c r="H72" s="22">
        <v>44620</v>
      </c>
      <c r="I72" s="22" t="s">
        <v>271</v>
      </c>
      <c r="J72" s="21" t="s">
        <v>271</v>
      </c>
      <c r="K72" s="21" t="s">
        <v>258</v>
      </c>
      <c r="L72" s="21">
        <v>0</v>
      </c>
      <c r="M72" s="21" t="s">
        <v>262</v>
      </c>
      <c r="N72" s="21"/>
      <c r="O72" s="22">
        <v>0</v>
      </c>
      <c r="P72" s="22">
        <v>0</v>
      </c>
      <c r="Q72" s="22"/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x14ac:dyDescent="0.35">
      <c r="A73" s="21">
        <v>891380070</v>
      </c>
      <c r="B73" s="21" t="s">
        <v>14</v>
      </c>
      <c r="C73" s="21" t="s">
        <v>4</v>
      </c>
      <c r="D73" s="21">
        <v>101215</v>
      </c>
      <c r="E73" s="21" t="s">
        <v>88</v>
      </c>
      <c r="F73" s="21" t="s">
        <v>206</v>
      </c>
      <c r="G73" s="22">
        <v>10500</v>
      </c>
      <c r="H73" s="22">
        <v>44773</v>
      </c>
      <c r="I73" s="22" t="s">
        <v>274</v>
      </c>
      <c r="J73" s="21" t="s">
        <v>274</v>
      </c>
      <c r="K73" s="21" t="s">
        <v>257</v>
      </c>
      <c r="L73" s="21">
        <v>0</v>
      </c>
      <c r="M73" s="21" t="s">
        <v>262</v>
      </c>
      <c r="N73" s="21">
        <v>2022</v>
      </c>
      <c r="O73" s="22">
        <v>10500</v>
      </c>
      <c r="P73" s="22">
        <v>10500</v>
      </c>
      <c r="Q73" s="22"/>
      <c r="R73" s="22">
        <v>0</v>
      </c>
      <c r="S73" s="22">
        <v>10500</v>
      </c>
      <c r="T73" s="22">
        <v>0</v>
      </c>
      <c r="U73" s="22">
        <v>0</v>
      </c>
      <c r="V73" s="22">
        <v>0</v>
      </c>
    </row>
    <row r="74" spans="1:22" x14ac:dyDescent="0.35">
      <c r="A74" s="21">
        <v>891380070</v>
      </c>
      <c r="B74" s="21" t="s">
        <v>14</v>
      </c>
      <c r="C74" s="21" t="s">
        <v>4</v>
      </c>
      <c r="D74" s="21">
        <v>104234</v>
      </c>
      <c r="E74" s="21" t="s">
        <v>89</v>
      </c>
      <c r="F74" s="21" t="s">
        <v>207</v>
      </c>
      <c r="G74" s="22">
        <v>10500</v>
      </c>
      <c r="H74" s="22">
        <v>44804</v>
      </c>
      <c r="I74" s="22" t="s">
        <v>272</v>
      </c>
      <c r="J74" s="21" t="s">
        <v>273</v>
      </c>
      <c r="K74" s="21" t="s">
        <v>256</v>
      </c>
      <c r="L74" s="21" t="s">
        <v>261</v>
      </c>
      <c r="M74" s="21" t="s">
        <v>262</v>
      </c>
      <c r="N74" s="21">
        <v>2023</v>
      </c>
      <c r="O74" s="22">
        <v>10500</v>
      </c>
      <c r="P74" s="22">
        <v>0</v>
      </c>
      <c r="Q74" s="22"/>
      <c r="R74" s="22">
        <v>0</v>
      </c>
      <c r="S74" s="22">
        <v>10500</v>
      </c>
      <c r="T74" s="22">
        <v>10500</v>
      </c>
      <c r="U74" s="22">
        <v>0</v>
      </c>
      <c r="V74" s="22">
        <v>10500</v>
      </c>
    </row>
    <row r="75" spans="1:22" x14ac:dyDescent="0.35">
      <c r="A75" s="21">
        <v>891380070</v>
      </c>
      <c r="B75" s="21" t="s">
        <v>14</v>
      </c>
      <c r="C75" s="21" t="s">
        <v>4</v>
      </c>
      <c r="D75" s="21">
        <v>105713</v>
      </c>
      <c r="E75" s="21" t="s">
        <v>90</v>
      </c>
      <c r="F75" s="21" t="s">
        <v>208</v>
      </c>
      <c r="G75" s="22">
        <v>21000</v>
      </c>
      <c r="H75" s="22">
        <v>44804</v>
      </c>
      <c r="I75" s="22" t="s">
        <v>272</v>
      </c>
      <c r="J75" s="21" t="s">
        <v>273</v>
      </c>
      <c r="K75" s="21" t="s">
        <v>256</v>
      </c>
      <c r="L75" s="21" t="s">
        <v>261</v>
      </c>
      <c r="M75" s="21" t="s">
        <v>262</v>
      </c>
      <c r="N75" s="21">
        <v>2023</v>
      </c>
      <c r="O75" s="22">
        <v>21000</v>
      </c>
      <c r="P75" s="22">
        <v>0</v>
      </c>
      <c r="Q75" s="22"/>
      <c r="R75" s="22">
        <v>0</v>
      </c>
      <c r="S75" s="22">
        <v>21000</v>
      </c>
      <c r="T75" s="22">
        <v>21000</v>
      </c>
      <c r="U75" s="22">
        <v>0</v>
      </c>
      <c r="V75" s="22">
        <v>21000</v>
      </c>
    </row>
    <row r="76" spans="1:22" x14ac:dyDescent="0.35">
      <c r="A76" s="21">
        <v>891380070</v>
      </c>
      <c r="B76" s="21" t="s">
        <v>14</v>
      </c>
      <c r="C76" s="21" t="s">
        <v>4</v>
      </c>
      <c r="D76" s="21">
        <v>108025</v>
      </c>
      <c r="E76" s="21" t="s">
        <v>91</v>
      </c>
      <c r="F76" s="21" t="s">
        <v>209</v>
      </c>
      <c r="G76" s="22">
        <v>10500</v>
      </c>
      <c r="H76" s="22">
        <v>44834</v>
      </c>
      <c r="I76" s="22" t="s">
        <v>272</v>
      </c>
      <c r="J76" s="21" t="s">
        <v>273</v>
      </c>
      <c r="K76" s="21" t="s">
        <v>256</v>
      </c>
      <c r="L76" s="21" t="s">
        <v>261</v>
      </c>
      <c r="M76" s="21" t="s">
        <v>262</v>
      </c>
      <c r="N76" s="21">
        <v>2023</v>
      </c>
      <c r="O76" s="22">
        <v>10500</v>
      </c>
      <c r="P76" s="22">
        <v>0</v>
      </c>
      <c r="Q76" s="22"/>
      <c r="R76" s="22">
        <v>0</v>
      </c>
      <c r="S76" s="22">
        <v>10500</v>
      </c>
      <c r="T76" s="22">
        <v>10500</v>
      </c>
      <c r="U76" s="22">
        <v>0</v>
      </c>
      <c r="V76" s="22">
        <v>10500</v>
      </c>
    </row>
    <row r="77" spans="1:22" x14ac:dyDescent="0.35">
      <c r="A77" s="21">
        <v>891380070</v>
      </c>
      <c r="B77" s="21" t="s">
        <v>14</v>
      </c>
      <c r="C77" s="21" t="s">
        <v>4</v>
      </c>
      <c r="D77" s="21">
        <v>110085</v>
      </c>
      <c r="E77" s="21" t="s">
        <v>92</v>
      </c>
      <c r="F77" s="21" t="s">
        <v>210</v>
      </c>
      <c r="G77" s="22">
        <v>10500</v>
      </c>
      <c r="H77" s="22">
        <v>44834</v>
      </c>
      <c r="I77" s="22" t="s">
        <v>272</v>
      </c>
      <c r="J77" s="21" t="s">
        <v>273</v>
      </c>
      <c r="K77" s="21" t="s">
        <v>256</v>
      </c>
      <c r="L77" s="21" t="s">
        <v>261</v>
      </c>
      <c r="M77" s="21" t="s">
        <v>262</v>
      </c>
      <c r="N77" s="21">
        <v>2023</v>
      </c>
      <c r="O77" s="22">
        <v>10500</v>
      </c>
      <c r="P77" s="22">
        <v>0</v>
      </c>
      <c r="Q77" s="22"/>
      <c r="R77" s="22">
        <v>0</v>
      </c>
      <c r="S77" s="22">
        <v>10500</v>
      </c>
      <c r="T77" s="22">
        <v>10500</v>
      </c>
      <c r="U77" s="22">
        <v>0</v>
      </c>
      <c r="V77" s="22">
        <v>10500</v>
      </c>
    </row>
    <row r="78" spans="1:22" x14ac:dyDescent="0.35">
      <c r="A78" s="21">
        <v>891380070</v>
      </c>
      <c r="B78" s="21" t="s">
        <v>14</v>
      </c>
      <c r="C78" s="21" t="s">
        <v>4</v>
      </c>
      <c r="D78" s="21">
        <v>110086</v>
      </c>
      <c r="E78" s="21" t="s">
        <v>93</v>
      </c>
      <c r="F78" s="21" t="s">
        <v>211</v>
      </c>
      <c r="G78" s="22">
        <v>10500</v>
      </c>
      <c r="H78" s="22">
        <v>44834</v>
      </c>
      <c r="I78" s="22" t="s">
        <v>272</v>
      </c>
      <c r="J78" s="21" t="s">
        <v>273</v>
      </c>
      <c r="K78" s="21" t="s">
        <v>256</v>
      </c>
      <c r="L78" s="21" t="s">
        <v>261</v>
      </c>
      <c r="M78" s="21" t="s">
        <v>262</v>
      </c>
      <c r="N78" s="21">
        <v>2023</v>
      </c>
      <c r="O78" s="22">
        <v>10500</v>
      </c>
      <c r="P78" s="22">
        <v>0</v>
      </c>
      <c r="Q78" s="22"/>
      <c r="R78" s="22">
        <v>0</v>
      </c>
      <c r="S78" s="22">
        <v>10500</v>
      </c>
      <c r="T78" s="22">
        <v>10500</v>
      </c>
      <c r="U78" s="22">
        <v>0</v>
      </c>
      <c r="V78" s="22">
        <v>10500</v>
      </c>
    </row>
    <row r="79" spans="1:22" x14ac:dyDescent="0.35">
      <c r="A79" s="21">
        <v>891380070</v>
      </c>
      <c r="B79" s="21" t="s">
        <v>14</v>
      </c>
      <c r="C79" s="21" t="s">
        <v>4</v>
      </c>
      <c r="D79" s="21">
        <v>115375</v>
      </c>
      <c r="E79" s="21" t="s">
        <v>94</v>
      </c>
      <c r="F79" s="21" t="s">
        <v>212</v>
      </c>
      <c r="G79" s="22">
        <v>7500</v>
      </c>
      <c r="H79" s="22">
        <v>44865</v>
      </c>
      <c r="I79" s="22" t="s">
        <v>272</v>
      </c>
      <c r="J79" s="21" t="s">
        <v>273</v>
      </c>
      <c r="K79" s="21" t="s">
        <v>256</v>
      </c>
      <c r="L79" s="21" t="s">
        <v>261</v>
      </c>
      <c r="M79" s="21" t="s">
        <v>262</v>
      </c>
      <c r="N79" s="21">
        <v>2023</v>
      </c>
      <c r="O79" s="22">
        <v>7500</v>
      </c>
      <c r="P79" s="22">
        <v>0</v>
      </c>
      <c r="Q79" s="22"/>
      <c r="R79" s="22">
        <v>0</v>
      </c>
      <c r="S79" s="22">
        <v>7500</v>
      </c>
      <c r="T79" s="22">
        <v>7500</v>
      </c>
      <c r="U79" s="22">
        <v>0</v>
      </c>
      <c r="V79" s="22">
        <v>7500</v>
      </c>
    </row>
    <row r="80" spans="1:22" x14ac:dyDescent="0.35">
      <c r="A80" s="21">
        <v>891380070</v>
      </c>
      <c r="B80" s="21" t="s">
        <v>14</v>
      </c>
      <c r="C80" s="21" t="s">
        <v>4</v>
      </c>
      <c r="D80" s="21">
        <v>111009</v>
      </c>
      <c r="E80" s="21" t="s">
        <v>95</v>
      </c>
      <c r="F80" s="21" t="s">
        <v>213</v>
      </c>
      <c r="G80" s="22">
        <v>10500</v>
      </c>
      <c r="H80" s="22">
        <v>44834</v>
      </c>
      <c r="I80" s="22" t="s">
        <v>272</v>
      </c>
      <c r="J80" s="21" t="s">
        <v>273</v>
      </c>
      <c r="K80" s="21" t="s">
        <v>256</v>
      </c>
      <c r="L80" s="21" t="s">
        <v>261</v>
      </c>
      <c r="M80" s="21" t="s">
        <v>262</v>
      </c>
      <c r="N80" s="21">
        <v>2023</v>
      </c>
      <c r="O80" s="22">
        <v>10500</v>
      </c>
      <c r="P80" s="22">
        <v>0</v>
      </c>
      <c r="Q80" s="22"/>
      <c r="R80" s="22">
        <v>0</v>
      </c>
      <c r="S80" s="22">
        <v>10500</v>
      </c>
      <c r="T80" s="22">
        <v>10500</v>
      </c>
      <c r="U80" s="22">
        <v>0</v>
      </c>
      <c r="V80" s="22">
        <v>10500</v>
      </c>
    </row>
    <row r="81" spans="1:22" x14ac:dyDescent="0.35">
      <c r="A81" s="21">
        <v>891380070</v>
      </c>
      <c r="B81" s="21" t="s">
        <v>14</v>
      </c>
      <c r="C81" s="21" t="s">
        <v>4</v>
      </c>
      <c r="D81" s="21">
        <v>113607</v>
      </c>
      <c r="E81" s="21" t="s">
        <v>96</v>
      </c>
      <c r="F81" s="21" t="s">
        <v>214</v>
      </c>
      <c r="G81" s="22">
        <v>21000</v>
      </c>
      <c r="H81" s="22">
        <v>44865</v>
      </c>
      <c r="I81" s="22" t="s">
        <v>272</v>
      </c>
      <c r="J81" s="21" t="s">
        <v>273</v>
      </c>
      <c r="K81" s="21" t="s">
        <v>256</v>
      </c>
      <c r="L81" s="21" t="s">
        <v>261</v>
      </c>
      <c r="M81" s="21" t="s">
        <v>262</v>
      </c>
      <c r="N81" s="21">
        <v>2023</v>
      </c>
      <c r="O81" s="22">
        <v>21000</v>
      </c>
      <c r="P81" s="22">
        <v>0</v>
      </c>
      <c r="Q81" s="22"/>
      <c r="R81" s="22">
        <v>0</v>
      </c>
      <c r="S81" s="22">
        <v>21000</v>
      </c>
      <c r="T81" s="22">
        <v>21000</v>
      </c>
      <c r="U81" s="22">
        <v>0</v>
      </c>
      <c r="V81" s="22">
        <v>21000</v>
      </c>
    </row>
    <row r="82" spans="1:22" x14ac:dyDescent="0.35">
      <c r="A82" s="21">
        <v>891380070</v>
      </c>
      <c r="B82" s="21" t="s">
        <v>14</v>
      </c>
      <c r="C82" s="21" t="s">
        <v>4</v>
      </c>
      <c r="D82" s="21">
        <v>131110</v>
      </c>
      <c r="E82" s="21" t="s">
        <v>97</v>
      </c>
      <c r="F82" s="21" t="s">
        <v>215</v>
      </c>
      <c r="G82" s="22">
        <v>1400</v>
      </c>
      <c r="H82" s="22">
        <v>44985</v>
      </c>
      <c r="I82" s="22" t="s">
        <v>274</v>
      </c>
      <c r="J82" s="21" t="s">
        <v>274</v>
      </c>
      <c r="K82" s="21" t="s">
        <v>257</v>
      </c>
      <c r="L82" s="21">
        <v>0</v>
      </c>
      <c r="M82" s="21" t="s">
        <v>262</v>
      </c>
      <c r="N82" s="21">
        <v>2023</v>
      </c>
      <c r="O82" s="22">
        <v>1400</v>
      </c>
      <c r="P82" s="22">
        <v>1400</v>
      </c>
      <c r="Q82" s="23" t="s">
        <v>281</v>
      </c>
      <c r="R82" s="22">
        <v>0</v>
      </c>
      <c r="S82" s="22">
        <v>1400</v>
      </c>
      <c r="T82" s="22">
        <v>0</v>
      </c>
      <c r="U82" s="22">
        <v>0</v>
      </c>
      <c r="V82" s="22">
        <v>0</v>
      </c>
    </row>
    <row r="83" spans="1:22" x14ac:dyDescent="0.35">
      <c r="A83" s="21">
        <v>891380070</v>
      </c>
      <c r="B83" s="21" t="s">
        <v>14</v>
      </c>
      <c r="C83" s="21" t="s">
        <v>4</v>
      </c>
      <c r="D83" s="21">
        <v>131161</v>
      </c>
      <c r="E83" s="21" t="s">
        <v>98</v>
      </c>
      <c r="F83" s="21" t="s">
        <v>216</v>
      </c>
      <c r="G83" s="22">
        <v>13200</v>
      </c>
      <c r="H83" s="22">
        <v>44985</v>
      </c>
      <c r="I83" s="22" t="s">
        <v>274</v>
      </c>
      <c r="J83" s="21" t="s">
        <v>274</v>
      </c>
      <c r="K83" s="21" t="s">
        <v>257</v>
      </c>
      <c r="L83" s="21">
        <v>0</v>
      </c>
      <c r="M83" s="21" t="s">
        <v>262</v>
      </c>
      <c r="N83" s="21">
        <v>2023</v>
      </c>
      <c r="O83" s="22">
        <v>13200</v>
      </c>
      <c r="P83" s="22">
        <v>13200</v>
      </c>
      <c r="Q83" s="23" t="s">
        <v>282</v>
      </c>
      <c r="R83" s="22">
        <v>0</v>
      </c>
      <c r="S83" s="22">
        <v>13200</v>
      </c>
      <c r="T83" s="22">
        <v>0</v>
      </c>
      <c r="U83" s="22">
        <v>0</v>
      </c>
      <c r="V83" s="22">
        <v>0</v>
      </c>
    </row>
    <row r="84" spans="1:22" x14ac:dyDescent="0.35">
      <c r="A84" s="21">
        <v>891380070</v>
      </c>
      <c r="B84" s="21" t="s">
        <v>14</v>
      </c>
      <c r="C84" s="21" t="s">
        <v>4</v>
      </c>
      <c r="D84" s="21">
        <v>148650</v>
      </c>
      <c r="E84" s="21" t="s">
        <v>99</v>
      </c>
      <c r="F84" s="21" t="s">
        <v>217</v>
      </c>
      <c r="G84" s="22">
        <v>79200</v>
      </c>
      <c r="H84" s="22">
        <v>45107</v>
      </c>
      <c r="I84" s="22" t="s">
        <v>273</v>
      </c>
      <c r="J84" s="21" t="s">
        <v>273</v>
      </c>
      <c r="K84" s="21" t="s">
        <v>256</v>
      </c>
      <c r="L84" s="21" t="s">
        <v>261</v>
      </c>
      <c r="M84" s="21" t="s">
        <v>262</v>
      </c>
      <c r="N84" s="21">
        <v>2023</v>
      </c>
      <c r="O84" s="22">
        <v>79200</v>
      </c>
      <c r="P84" s="22">
        <v>0</v>
      </c>
      <c r="Q84" s="22"/>
      <c r="R84" s="22">
        <v>285403</v>
      </c>
      <c r="S84" s="22">
        <v>79200</v>
      </c>
      <c r="T84" s="22">
        <v>79200</v>
      </c>
      <c r="U84" s="22">
        <v>0</v>
      </c>
      <c r="V84" s="22">
        <v>79200</v>
      </c>
    </row>
    <row r="85" spans="1:22" x14ac:dyDescent="0.35">
      <c r="A85" s="21">
        <v>891380070</v>
      </c>
      <c r="B85" s="21" t="s">
        <v>14</v>
      </c>
      <c r="C85" s="21" t="s">
        <v>4</v>
      </c>
      <c r="D85" s="21">
        <v>149565</v>
      </c>
      <c r="E85" s="21" t="s">
        <v>100</v>
      </c>
      <c r="F85" s="21" t="s">
        <v>218</v>
      </c>
      <c r="G85" s="22">
        <v>139600</v>
      </c>
      <c r="H85" s="22">
        <v>45107</v>
      </c>
      <c r="I85" s="22" t="s">
        <v>273</v>
      </c>
      <c r="J85" s="21" t="s">
        <v>273</v>
      </c>
      <c r="K85" s="21" t="s">
        <v>256</v>
      </c>
      <c r="L85" s="21" t="s">
        <v>261</v>
      </c>
      <c r="M85" s="21" t="s">
        <v>262</v>
      </c>
      <c r="N85" s="21">
        <v>2023</v>
      </c>
      <c r="O85" s="22">
        <v>139600</v>
      </c>
      <c r="P85" s="22">
        <v>0</v>
      </c>
      <c r="Q85" s="22"/>
      <c r="R85" s="22">
        <v>285403</v>
      </c>
      <c r="S85" s="22">
        <v>139600</v>
      </c>
      <c r="T85" s="22">
        <v>139600</v>
      </c>
      <c r="U85" s="22">
        <v>0</v>
      </c>
      <c r="V85" s="22">
        <v>139600</v>
      </c>
    </row>
    <row r="86" spans="1:22" x14ac:dyDescent="0.35">
      <c r="A86" s="21">
        <v>891380070</v>
      </c>
      <c r="B86" s="21" t="s">
        <v>14</v>
      </c>
      <c r="C86" s="21" t="s">
        <v>4</v>
      </c>
      <c r="D86" s="21">
        <v>149632</v>
      </c>
      <c r="E86" s="21" t="s">
        <v>101</v>
      </c>
      <c r="F86" s="21" t="s">
        <v>219</v>
      </c>
      <c r="G86" s="22">
        <v>77600</v>
      </c>
      <c r="H86" s="22">
        <v>45107</v>
      </c>
      <c r="I86" s="22" t="s">
        <v>273</v>
      </c>
      <c r="J86" s="21" t="s">
        <v>274</v>
      </c>
      <c r="K86" s="21" t="s">
        <v>257</v>
      </c>
      <c r="L86" s="21" t="s">
        <v>261</v>
      </c>
      <c r="M86" s="21" t="s">
        <v>262</v>
      </c>
      <c r="N86" s="21"/>
      <c r="O86" s="22">
        <v>0</v>
      </c>
      <c r="P86" s="22">
        <v>0</v>
      </c>
      <c r="Q86" s="23" t="s">
        <v>283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x14ac:dyDescent="0.35">
      <c r="A87" s="21">
        <v>891380070</v>
      </c>
      <c r="B87" s="21" t="s">
        <v>14</v>
      </c>
      <c r="C87" s="21" t="s">
        <v>4</v>
      </c>
      <c r="D87" s="21">
        <v>123426</v>
      </c>
      <c r="E87" s="21" t="s">
        <v>102</v>
      </c>
      <c r="F87" s="21" t="s">
        <v>220</v>
      </c>
      <c r="G87" s="22">
        <v>79400</v>
      </c>
      <c r="H87" s="22">
        <v>45138</v>
      </c>
      <c r="I87" s="22" t="s">
        <v>271</v>
      </c>
      <c r="J87" s="21" t="s">
        <v>271</v>
      </c>
      <c r="K87" s="21" t="s">
        <v>258</v>
      </c>
      <c r="L87" s="21">
        <v>0</v>
      </c>
      <c r="M87" s="21" t="s">
        <v>262</v>
      </c>
      <c r="N87" s="21"/>
      <c r="O87" s="22">
        <v>0</v>
      </c>
      <c r="P87" s="22">
        <v>0</v>
      </c>
      <c r="Q87" s="22"/>
      <c r="R87" s="22">
        <v>0</v>
      </c>
      <c r="S87" s="22">
        <v>0</v>
      </c>
      <c r="T87" s="22">
        <v>0</v>
      </c>
      <c r="U87" s="22">
        <v>0</v>
      </c>
      <c r="V87" s="22">
        <v>0</v>
      </c>
    </row>
    <row r="88" spans="1:22" x14ac:dyDescent="0.35">
      <c r="A88" s="21">
        <v>891380070</v>
      </c>
      <c r="B88" s="21" t="s">
        <v>14</v>
      </c>
      <c r="C88" s="21" t="s">
        <v>4</v>
      </c>
      <c r="D88" s="21">
        <v>126080</v>
      </c>
      <c r="E88" s="21" t="s">
        <v>103</v>
      </c>
      <c r="F88" s="21" t="s">
        <v>221</v>
      </c>
      <c r="G88" s="22">
        <v>81900</v>
      </c>
      <c r="H88" s="22">
        <v>45138</v>
      </c>
      <c r="I88" s="22" t="s">
        <v>271</v>
      </c>
      <c r="J88" s="21" t="s">
        <v>271</v>
      </c>
      <c r="K88" s="21"/>
      <c r="L88" s="21"/>
      <c r="M88" s="21"/>
      <c r="N88" s="21"/>
      <c r="O88" s="22">
        <v>0</v>
      </c>
      <c r="P88" s="22">
        <v>0</v>
      </c>
      <c r="Q88" s="22"/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x14ac:dyDescent="0.35">
      <c r="A89" s="21">
        <v>891380070</v>
      </c>
      <c r="B89" s="21" t="s">
        <v>14</v>
      </c>
      <c r="C89" s="21" t="s">
        <v>4</v>
      </c>
      <c r="D89" s="21">
        <v>129871</v>
      </c>
      <c r="E89" s="21" t="s">
        <v>104</v>
      </c>
      <c r="F89" s="21" t="s">
        <v>222</v>
      </c>
      <c r="G89" s="22">
        <v>3300</v>
      </c>
      <c r="H89" s="22">
        <v>45138</v>
      </c>
      <c r="I89" s="22" t="s">
        <v>271</v>
      </c>
      <c r="J89" s="21" t="s">
        <v>271</v>
      </c>
      <c r="K89" s="21"/>
      <c r="L89" s="21"/>
      <c r="M89" s="21"/>
      <c r="N89" s="21"/>
      <c r="O89" s="22">
        <v>0</v>
      </c>
      <c r="P89" s="22">
        <v>0</v>
      </c>
      <c r="Q89" s="22"/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x14ac:dyDescent="0.35">
      <c r="A90" s="21">
        <v>891380070</v>
      </c>
      <c r="B90" s="21" t="s">
        <v>14</v>
      </c>
      <c r="C90" s="21" t="s">
        <v>4</v>
      </c>
      <c r="D90" s="21">
        <v>152125</v>
      </c>
      <c r="E90" s="21" t="s">
        <v>105</v>
      </c>
      <c r="F90" s="21" t="s">
        <v>223</v>
      </c>
      <c r="G90" s="22">
        <v>0</v>
      </c>
      <c r="H90" s="22">
        <v>45138</v>
      </c>
      <c r="I90" s="22" t="s">
        <v>291</v>
      </c>
      <c r="J90" s="22" t="s">
        <v>291</v>
      </c>
      <c r="K90" s="21" t="s">
        <v>256</v>
      </c>
      <c r="L90" s="21" t="s">
        <v>261</v>
      </c>
      <c r="M90" s="21" t="s">
        <v>262</v>
      </c>
      <c r="N90" s="21">
        <v>2023</v>
      </c>
      <c r="O90" s="22">
        <v>79400</v>
      </c>
      <c r="P90" s="22">
        <v>0</v>
      </c>
      <c r="Q90" s="22"/>
      <c r="R90" s="22">
        <v>240000</v>
      </c>
      <c r="S90" s="22">
        <v>79400</v>
      </c>
      <c r="T90" s="22">
        <v>79400</v>
      </c>
      <c r="U90" s="22">
        <v>0</v>
      </c>
      <c r="V90" s="22">
        <v>79400</v>
      </c>
    </row>
    <row r="91" spans="1:22" x14ac:dyDescent="0.35">
      <c r="A91" s="21">
        <v>891380070</v>
      </c>
      <c r="B91" s="21" t="s">
        <v>14</v>
      </c>
      <c r="C91" s="21" t="s">
        <v>4</v>
      </c>
      <c r="D91" s="21">
        <v>154106</v>
      </c>
      <c r="E91" s="21" t="s">
        <v>106</v>
      </c>
      <c r="F91" s="21" t="s">
        <v>224</v>
      </c>
      <c r="G91" s="22">
        <v>0</v>
      </c>
      <c r="H91" s="22">
        <v>45138</v>
      </c>
      <c r="I91" s="22" t="s">
        <v>291</v>
      </c>
      <c r="J91" s="22" t="s">
        <v>291</v>
      </c>
      <c r="K91" s="21" t="s">
        <v>256</v>
      </c>
      <c r="L91" s="21" t="s">
        <v>261</v>
      </c>
      <c r="M91" s="21" t="s">
        <v>262</v>
      </c>
      <c r="N91" s="21">
        <v>2023</v>
      </c>
      <c r="O91" s="22">
        <v>106700</v>
      </c>
      <c r="P91" s="22">
        <v>0</v>
      </c>
      <c r="Q91" s="22"/>
      <c r="R91" s="22">
        <v>201481</v>
      </c>
      <c r="S91" s="22">
        <v>106700</v>
      </c>
      <c r="T91" s="22">
        <v>106700</v>
      </c>
      <c r="U91" s="22">
        <v>0</v>
      </c>
      <c r="V91" s="22">
        <v>106700</v>
      </c>
    </row>
    <row r="92" spans="1:22" x14ac:dyDescent="0.35">
      <c r="A92" s="21">
        <v>891380070</v>
      </c>
      <c r="B92" s="21" t="s">
        <v>14</v>
      </c>
      <c r="C92" s="21" t="s">
        <v>4</v>
      </c>
      <c r="D92" s="21">
        <v>155186</v>
      </c>
      <c r="E92" s="21" t="s">
        <v>107</v>
      </c>
      <c r="F92" s="21" t="s">
        <v>225</v>
      </c>
      <c r="G92" s="22">
        <v>0</v>
      </c>
      <c r="H92" s="22">
        <v>45138</v>
      </c>
      <c r="I92" s="22" t="s">
        <v>291</v>
      </c>
      <c r="J92" s="22" t="s">
        <v>291</v>
      </c>
      <c r="K92" s="21" t="s">
        <v>256</v>
      </c>
      <c r="L92" s="21" t="s">
        <v>261</v>
      </c>
      <c r="M92" s="21" t="s">
        <v>262</v>
      </c>
      <c r="N92" s="21">
        <v>2023</v>
      </c>
      <c r="O92" s="22">
        <v>193900</v>
      </c>
      <c r="P92" s="22">
        <v>0</v>
      </c>
      <c r="Q92" s="22"/>
      <c r="R92" s="22">
        <v>201481</v>
      </c>
      <c r="S92" s="22">
        <v>193900</v>
      </c>
      <c r="T92" s="22">
        <v>193900</v>
      </c>
      <c r="U92" s="22">
        <v>0</v>
      </c>
      <c r="V92" s="22">
        <v>193900</v>
      </c>
    </row>
    <row r="93" spans="1:22" x14ac:dyDescent="0.35">
      <c r="A93" s="21">
        <v>891380070</v>
      </c>
      <c r="B93" s="21" t="s">
        <v>14</v>
      </c>
      <c r="C93" s="21" t="s">
        <v>4</v>
      </c>
      <c r="D93" s="21">
        <v>155355</v>
      </c>
      <c r="E93" s="21" t="s">
        <v>108</v>
      </c>
      <c r="F93" s="21" t="s">
        <v>226</v>
      </c>
      <c r="G93" s="22">
        <v>7000</v>
      </c>
      <c r="H93" s="22">
        <v>45138</v>
      </c>
      <c r="I93" s="22" t="s">
        <v>273</v>
      </c>
      <c r="J93" s="21" t="s">
        <v>274</v>
      </c>
      <c r="K93" s="21" t="s">
        <v>257</v>
      </c>
      <c r="L93" s="21" t="s">
        <v>261</v>
      </c>
      <c r="M93" s="21" t="s">
        <v>262</v>
      </c>
      <c r="N93" s="21"/>
      <c r="O93" s="22">
        <v>0</v>
      </c>
      <c r="P93" s="22">
        <v>0</v>
      </c>
      <c r="Q93" s="23" t="s">
        <v>284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x14ac:dyDescent="0.35">
      <c r="A94" s="21">
        <v>891380070</v>
      </c>
      <c r="B94" s="21" t="s">
        <v>14</v>
      </c>
      <c r="C94" s="21" t="s">
        <v>4</v>
      </c>
      <c r="D94" s="21">
        <v>155724</v>
      </c>
      <c r="E94" s="21" t="s">
        <v>109</v>
      </c>
      <c r="F94" s="21" t="s">
        <v>227</v>
      </c>
      <c r="G94" s="22">
        <v>141000</v>
      </c>
      <c r="H94" s="22">
        <v>45138</v>
      </c>
      <c r="I94" s="22" t="s">
        <v>273</v>
      </c>
      <c r="J94" s="21" t="s">
        <v>274</v>
      </c>
      <c r="K94" s="21" t="s">
        <v>257</v>
      </c>
      <c r="L94" s="21" t="s">
        <v>261</v>
      </c>
      <c r="M94" s="21" t="s">
        <v>262</v>
      </c>
      <c r="N94" s="21"/>
      <c r="O94" s="22">
        <v>0</v>
      </c>
      <c r="P94" s="22">
        <v>0</v>
      </c>
      <c r="Q94" s="23" t="s">
        <v>285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x14ac:dyDescent="0.35">
      <c r="A95" s="21">
        <v>891380070</v>
      </c>
      <c r="B95" s="21" t="s">
        <v>14</v>
      </c>
      <c r="C95" s="21" t="s">
        <v>4</v>
      </c>
      <c r="D95" s="21">
        <v>158113</v>
      </c>
      <c r="E95" s="21" t="s">
        <v>110</v>
      </c>
      <c r="F95" s="21" t="s">
        <v>228</v>
      </c>
      <c r="G95" s="22">
        <v>107800</v>
      </c>
      <c r="H95" s="22">
        <v>45169</v>
      </c>
      <c r="I95" s="22" t="s">
        <v>273</v>
      </c>
      <c r="J95" s="21" t="s">
        <v>273</v>
      </c>
      <c r="K95" s="21" t="s">
        <v>256</v>
      </c>
      <c r="L95" s="21" t="s">
        <v>261</v>
      </c>
      <c r="M95" s="21" t="s">
        <v>262</v>
      </c>
      <c r="N95" s="21">
        <v>2023</v>
      </c>
      <c r="O95" s="22">
        <v>107800</v>
      </c>
      <c r="P95" s="22">
        <v>0</v>
      </c>
      <c r="Q95" s="22"/>
      <c r="R95" s="22">
        <v>201481</v>
      </c>
      <c r="S95" s="22">
        <v>107800</v>
      </c>
      <c r="T95" s="22">
        <v>107800</v>
      </c>
      <c r="U95" s="22">
        <v>0</v>
      </c>
      <c r="V95" s="22">
        <v>107800</v>
      </c>
    </row>
    <row r="96" spans="1:22" x14ac:dyDescent="0.35">
      <c r="A96" s="21">
        <v>891380070</v>
      </c>
      <c r="B96" s="21" t="s">
        <v>14</v>
      </c>
      <c r="C96" s="21" t="s">
        <v>4</v>
      </c>
      <c r="D96" s="21">
        <v>158848</v>
      </c>
      <c r="E96" s="21" t="s">
        <v>111</v>
      </c>
      <c r="F96" s="21" t="s">
        <v>229</v>
      </c>
      <c r="G96" s="22">
        <v>0</v>
      </c>
      <c r="H96" s="22">
        <v>45169</v>
      </c>
      <c r="I96" s="22" t="s">
        <v>291</v>
      </c>
      <c r="J96" s="22" t="s">
        <v>291</v>
      </c>
      <c r="K96" s="21" t="s">
        <v>256</v>
      </c>
      <c r="L96" s="21" t="s">
        <v>261</v>
      </c>
      <c r="M96" s="21" t="s">
        <v>262</v>
      </c>
      <c r="N96" s="21">
        <v>2023</v>
      </c>
      <c r="O96" s="22">
        <v>158700</v>
      </c>
      <c r="P96" s="22">
        <v>0</v>
      </c>
      <c r="Q96" s="22"/>
      <c r="R96" s="22">
        <v>201481</v>
      </c>
      <c r="S96" s="22">
        <v>158700</v>
      </c>
      <c r="T96" s="22">
        <v>158700</v>
      </c>
      <c r="U96" s="22">
        <v>0</v>
      </c>
      <c r="V96" s="22">
        <v>158700</v>
      </c>
    </row>
    <row r="97" spans="1:22" x14ac:dyDescent="0.35">
      <c r="A97" s="21">
        <v>891380070</v>
      </c>
      <c r="B97" s="21" t="s">
        <v>14</v>
      </c>
      <c r="C97" s="21" t="s">
        <v>4</v>
      </c>
      <c r="D97" s="21">
        <v>159373</v>
      </c>
      <c r="E97" s="21" t="s">
        <v>112</v>
      </c>
      <c r="F97" s="21" t="s">
        <v>230</v>
      </c>
      <c r="G97" s="22">
        <v>7000</v>
      </c>
      <c r="H97" s="22">
        <v>45169</v>
      </c>
      <c r="I97" s="22" t="s">
        <v>273</v>
      </c>
      <c r="J97" s="21" t="s">
        <v>273</v>
      </c>
      <c r="K97" s="21" t="s">
        <v>256</v>
      </c>
      <c r="L97" s="21" t="s">
        <v>261</v>
      </c>
      <c r="M97" s="21" t="s">
        <v>262</v>
      </c>
      <c r="N97" s="21">
        <v>2023</v>
      </c>
      <c r="O97" s="22">
        <v>7000</v>
      </c>
      <c r="P97" s="22">
        <v>0</v>
      </c>
      <c r="Q97" s="22"/>
      <c r="R97" s="22">
        <v>0</v>
      </c>
      <c r="S97" s="22">
        <v>7000</v>
      </c>
      <c r="T97" s="22">
        <v>7000</v>
      </c>
      <c r="U97" s="22">
        <v>0</v>
      </c>
      <c r="V97" s="22">
        <v>7000</v>
      </c>
    </row>
    <row r="98" spans="1:22" x14ac:dyDescent="0.35">
      <c r="A98" s="21">
        <v>891380070</v>
      </c>
      <c r="B98" s="21" t="s">
        <v>14</v>
      </c>
      <c r="C98" s="21" t="s">
        <v>4</v>
      </c>
      <c r="D98" s="21">
        <v>159613</v>
      </c>
      <c r="E98" s="21" t="s">
        <v>113</v>
      </c>
      <c r="F98" s="21" t="s">
        <v>231</v>
      </c>
      <c r="G98" s="22">
        <v>7000</v>
      </c>
      <c r="H98" s="22">
        <v>45169</v>
      </c>
      <c r="I98" s="22" t="s">
        <v>273</v>
      </c>
      <c r="J98" s="21" t="s">
        <v>273</v>
      </c>
      <c r="K98" s="21" t="s">
        <v>256</v>
      </c>
      <c r="L98" s="21" t="s">
        <v>261</v>
      </c>
      <c r="M98" s="21" t="s">
        <v>262</v>
      </c>
      <c r="N98" s="21">
        <v>2023</v>
      </c>
      <c r="O98" s="22">
        <v>7000</v>
      </c>
      <c r="P98" s="22">
        <v>0</v>
      </c>
      <c r="Q98" s="22"/>
      <c r="R98" s="22">
        <v>0</v>
      </c>
      <c r="S98" s="22">
        <v>7000</v>
      </c>
      <c r="T98" s="22">
        <v>7000</v>
      </c>
      <c r="U98" s="22">
        <v>0</v>
      </c>
      <c r="V98" s="22">
        <v>7000</v>
      </c>
    </row>
    <row r="99" spans="1:22" x14ac:dyDescent="0.35">
      <c r="A99" s="21">
        <v>891380070</v>
      </c>
      <c r="B99" s="21" t="s">
        <v>14</v>
      </c>
      <c r="C99" s="21" t="s">
        <v>4</v>
      </c>
      <c r="D99" s="21">
        <v>161623</v>
      </c>
      <c r="E99" s="21" t="s">
        <v>114</v>
      </c>
      <c r="F99" s="21" t="s">
        <v>232</v>
      </c>
      <c r="G99" s="22">
        <v>93300</v>
      </c>
      <c r="H99" s="22">
        <v>45199</v>
      </c>
      <c r="I99" s="22"/>
      <c r="J99" s="21" t="s">
        <v>274</v>
      </c>
      <c r="K99" s="21" t="s">
        <v>257</v>
      </c>
      <c r="L99" s="21" t="s">
        <v>261</v>
      </c>
      <c r="M99" s="21" t="s">
        <v>262</v>
      </c>
      <c r="N99" s="21"/>
      <c r="O99" s="22">
        <v>0</v>
      </c>
      <c r="P99" s="22">
        <v>0</v>
      </c>
      <c r="Q99" s="23" t="s">
        <v>286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x14ac:dyDescent="0.35">
      <c r="A100" s="21">
        <v>891380070</v>
      </c>
      <c r="B100" s="21" t="s">
        <v>14</v>
      </c>
      <c r="C100" s="21" t="s">
        <v>4</v>
      </c>
      <c r="D100" s="21">
        <v>162060</v>
      </c>
      <c r="E100" s="21" t="s">
        <v>115</v>
      </c>
      <c r="F100" s="21" t="s">
        <v>233</v>
      </c>
      <c r="G100" s="22">
        <v>91900</v>
      </c>
      <c r="H100" s="22">
        <v>45199</v>
      </c>
      <c r="I100" s="22"/>
      <c r="J100" s="21" t="s">
        <v>273</v>
      </c>
      <c r="K100" s="21" t="s">
        <v>256</v>
      </c>
      <c r="L100" s="21" t="s">
        <v>261</v>
      </c>
      <c r="M100" s="21" t="s">
        <v>262</v>
      </c>
      <c r="N100" s="21">
        <v>2023</v>
      </c>
      <c r="O100" s="22">
        <v>91900</v>
      </c>
      <c r="P100" s="22">
        <v>0</v>
      </c>
      <c r="Q100" s="22"/>
      <c r="R100" s="22">
        <v>240000</v>
      </c>
      <c r="S100" s="22">
        <v>91900</v>
      </c>
      <c r="T100" s="22">
        <v>91900</v>
      </c>
      <c r="U100" s="22">
        <v>0</v>
      </c>
      <c r="V100" s="22">
        <v>91900</v>
      </c>
    </row>
    <row r="101" spans="1:22" x14ac:dyDescent="0.35">
      <c r="A101" s="21">
        <v>891380070</v>
      </c>
      <c r="B101" s="21" t="s">
        <v>14</v>
      </c>
      <c r="C101" s="21" t="s">
        <v>4</v>
      </c>
      <c r="D101" s="21">
        <v>162074</v>
      </c>
      <c r="E101" s="21" t="s">
        <v>116</v>
      </c>
      <c r="F101" s="21" t="s">
        <v>234</v>
      </c>
      <c r="G101" s="22">
        <v>143000</v>
      </c>
      <c r="H101" s="22">
        <v>45199</v>
      </c>
      <c r="I101" s="22"/>
      <c r="J101" s="21" t="s">
        <v>274</v>
      </c>
      <c r="K101" s="21" t="s">
        <v>257</v>
      </c>
      <c r="L101" s="21" t="s">
        <v>261</v>
      </c>
      <c r="M101" s="21" t="s">
        <v>262</v>
      </c>
      <c r="N101" s="21"/>
      <c r="O101" s="22">
        <v>0</v>
      </c>
      <c r="P101" s="22">
        <v>0</v>
      </c>
      <c r="Q101" s="23" t="s">
        <v>287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x14ac:dyDescent="0.35">
      <c r="A102" s="21">
        <v>891380070</v>
      </c>
      <c r="B102" s="21" t="s">
        <v>14</v>
      </c>
      <c r="C102" s="21" t="s">
        <v>4</v>
      </c>
      <c r="D102" s="21">
        <v>163379</v>
      </c>
      <c r="E102" s="21" t="s">
        <v>117</v>
      </c>
      <c r="F102" s="21" t="s">
        <v>235</v>
      </c>
      <c r="G102" s="22">
        <v>35000</v>
      </c>
      <c r="H102" s="22">
        <v>45199</v>
      </c>
      <c r="I102" s="22"/>
      <c r="J102" s="21" t="s">
        <v>273</v>
      </c>
      <c r="K102" s="21" t="s">
        <v>256</v>
      </c>
      <c r="L102" s="21" t="s">
        <v>261</v>
      </c>
      <c r="M102" s="21" t="s">
        <v>262</v>
      </c>
      <c r="N102" s="21">
        <v>2023</v>
      </c>
      <c r="O102" s="22">
        <v>35000</v>
      </c>
      <c r="P102" s="22">
        <v>0</v>
      </c>
      <c r="Q102" s="22"/>
      <c r="R102" s="22">
        <v>0</v>
      </c>
      <c r="S102" s="22">
        <v>35000</v>
      </c>
      <c r="T102" s="22">
        <v>35000</v>
      </c>
      <c r="U102" s="22">
        <v>0</v>
      </c>
      <c r="V102" s="22">
        <v>35000</v>
      </c>
    </row>
    <row r="103" spans="1:22" x14ac:dyDescent="0.35">
      <c r="A103" s="21">
        <v>891380070</v>
      </c>
      <c r="B103" s="21" t="s">
        <v>14</v>
      </c>
      <c r="C103" s="21" t="s">
        <v>4</v>
      </c>
      <c r="D103" s="21">
        <v>163389</v>
      </c>
      <c r="E103" s="21" t="s">
        <v>118</v>
      </c>
      <c r="F103" s="21" t="s">
        <v>236</v>
      </c>
      <c r="G103" s="22">
        <v>7000</v>
      </c>
      <c r="H103" s="22">
        <v>45199</v>
      </c>
      <c r="I103" s="22"/>
      <c r="J103" s="21" t="s">
        <v>273</v>
      </c>
      <c r="K103" s="21" t="s">
        <v>256</v>
      </c>
      <c r="L103" s="21" t="s">
        <v>261</v>
      </c>
      <c r="M103" s="21" t="s">
        <v>262</v>
      </c>
      <c r="N103" s="21">
        <v>2023</v>
      </c>
      <c r="O103" s="22">
        <v>7000</v>
      </c>
      <c r="P103" s="22">
        <v>0</v>
      </c>
      <c r="Q103" s="22"/>
      <c r="R103" s="22">
        <v>0</v>
      </c>
      <c r="S103" s="22">
        <v>7000</v>
      </c>
      <c r="T103" s="22">
        <v>7000</v>
      </c>
      <c r="U103" s="22">
        <v>0</v>
      </c>
      <c r="V103" s="22">
        <v>7000</v>
      </c>
    </row>
    <row r="104" spans="1:22" x14ac:dyDescent="0.35">
      <c r="A104" s="21">
        <v>891380070</v>
      </c>
      <c r="B104" s="21" t="s">
        <v>14</v>
      </c>
      <c r="C104" s="21" t="s">
        <v>4</v>
      </c>
      <c r="D104" s="21">
        <v>164982</v>
      </c>
      <c r="E104" s="21" t="s">
        <v>119</v>
      </c>
      <c r="F104" s="21" t="s">
        <v>237</v>
      </c>
      <c r="G104" s="22">
        <v>7000</v>
      </c>
      <c r="H104" s="22">
        <v>45199</v>
      </c>
      <c r="I104" s="22"/>
      <c r="J104" s="21" t="s">
        <v>273</v>
      </c>
      <c r="K104" s="21" t="s">
        <v>256</v>
      </c>
      <c r="L104" s="21" t="s">
        <v>261</v>
      </c>
      <c r="M104" s="21" t="s">
        <v>262</v>
      </c>
      <c r="N104" s="21">
        <v>2023</v>
      </c>
      <c r="O104" s="22">
        <v>7000</v>
      </c>
      <c r="P104" s="22">
        <v>0</v>
      </c>
      <c r="Q104" s="22"/>
      <c r="R104" s="22">
        <v>0</v>
      </c>
      <c r="S104" s="22">
        <v>7000</v>
      </c>
      <c r="T104" s="22">
        <v>7000</v>
      </c>
      <c r="U104" s="22">
        <v>0</v>
      </c>
      <c r="V104" s="22">
        <v>7000</v>
      </c>
    </row>
    <row r="105" spans="1:22" x14ac:dyDescent="0.35">
      <c r="A105" s="21">
        <v>891380070</v>
      </c>
      <c r="B105" s="21" t="s">
        <v>14</v>
      </c>
      <c r="C105" s="21" t="s">
        <v>4</v>
      </c>
      <c r="D105" s="21">
        <v>165375</v>
      </c>
      <c r="E105" s="21" t="s">
        <v>120</v>
      </c>
      <c r="F105" s="21" t="s">
        <v>238</v>
      </c>
      <c r="G105" s="22">
        <v>7000</v>
      </c>
      <c r="H105" s="22">
        <v>45230</v>
      </c>
      <c r="I105" s="22"/>
      <c r="J105" s="21" t="s">
        <v>272</v>
      </c>
      <c r="K105" s="21" t="s">
        <v>259</v>
      </c>
      <c r="L105" s="21" t="s">
        <v>261</v>
      </c>
      <c r="M105" s="21" t="s">
        <v>262</v>
      </c>
      <c r="N105" s="21"/>
      <c r="O105" s="22">
        <v>0</v>
      </c>
      <c r="P105" s="22">
        <v>0</v>
      </c>
      <c r="Q105" s="22"/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x14ac:dyDescent="0.35">
      <c r="A106" s="21">
        <v>891380070</v>
      </c>
      <c r="B106" s="21" t="s">
        <v>14</v>
      </c>
      <c r="C106" s="21" t="s">
        <v>4</v>
      </c>
      <c r="D106" s="21">
        <v>165735</v>
      </c>
      <c r="E106" s="21" t="s">
        <v>121</v>
      </c>
      <c r="F106" s="21" t="s">
        <v>239</v>
      </c>
      <c r="G106" s="22">
        <v>77900</v>
      </c>
      <c r="H106" s="22">
        <v>45230</v>
      </c>
      <c r="I106" s="22"/>
      <c r="J106" s="21" t="s">
        <v>272</v>
      </c>
      <c r="K106" s="21" t="s">
        <v>259</v>
      </c>
      <c r="L106" s="21" t="s">
        <v>261</v>
      </c>
      <c r="M106" s="21" t="s">
        <v>262</v>
      </c>
      <c r="N106" s="21"/>
      <c r="O106" s="22">
        <v>0</v>
      </c>
      <c r="P106" s="22">
        <v>0</v>
      </c>
      <c r="Q106" s="22"/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x14ac:dyDescent="0.35">
      <c r="A107" s="21">
        <v>891380070</v>
      </c>
      <c r="B107" s="21" t="s">
        <v>14</v>
      </c>
      <c r="C107" s="21" t="s">
        <v>4</v>
      </c>
      <c r="D107" s="21">
        <v>165906</v>
      </c>
      <c r="E107" s="21" t="s">
        <v>122</v>
      </c>
      <c r="F107" s="21" t="s">
        <v>240</v>
      </c>
      <c r="G107" s="22">
        <v>94900</v>
      </c>
      <c r="H107" s="22">
        <v>45230</v>
      </c>
      <c r="I107" s="22"/>
      <c r="J107" s="21" t="s">
        <v>272</v>
      </c>
      <c r="K107" s="21" t="s">
        <v>259</v>
      </c>
      <c r="L107" s="21" t="s">
        <v>261</v>
      </c>
      <c r="M107" s="21" t="s">
        <v>262</v>
      </c>
      <c r="N107" s="21"/>
      <c r="O107" s="22">
        <v>0</v>
      </c>
      <c r="P107" s="22">
        <v>0</v>
      </c>
      <c r="Q107" s="22"/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x14ac:dyDescent="0.35">
      <c r="A108" s="21">
        <v>891380070</v>
      </c>
      <c r="B108" s="21" t="s">
        <v>14</v>
      </c>
      <c r="C108" s="21" t="s">
        <v>4</v>
      </c>
      <c r="D108" s="21">
        <v>166783</v>
      </c>
      <c r="E108" s="21" t="s">
        <v>123</v>
      </c>
      <c r="F108" s="21" t="s">
        <v>241</v>
      </c>
      <c r="G108" s="22">
        <v>77900</v>
      </c>
      <c r="H108" s="22">
        <v>45230</v>
      </c>
      <c r="I108" s="22"/>
      <c r="J108" s="21" t="s">
        <v>272</v>
      </c>
      <c r="K108" s="21" t="s">
        <v>259</v>
      </c>
      <c r="L108" s="21" t="s">
        <v>261</v>
      </c>
      <c r="M108" s="21" t="s">
        <v>262</v>
      </c>
      <c r="N108" s="21"/>
      <c r="O108" s="22">
        <v>0</v>
      </c>
      <c r="P108" s="22">
        <v>0</v>
      </c>
      <c r="Q108" s="22"/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x14ac:dyDescent="0.35">
      <c r="A109" s="21">
        <v>891380070</v>
      </c>
      <c r="B109" s="21" t="s">
        <v>14</v>
      </c>
      <c r="C109" s="21" t="s">
        <v>4</v>
      </c>
      <c r="D109" s="21">
        <v>166967</v>
      </c>
      <c r="E109" s="21" t="s">
        <v>124</v>
      </c>
      <c r="F109" s="21" t="s">
        <v>242</v>
      </c>
      <c r="G109" s="22">
        <v>83100</v>
      </c>
      <c r="H109" s="22">
        <v>45230</v>
      </c>
      <c r="I109" s="22"/>
      <c r="J109" s="21" t="s">
        <v>272</v>
      </c>
      <c r="K109" s="21" t="s">
        <v>259</v>
      </c>
      <c r="L109" s="21" t="s">
        <v>261</v>
      </c>
      <c r="M109" s="21" t="s">
        <v>262</v>
      </c>
      <c r="N109" s="21"/>
      <c r="O109" s="22">
        <v>0</v>
      </c>
      <c r="P109" s="22">
        <v>0</v>
      </c>
      <c r="Q109" s="22"/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x14ac:dyDescent="0.35">
      <c r="A110" s="21">
        <v>891380070</v>
      </c>
      <c r="B110" s="21" t="s">
        <v>14</v>
      </c>
      <c r="C110" s="21" t="s">
        <v>4</v>
      </c>
      <c r="D110" s="21">
        <v>168878</v>
      </c>
      <c r="E110" s="21" t="s">
        <v>125</v>
      </c>
      <c r="F110" s="21" t="s">
        <v>243</v>
      </c>
      <c r="G110" s="22">
        <v>79300</v>
      </c>
      <c r="H110" s="22">
        <v>45230</v>
      </c>
      <c r="I110" s="22"/>
      <c r="J110" s="21" t="s">
        <v>272</v>
      </c>
      <c r="K110" s="21" t="s">
        <v>259</v>
      </c>
      <c r="L110" s="21" t="s">
        <v>261</v>
      </c>
      <c r="M110" s="21" t="s">
        <v>262</v>
      </c>
      <c r="N110" s="21"/>
      <c r="O110" s="22">
        <v>0</v>
      </c>
      <c r="P110" s="22">
        <v>0</v>
      </c>
      <c r="Q110" s="22"/>
      <c r="R110" s="22">
        <v>0</v>
      </c>
      <c r="S110" s="22">
        <v>0</v>
      </c>
      <c r="T110" s="22">
        <v>0</v>
      </c>
      <c r="U110" s="22">
        <v>0</v>
      </c>
      <c r="V110" s="22">
        <v>0</v>
      </c>
    </row>
    <row r="111" spans="1:22" x14ac:dyDescent="0.35">
      <c r="A111" s="21">
        <v>891380070</v>
      </c>
      <c r="B111" s="21" t="s">
        <v>14</v>
      </c>
      <c r="C111" s="21" t="s">
        <v>4</v>
      </c>
      <c r="D111" s="21">
        <v>168882</v>
      </c>
      <c r="E111" s="21" t="s">
        <v>126</v>
      </c>
      <c r="F111" s="21" t="s">
        <v>244</v>
      </c>
      <c r="G111" s="22">
        <v>78800</v>
      </c>
      <c r="H111" s="22">
        <v>45230</v>
      </c>
      <c r="I111" s="22"/>
      <c r="J111" s="21" t="s">
        <v>272</v>
      </c>
      <c r="K111" s="21" t="s">
        <v>259</v>
      </c>
      <c r="L111" s="21" t="s">
        <v>261</v>
      </c>
      <c r="M111" s="21" t="s">
        <v>262</v>
      </c>
      <c r="N111" s="21"/>
      <c r="O111" s="22">
        <v>0</v>
      </c>
      <c r="P111" s="22">
        <v>0</v>
      </c>
      <c r="Q111" s="22"/>
      <c r="R111" s="22">
        <v>0</v>
      </c>
      <c r="S111" s="22">
        <v>0</v>
      </c>
      <c r="T111" s="22">
        <v>0</v>
      </c>
      <c r="U111" s="22">
        <v>0</v>
      </c>
      <c r="V111" s="22">
        <v>0</v>
      </c>
    </row>
    <row r="112" spans="1:22" x14ac:dyDescent="0.35">
      <c r="A112" s="21">
        <v>891380070</v>
      </c>
      <c r="B112" s="21" t="s">
        <v>14</v>
      </c>
      <c r="C112" s="21" t="s">
        <v>4</v>
      </c>
      <c r="D112" s="21">
        <v>169274</v>
      </c>
      <c r="E112" s="21" t="s">
        <v>127</v>
      </c>
      <c r="F112" s="21" t="s">
        <v>245</v>
      </c>
      <c r="G112" s="22">
        <v>95000</v>
      </c>
      <c r="H112" s="22">
        <v>45230</v>
      </c>
      <c r="I112" s="22"/>
      <c r="J112" s="21" t="s">
        <v>272</v>
      </c>
      <c r="K112" s="21" t="s">
        <v>259</v>
      </c>
      <c r="L112" s="21" t="s">
        <v>261</v>
      </c>
      <c r="M112" s="21" t="s">
        <v>262</v>
      </c>
      <c r="N112" s="21"/>
      <c r="O112" s="22">
        <v>0</v>
      </c>
      <c r="P112" s="22">
        <v>0</v>
      </c>
      <c r="Q112" s="22"/>
      <c r="R112" s="22">
        <v>0</v>
      </c>
      <c r="S112" s="22">
        <v>0</v>
      </c>
      <c r="T112" s="22">
        <v>0</v>
      </c>
      <c r="U112" s="22">
        <v>0</v>
      </c>
      <c r="V112" s="22">
        <v>0</v>
      </c>
    </row>
    <row r="113" spans="1:22" x14ac:dyDescent="0.35">
      <c r="A113" s="21">
        <v>891380070</v>
      </c>
      <c r="B113" s="21" t="s">
        <v>14</v>
      </c>
      <c r="C113" s="21" t="s">
        <v>4</v>
      </c>
      <c r="D113" s="21">
        <v>169506</v>
      </c>
      <c r="E113" s="21" t="s">
        <v>128</v>
      </c>
      <c r="F113" s="21" t="s">
        <v>246</v>
      </c>
      <c r="G113" s="22">
        <v>76200</v>
      </c>
      <c r="H113" s="22">
        <v>45230</v>
      </c>
      <c r="I113" s="22"/>
      <c r="J113" s="21" t="s">
        <v>272</v>
      </c>
      <c r="K113" s="21" t="s">
        <v>259</v>
      </c>
      <c r="L113" s="21" t="s">
        <v>261</v>
      </c>
      <c r="M113" s="21" t="s">
        <v>262</v>
      </c>
      <c r="N113" s="21"/>
      <c r="O113" s="22">
        <v>0</v>
      </c>
      <c r="P113" s="22">
        <v>0</v>
      </c>
      <c r="Q113" s="22"/>
      <c r="R113" s="22">
        <v>0</v>
      </c>
      <c r="S113" s="22">
        <v>0</v>
      </c>
      <c r="T113" s="22">
        <v>0</v>
      </c>
      <c r="U113" s="22">
        <v>0</v>
      </c>
      <c r="V113" s="22">
        <v>0</v>
      </c>
    </row>
    <row r="114" spans="1:22" x14ac:dyDescent="0.35">
      <c r="A114" s="21">
        <v>891380070</v>
      </c>
      <c r="B114" s="21" t="s">
        <v>14</v>
      </c>
      <c r="C114" s="21" t="s">
        <v>4</v>
      </c>
      <c r="D114" s="21">
        <v>128329</v>
      </c>
      <c r="E114" s="21" t="s">
        <v>129</v>
      </c>
      <c r="F114" s="21" t="s">
        <v>247</v>
      </c>
      <c r="G114" s="22">
        <v>76200</v>
      </c>
      <c r="H114" s="22">
        <v>44985</v>
      </c>
      <c r="I114" s="22" t="s">
        <v>271</v>
      </c>
      <c r="J114" s="21" t="s">
        <v>271</v>
      </c>
      <c r="K114" s="21"/>
      <c r="L114" s="21"/>
      <c r="M114" s="21"/>
      <c r="N114" s="21"/>
      <c r="O114" s="22">
        <v>0</v>
      </c>
      <c r="P114" s="22">
        <v>0</v>
      </c>
      <c r="Q114" s="22"/>
      <c r="R114" s="22">
        <v>0</v>
      </c>
      <c r="S114" s="22">
        <v>0</v>
      </c>
      <c r="T114" s="22">
        <v>0</v>
      </c>
      <c r="U114" s="22">
        <v>0</v>
      </c>
      <c r="V114" s="22">
        <v>0</v>
      </c>
    </row>
    <row r="115" spans="1:22" x14ac:dyDescent="0.35">
      <c r="A115" s="21">
        <v>891380070</v>
      </c>
      <c r="B115" s="21" t="s">
        <v>14</v>
      </c>
      <c r="C115" s="21" t="s">
        <v>4</v>
      </c>
      <c r="D115" s="21">
        <v>150667</v>
      </c>
      <c r="E115" s="21" t="s">
        <v>130</v>
      </c>
      <c r="F115" s="21" t="s">
        <v>248</v>
      </c>
      <c r="G115" s="22">
        <v>80000</v>
      </c>
      <c r="H115" s="22">
        <v>45107</v>
      </c>
      <c r="I115" s="22" t="s">
        <v>273</v>
      </c>
      <c r="J115" s="21" t="s">
        <v>273</v>
      </c>
      <c r="K115" s="21" t="s">
        <v>256</v>
      </c>
      <c r="L115" s="21" t="s">
        <v>261</v>
      </c>
      <c r="M115" s="21" t="s">
        <v>262</v>
      </c>
      <c r="N115" s="21">
        <v>2023</v>
      </c>
      <c r="O115" s="21">
        <v>80000</v>
      </c>
      <c r="P115" s="21">
        <v>0</v>
      </c>
      <c r="Q115" s="22"/>
      <c r="R115" s="22">
        <v>364027</v>
      </c>
      <c r="S115" s="21">
        <v>80000</v>
      </c>
      <c r="T115" s="21">
        <v>80000</v>
      </c>
      <c r="U115" s="22">
        <v>0</v>
      </c>
      <c r="V115" s="21">
        <v>80000</v>
      </c>
    </row>
    <row r="116" spans="1:22" x14ac:dyDescent="0.35">
      <c r="A116" s="21">
        <v>891380070</v>
      </c>
      <c r="B116" s="21" t="s">
        <v>14</v>
      </c>
      <c r="C116" s="21" t="s">
        <v>4</v>
      </c>
      <c r="D116" s="21">
        <v>150852</v>
      </c>
      <c r="E116" s="21" t="s">
        <v>131</v>
      </c>
      <c r="F116" s="21" t="s">
        <v>249</v>
      </c>
      <c r="G116" s="22">
        <v>100500</v>
      </c>
      <c r="H116" s="22">
        <v>45107</v>
      </c>
      <c r="I116" s="22" t="s">
        <v>273</v>
      </c>
      <c r="J116" s="21" t="s">
        <v>273</v>
      </c>
      <c r="K116" s="21" t="s">
        <v>256</v>
      </c>
      <c r="L116" s="21" t="s">
        <v>261</v>
      </c>
      <c r="M116" s="21" t="s">
        <v>262</v>
      </c>
      <c r="N116" s="21">
        <v>2023</v>
      </c>
      <c r="O116" s="21">
        <v>100500</v>
      </c>
      <c r="P116" s="21">
        <v>0</v>
      </c>
      <c r="Q116" s="22"/>
      <c r="R116" s="22">
        <v>364027</v>
      </c>
      <c r="S116" s="21">
        <v>100500</v>
      </c>
      <c r="T116" s="21">
        <v>100500</v>
      </c>
      <c r="U116" s="22">
        <v>0</v>
      </c>
      <c r="V116" s="21">
        <v>100500</v>
      </c>
    </row>
    <row r="117" spans="1:22" x14ac:dyDescent="0.35">
      <c r="A117" s="21">
        <v>891380070</v>
      </c>
      <c r="B117" s="21" t="s">
        <v>14</v>
      </c>
      <c r="C117" s="21" t="s">
        <v>4</v>
      </c>
      <c r="D117" s="21">
        <v>151673</v>
      </c>
      <c r="E117" s="21" t="s">
        <v>132</v>
      </c>
      <c r="F117" s="21" t="s">
        <v>250</v>
      </c>
      <c r="G117" s="22">
        <v>201200</v>
      </c>
      <c r="H117" s="22">
        <v>45138</v>
      </c>
      <c r="I117" s="22" t="s">
        <v>273</v>
      </c>
      <c r="J117" s="21" t="s">
        <v>273</v>
      </c>
      <c r="K117" s="21" t="s">
        <v>256</v>
      </c>
      <c r="L117" s="21" t="s">
        <v>261</v>
      </c>
      <c r="M117" s="21" t="s">
        <v>262</v>
      </c>
      <c r="N117" s="21">
        <v>2023</v>
      </c>
      <c r="O117" s="21">
        <v>201200</v>
      </c>
      <c r="P117" s="21">
        <v>0</v>
      </c>
      <c r="Q117" s="22"/>
      <c r="R117" s="22">
        <v>219566</v>
      </c>
      <c r="S117" s="21">
        <v>201200</v>
      </c>
      <c r="T117" s="21">
        <v>201200</v>
      </c>
      <c r="U117" s="22">
        <v>0</v>
      </c>
      <c r="V117" s="21">
        <v>201200</v>
      </c>
    </row>
    <row r="118" spans="1:22" x14ac:dyDescent="0.35">
      <c r="A118" s="21">
        <v>891380070</v>
      </c>
      <c r="B118" s="21" t="s">
        <v>14</v>
      </c>
      <c r="C118" s="21" t="s">
        <v>4</v>
      </c>
      <c r="D118" s="21">
        <v>151733</v>
      </c>
      <c r="E118" s="21" t="s">
        <v>133</v>
      </c>
      <c r="F118" s="21" t="s">
        <v>251</v>
      </c>
      <c r="G118" s="22">
        <v>79300</v>
      </c>
      <c r="H118" s="22">
        <v>45138</v>
      </c>
      <c r="I118" s="22" t="s">
        <v>273</v>
      </c>
      <c r="J118" s="21" t="s">
        <v>273</v>
      </c>
      <c r="K118" s="21" t="s">
        <v>256</v>
      </c>
      <c r="L118" s="21" t="s">
        <v>261</v>
      </c>
      <c r="M118" s="21" t="s">
        <v>262</v>
      </c>
      <c r="N118" s="21">
        <v>2023</v>
      </c>
      <c r="O118" s="21">
        <v>79300</v>
      </c>
      <c r="P118" s="21">
        <v>0</v>
      </c>
      <c r="Q118" s="22"/>
      <c r="R118" s="22">
        <v>219566</v>
      </c>
      <c r="S118" s="21">
        <v>79300</v>
      </c>
      <c r="T118" s="21">
        <v>79300</v>
      </c>
      <c r="U118" s="22">
        <v>0</v>
      </c>
      <c r="V118" s="21">
        <v>79300</v>
      </c>
    </row>
    <row r="119" spans="1:22" x14ac:dyDescent="0.35">
      <c r="A119" s="21">
        <v>891380070</v>
      </c>
      <c r="B119" s="21" t="s">
        <v>14</v>
      </c>
      <c r="C119" s="21" t="s">
        <v>4</v>
      </c>
      <c r="D119" s="21">
        <v>165039</v>
      </c>
      <c r="E119" s="21" t="s">
        <v>134</v>
      </c>
      <c r="F119" s="21" t="s">
        <v>252</v>
      </c>
      <c r="G119" s="22">
        <v>123100</v>
      </c>
      <c r="H119" s="22">
        <v>45199</v>
      </c>
      <c r="I119" s="22"/>
      <c r="J119" s="21" t="s">
        <v>273</v>
      </c>
      <c r="K119" s="21" t="s">
        <v>256</v>
      </c>
      <c r="L119" s="21" t="s">
        <v>261</v>
      </c>
      <c r="M119" s="21" t="s">
        <v>262</v>
      </c>
      <c r="N119" s="21">
        <v>2023</v>
      </c>
      <c r="O119" s="21">
        <v>123100</v>
      </c>
      <c r="P119" s="21">
        <v>0</v>
      </c>
      <c r="Q119" s="22"/>
      <c r="R119" s="22">
        <v>240000</v>
      </c>
      <c r="S119" s="21">
        <v>123100</v>
      </c>
      <c r="T119" s="21">
        <v>123100</v>
      </c>
      <c r="U119" s="22">
        <v>0</v>
      </c>
      <c r="V119" s="21">
        <v>123100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G30"/>
  <sheetViews>
    <sheetView showGridLines="0" topLeftCell="A4" zoomScale="84" zoomScaleNormal="84" zoomScaleSheetLayoutView="100" workbookViewId="0">
      <selection activeCell="M4" sqref="M1:P1048576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19" width="10.90625" style="29"/>
    <col min="220" max="220" width="4.453125" style="29" customWidth="1"/>
    <col min="221" max="221" width="10.90625" style="29"/>
    <col min="222" max="222" width="17.54296875" style="29" customWidth="1"/>
    <col min="223" max="223" width="11.54296875" style="29" customWidth="1"/>
    <col min="224" max="227" width="10.90625" style="29"/>
    <col min="228" max="228" width="22.54296875" style="29" customWidth="1"/>
    <col min="229" max="229" width="14" style="29" customWidth="1"/>
    <col min="230" max="230" width="1.7265625" style="29" customWidth="1"/>
    <col min="231" max="475" width="10.90625" style="29"/>
    <col min="476" max="476" width="4.453125" style="29" customWidth="1"/>
    <col min="477" max="477" width="10.90625" style="29"/>
    <col min="478" max="478" width="17.54296875" style="29" customWidth="1"/>
    <col min="479" max="479" width="11.54296875" style="29" customWidth="1"/>
    <col min="480" max="483" width="10.90625" style="29"/>
    <col min="484" max="484" width="22.54296875" style="29" customWidth="1"/>
    <col min="485" max="485" width="14" style="29" customWidth="1"/>
    <col min="486" max="486" width="1.7265625" style="29" customWidth="1"/>
    <col min="487" max="731" width="10.90625" style="29"/>
    <col min="732" max="732" width="4.453125" style="29" customWidth="1"/>
    <col min="733" max="733" width="10.90625" style="29"/>
    <col min="734" max="734" width="17.54296875" style="29" customWidth="1"/>
    <col min="735" max="735" width="11.54296875" style="29" customWidth="1"/>
    <col min="736" max="739" width="10.90625" style="29"/>
    <col min="740" max="740" width="22.54296875" style="29" customWidth="1"/>
    <col min="741" max="741" width="14" style="29" customWidth="1"/>
    <col min="742" max="742" width="1.7265625" style="29" customWidth="1"/>
    <col min="743" max="987" width="10.90625" style="29"/>
    <col min="988" max="988" width="4.453125" style="29" customWidth="1"/>
    <col min="989" max="989" width="10.90625" style="29"/>
    <col min="990" max="990" width="17.54296875" style="29" customWidth="1"/>
    <col min="991" max="991" width="11.54296875" style="29" customWidth="1"/>
    <col min="992" max="995" width="10.90625" style="29"/>
    <col min="996" max="996" width="22.54296875" style="29" customWidth="1"/>
    <col min="997" max="997" width="14" style="29" customWidth="1"/>
    <col min="998" max="998" width="1.7265625" style="29" customWidth="1"/>
    <col min="999" max="1243" width="10.90625" style="29"/>
    <col min="1244" max="1244" width="4.453125" style="29" customWidth="1"/>
    <col min="1245" max="1245" width="10.90625" style="29"/>
    <col min="1246" max="1246" width="17.54296875" style="29" customWidth="1"/>
    <col min="1247" max="1247" width="11.54296875" style="29" customWidth="1"/>
    <col min="1248" max="1251" width="10.90625" style="29"/>
    <col min="1252" max="1252" width="22.54296875" style="29" customWidth="1"/>
    <col min="1253" max="1253" width="14" style="29" customWidth="1"/>
    <col min="1254" max="1254" width="1.7265625" style="29" customWidth="1"/>
    <col min="1255" max="1499" width="10.90625" style="29"/>
    <col min="1500" max="1500" width="4.453125" style="29" customWidth="1"/>
    <col min="1501" max="1501" width="10.90625" style="29"/>
    <col min="1502" max="1502" width="17.54296875" style="29" customWidth="1"/>
    <col min="1503" max="1503" width="11.54296875" style="29" customWidth="1"/>
    <col min="1504" max="1507" width="10.90625" style="29"/>
    <col min="1508" max="1508" width="22.54296875" style="29" customWidth="1"/>
    <col min="1509" max="1509" width="14" style="29" customWidth="1"/>
    <col min="1510" max="1510" width="1.7265625" style="29" customWidth="1"/>
    <col min="1511" max="1755" width="10.90625" style="29"/>
    <col min="1756" max="1756" width="4.453125" style="29" customWidth="1"/>
    <col min="1757" max="1757" width="10.90625" style="29"/>
    <col min="1758" max="1758" width="17.54296875" style="29" customWidth="1"/>
    <col min="1759" max="1759" width="11.54296875" style="29" customWidth="1"/>
    <col min="1760" max="1763" width="10.90625" style="29"/>
    <col min="1764" max="1764" width="22.54296875" style="29" customWidth="1"/>
    <col min="1765" max="1765" width="14" style="29" customWidth="1"/>
    <col min="1766" max="1766" width="1.7265625" style="29" customWidth="1"/>
    <col min="1767" max="2011" width="10.90625" style="29"/>
    <col min="2012" max="2012" width="4.453125" style="29" customWidth="1"/>
    <col min="2013" max="2013" width="10.90625" style="29"/>
    <col min="2014" max="2014" width="17.54296875" style="29" customWidth="1"/>
    <col min="2015" max="2015" width="11.54296875" style="29" customWidth="1"/>
    <col min="2016" max="2019" width="10.90625" style="29"/>
    <col min="2020" max="2020" width="22.54296875" style="29" customWidth="1"/>
    <col min="2021" max="2021" width="14" style="29" customWidth="1"/>
    <col min="2022" max="2022" width="1.7265625" style="29" customWidth="1"/>
    <col min="2023" max="2267" width="10.90625" style="29"/>
    <col min="2268" max="2268" width="4.453125" style="29" customWidth="1"/>
    <col min="2269" max="2269" width="10.90625" style="29"/>
    <col min="2270" max="2270" width="17.54296875" style="29" customWidth="1"/>
    <col min="2271" max="2271" width="11.54296875" style="29" customWidth="1"/>
    <col min="2272" max="2275" width="10.90625" style="29"/>
    <col min="2276" max="2276" width="22.54296875" style="29" customWidth="1"/>
    <col min="2277" max="2277" width="14" style="29" customWidth="1"/>
    <col min="2278" max="2278" width="1.7265625" style="29" customWidth="1"/>
    <col min="2279" max="2523" width="10.90625" style="29"/>
    <col min="2524" max="2524" width="4.453125" style="29" customWidth="1"/>
    <col min="2525" max="2525" width="10.90625" style="29"/>
    <col min="2526" max="2526" width="17.54296875" style="29" customWidth="1"/>
    <col min="2527" max="2527" width="11.54296875" style="29" customWidth="1"/>
    <col min="2528" max="2531" width="10.90625" style="29"/>
    <col min="2532" max="2532" width="22.54296875" style="29" customWidth="1"/>
    <col min="2533" max="2533" width="14" style="29" customWidth="1"/>
    <col min="2534" max="2534" width="1.7265625" style="29" customWidth="1"/>
    <col min="2535" max="2779" width="10.90625" style="29"/>
    <col min="2780" max="2780" width="4.453125" style="29" customWidth="1"/>
    <col min="2781" max="2781" width="10.90625" style="29"/>
    <col min="2782" max="2782" width="17.54296875" style="29" customWidth="1"/>
    <col min="2783" max="2783" width="11.54296875" style="29" customWidth="1"/>
    <col min="2784" max="2787" width="10.90625" style="29"/>
    <col min="2788" max="2788" width="22.54296875" style="29" customWidth="1"/>
    <col min="2789" max="2789" width="14" style="29" customWidth="1"/>
    <col min="2790" max="2790" width="1.7265625" style="29" customWidth="1"/>
    <col min="2791" max="3035" width="10.90625" style="29"/>
    <col min="3036" max="3036" width="4.453125" style="29" customWidth="1"/>
    <col min="3037" max="3037" width="10.90625" style="29"/>
    <col min="3038" max="3038" width="17.54296875" style="29" customWidth="1"/>
    <col min="3039" max="3039" width="11.54296875" style="29" customWidth="1"/>
    <col min="3040" max="3043" width="10.90625" style="29"/>
    <col min="3044" max="3044" width="22.54296875" style="29" customWidth="1"/>
    <col min="3045" max="3045" width="14" style="29" customWidth="1"/>
    <col min="3046" max="3046" width="1.7265625" style="29" customWidth="1"/>
    <col min="3047" max="3291" width="10.90625" style="29"/>
    <col min="3292" max="3292" width="4.453125" style="29" customWidth="1"/>
    <col min="3293" max="3293" width="10.90625" style="29"/>
    <col min="3294" max="3294" width="17.54296875" style="29" customWidth="1"/>
    <col min="3295" max="3295" width="11.54296875" style="29" customWidth="1"/>
    <col min="3296" max="3299" width="10.90625" style="29"/>
    <col min="3300" max="3300" width="22.54296875" style="29" customWidth="1"/>
    <col min="3301" max="3301" width="14" style="29" customWidth="1"/>
    <col min="3302" max="3302" width="1.7265625" style="29" customWidth="1"/>
    <col min="3303" max="3547" width="10.90625" style="29"/>
    <col min="3548" max="3548" width="4.453125" style="29" customWidth="1"/>
    <col min="3549" max="3549" width="10.90625" style="29"/>
    <col min="3550" max="3550" width="17.54296875" style="29" customWidth="1"/>
    <col min="3551" max="3551" width="11.54296875" style="29" customWidth="1"/>
    <col min="3552" max="3555" width="10.90625" style="29"/>
    <col min="3556" max="3556" width="22.54296875" style="29" customWidth="1"/>
    <col min="3557" max="3557" width="14" style="29" customWidth="1"/>
    <col min="3558" max="3558" width="1.7265625" style="29" customWidth="1"/>
    <col min="3559" max="3803" width="10.90625" style="29"/>
    <col min="3804" max="3804" width="4.453125" style="29" customWidth="1"/>
    <col min="3805" max="3805" width="10.90625" style="29"/>
    <col min="3806" max="3806" width="17.54296875" style="29" customWidth="1"/>
    <col min="3807" max="3807" width="11.54296875" style="29" customWidth="1"/>
    <col min="3808" max="3811" width="10.90625" style="29"/>
    <col min="3812" max="3812" width="22.54296875" style="29" customWidth="1"/>
    <col min="3813" max="3813" width="14" style="29" customWidth="1"/>
    <col min="3814" max="3814" width="1.7265625" style="29" customWidth="1"/>
    <col min="3815" max="4059" width="10.90625" style="29"/>
    <col min="4060" max="4060" width="4.453125" style="29" customWidth="1"/>
    <col min="4061" max="4061" width="10.90625" style="29"/>
    <col min="4062" max="4062" width="17.54296875" style="29" customWidth="1"/>
    <col min="4063" max="4063" width="11.54296875" style="29" customWidth="1"/>
    <col min="4064" max="4067" width="10.90625" style="29"/>
    <col min="4068" max="4068" width="22.54296875" style="29" customWidth="1"/>
    <col min="4069" max="4069" width="14" style="29" customWidth="1"/>
    <col min="4070" max="4070" width="1.7265625" style="29" customWidth="1"/>
    <col min="4071" max="4315" width="10.90625" style="29"/>
    <col min="4316" max="4316" width="4.453125" style="29" customWidth="1"/>
    <col min="4317" max="4317" width="10.90625" style="29"/>
    <col min="4318" max="4318" width="17.54296875" style="29" customWidth="1"/>
    <col min="4319" max="4319" width="11.54296875" style="29" customWidth="1"/>
    <col min="4320" max="4323" width="10.90625" style="29"/>
    <col min="4324" max="4324" width="22.54296875" style="29" customWidth="1"/>
    <col min="4325" max="4325" width="14" style="29" customWidth="1"/>
    <col min="4326" max="4326" width="1.7265625" style="29" customWidth="1"/>
    <col min="4327" max="4571" width="10.90625" style="29"/>
    <col min="4572" max="4572" width="4.453125" style="29" customWidth="1"/>
    <col min="4573" max="4573" width="10.90625" style="29"/>
    <col min="4574" max="4574" width="17.54296875" style="29" customWidth="1"/>
    <col min="4575" max="4575" width="11.54296875" style="29" customWidth="1"/>
    <col min="4576" max="4579" width="10.90625" style="29"/>
    <col min="4580" max="4580" width="22.54296875" style="29" customWidth="1"/>
    <col min="4581" max="4581" width="14" style="29" customWidth="1"/>
    <col min="4582" max="4582" width="1.7265625" style="29" customWidth="1"/>
    <col min="4583" max="4827" width="10.90625" style="29"/>
    <col min="4828" max="4828" width="4.453125" style="29" customWidth="1"/>
    <col min="4829" max="4829" width="10.90625" style="29"/>
    <col min="4830" max="4830" width="17.54296875" style="29" customWidth="1"/>
    <col min="4831" max="4831" width="11.54296875" style="29" customWidth="1"/>
    <col min="4832" max="4835" width="10.90625" style="29"/>
    <col min="4836" max="4836" width="22.54296875" style="29" customWidth="1"/>
    <col min="4837" max="4837" width="14" style="29" customWidth="1"/>
    <col min="4838" max="4838" width="1.7265625" style="29" customWidth="1"/>
    <col min="4839" max="5083" width="10.90625" style="29"/>
    <col min="5084" max="5084" width="4.453125" style="29" customWidth="1"/>
    <col min="5085" max="5085" width="10.90625" style="29"/>
    <col min="5086" max="5086" width="17.54296875" style="29" customWidth="1"/>
    <col min="5087" max="5087" width="11.54296875" style="29" customWidth="1"/>
    <col min="5088" max="5091" width="10.90625" style="29"/>
    <col min="5092" max="5092" width="22.54296875" style="29" customWidth="1"/>
    <col min="5093" max="5093" width="14" style="29" customWidth="1"/>
    <col min="5094" max="5094" width="1.7265625" style="29" customWidth="1"/>
    <col min="5095" max="5339" width="10.90625" style="29"/>
    <col min="5340" max="5340" width="4.453125" style="29" customWidth="1"/>
    <col min="5341" max="5341" width="10.90625" style="29"/>
    <col min="5342" max="5342" width="17.54296875" style="29" customWidth="1"/>
    <col min="5343" max="5343" width="11.54296875" style="29" customWidth="1"/>
    <col min="5344" max="5347" width="10.90625" style="29"/>
    <col min="5348" max="5348" width="22.54296875" style="29" customWidth="1"/>
    <col min="5349" max="5349" width="14" style="29" customWidth="1"/>
    <col min="5350" max="5350" width="1.7265625" style="29" customWidth="1"/>
    <col min="5351" max="5595" width="10.90625" style="29"/>
    <col min="5596" max="5596" width="4.453125" style="29" customWidth="1"/>
    <col min="5597" max="5597" width="10.90625" style="29"/>
    <col min="5598" max="5598" width="17.54296875" style="29" customWidth="1"/>
    <col min="5599" max="5599" width="11.54296875" style="29" customWidth="1"/>
    <col min="5600" max="5603" width="10.90625" style="29"/>
    <col min="5604" max="5604" width="22.54296875" style="29" customWidth="1"/>
    <col min="5605" max="5605" width="14" style="29" customWidth="1"/>
    <col min="5606" max="5606" width="1.7265625" style="29" customWidth="1"/>
    <col min="5607" max="5851" width="10.90625" style="29"/>
    <col min="5852" max="5852" width="4.453125" style="29" customWidth="1"/>
    <col min="5853" max="5853" width="10.90625" style="29"/>
    <col min="5854" max="5854" width="17.54296875" style="29" customWidth="1"/>
    <col min="5855" max="5855" width="11.54296875" style="29" customWidth="1"/>
    <col min="5856" max="5859" width="10.90625" style="29"/>
    <col min="5860" max="5860" width="22.54296875" style="29" customWidth="1"/>
    <col min="5861" max="5861" width="14" style="29" customWidth="1"/>
    <col min="5862" max="5862" width="1.7265625" style="29" customWidth="1"/>
    <col min="5863" max="6107" width="10.90625" style="29"/>
    <col min="6108" max="6108" width="4.453125" style="29" customWidth="1"/>
    <col min="6109" max="6109" width="10.90625" style="29"/>
    <col min="6110" max="6110" width="17.54296875" style="29" customWidth="1"/>
    <col min="6111" max="6111" width="11.54296875" style="29" customWidth="1"/>
    <col min="6112" max="6115" width="10.90625" style="29"/>
    <col min="6116" max="6116" width="22.54296875" style="29" customWidth="1"/>
    <col min="6117" max="6117" width="14" style="29" customWidth="1"/>
    <col min="6118" max="6118" width="1.7265625" style="29" customWidth="1"/>
    <col min="6119" max="6363" width="10.90625" style="29"/>
    <col min="6364" max="6364" width="4.453125" style="29" customWidth="1"/>
    <col min="6365" max="6365" width="10.90625" style="29"/>
    <col min="6366" max="6366" width="17.54296875" style="29" customWidth="1"/>
    <col min="6367" max="6367" width="11.54296875" style="29" customWidth="1"/>
    <col min="6368" max="6371" width="10.90625" style="29"/>
    <col min="6372" max="6372" width="22.54296875" style="29" customWidth="1"/>
    <col min="6373" max="6373" width="14" style="29" customWidth="1"/>
    <col min="6374" max="6374" width="1.7265625" style="29" customWidth="1"/>
    <col min="6375" max="6619" width="10.90625" style="29"/>
    <col min="6620" max="6620" width="4.453125" style="29" customWidth="1"/>
    <col min="6621" max="6621" width="10.90625" style="29"/>
    <col min="6622" max="6622" width="17.54296875" style="29" customWidth="1"/>
    <col min="6623" max="6623" width="11.54296875" style="29" customWidth="1"/>
    <col min="6624" max="6627" width="10.90625" style="29"/>
    <col min="6628" max="6628" width="22.54296875" style="29" customWidth="1"/>
    <col min="6629" max="6629" width="14" style="29" customWidth="1"/>
    <col min="6630" max="6630" width="1.7265625" style="29" customWidth="1"/>
    <col min="6631" max="6875" width="10.90625" style="29"/>
    <col min="6876" max="6876" width="4.453125" style="29" customWidth="1"/>
    <col min="6877" max="6877" width="10.90625" style="29"/>
    <col min="6878" max="6878" width="17.54296875" style="29" customWidth="1"/>
    <col min="6879" max="6879" width="11.54296875" style="29" customWidth="1"/>
    <col min="6880" max="6883" width="10.90625" style="29"/>
    <col min="6884" max="6884" width="22.54296875" style="29" customWidth="1"/>
    <col min="6885" max="6885" width="14" style="29" customWidth="1"/>
    <col min="6886" max="6886" width="1.7265625" style="29" customWidth="1"/>
    <col min="6887" max="7131" width="10.90625" style="29"/>
    <col min="7132" max="7132" width="4.453125" style="29" customWidth="1"/>
    <col min="7133" max="7133" width="10.90625" style="29"/>
    <col min="7134" max="7134" width="17.54296875" style="29" customWidth="1"/>
    <col min="7135" max="7135" width="11.54296875" style="29" customWidth="1"/>
    <col min="7136" max="7139" width="10.90625" style="29"/>
    <col min="7140" max="7140" width="22.54296875" style="29" customWidth="1"/>
    <col min="7141" max="7141" width="14" style="29" customWidth="1"/>
    <col min="7142" max="7142" width="1.7265625" style="29" customWidth="1"/>
    <col min="7143" max="7387" width="10.90625" style="29"/>
    <col min="7388" max="7388" width="4.453125" style="29" customWidth="1"/>
    <col min="7389" max="7389" width="10.90625" style="29"/>
    <col min="7390" max="7390" width="17.54296875" style="29" customWidth="1"/>
    <col min="7391" max="7391" width="11.54296875" style="29" customWidth="1"/>
    <col min="7392" max="7395" width="10.90625" style="29"/>
    <col min="7396" max="7396" width="22.54296875" style="29" customWidth="1"/>
    <col min="7397" max="7397" width="14" style="29" customWidth="1"/>
    <col min="7398" max="7398" width="1.7265625" style="29" customWidth="1"/>
    <col min="7399" max="7643" width="10.90625" style="29"/>
    <col min="7644" max="7644" width="4.453125" style="29" customWidth="1"/>
    <col min="7645" max="7645" width="10.90625" style="29"/>
    <col min="7646" max="7646" width="17.54296875" style="29" customWidth="1"/>
    <col min="7647" max="7647" width="11.54296875" style="29" customWidth="1"/>
    <col min="7648" max="7651" width="10.90625" style="29"/>
    <col min="7652" max="7652" width="22.54296875" style="29" customWidth="1"/>
    <col min="7653" max="7653" width="14" style="29" customWidth="1"/>
    <col min="7654" max="7654" width="1.7265625" style="29" customWidth="1"/>
    <col min="7655" max="7899" width="10.90625" style="29"/>
    <col min="7900" max="7900" width="4.453125" style="29" customWidth="1"/>
    <col min="7901" max="7901" width="10.90625" style="29"/>
    <col min="7902" max="7902" width="17.54296875" style="29" customWidth="1"/>
    <col min="7903" max="7903" width="11.54296875" style="29" customWidth="1"/>
    <col min="7904" max="7907" width="10.90625" style="29"/>
    <col min="7908" max="7908" width="22.54296875" style="29" customWidth="1"/>
    <col min="7909" max="7909" width="14" style="29" customWidth="1"/>
    <col min="7910" max="7910" width="1.7265625" style="29" customWidth="1"/>
    <col min="7911" max="8155" width="10.90625" style="29"/>
    <col min="8156" max="8156" width="4.453125" style="29" customWidth="1"/>
    <col min="8157" max="8157" width="10.90625" style="29"/>
    <col min="8158" max="8158" width="17.54296875" style="29" customWidth="1"/>
    <col min="8159" max="8159" width="11.54296875" style="29" customWidth="1"/>
    <col min="8160" max="8163" width="10.90625" style="29"/>
    <col min="8164" max="8164" width="22.54296875" style="29" customWidth="1"/>
    <col min="8165" max="8165" width="14" style="29" customWidth="1"/>
    <col min="8166" max="8166" width="1.7265625" style="29" customWidth="1"/>
    <col min="8167" max="8411" width="10.90625" style="29"/>
    <col min="8412" max="8412" width="4.453125" style="29" customWidth="1"/>
    <col min="8413" max="8413" width="10.90625" style="29"/>
    <col min="8414" max="8414" width="17.54296875" style="29" customWidth="1"/>
    <col min="8415" max="8415" width="11.54296875" style="29" customWidth="1"/>
    <col min="8416" max="8419" width="10.90625" style="29"/>
    <col min="8420" max="8420" width="22.54296875" style="29" customWidth="1"/>
    <col min="8421" max="8421" width="14" style="29" customWidth="1"/>
    <col min="8422" max="8422" width="1.7265625" style="29" customWidth="1"/>
    <col min="8423" max="8667" width="10.90625" style="29"/>
    <col min="8668" max="8668" width="4.453125" style="29" customWidth="1"/>
    <col min="8669" max="8669" width="10.90625" style="29"/>
    <col min="8670" max="8670" width="17.54296875" style="29" customWidth="1"/>
    <col min="8671" max="8671" width="11.54296875" style="29" customWidth="1"/>
    <col min="8672" max="8675" width="10.90625" style="29"/>
    <col min="8676" max="8676" width="22.54296875" style="29" customWidth="1"/>
    <col min="8677" max="8677" width="14" style="29" customWidth="1"/>
    <col min="8678" max="8678" width="1.7265625" style="29" customWidth="1"/>
    <col min="8679" max="8923" width="10.90625" style="29"/>
    <col min="8924" max="8924" width="4.453125" style="29" customWidth="1"/>
    <col min="8925" max="8925" width="10.90625" style="29"/>
    <col min="8926" max="8926" width="17.54296875" style="29" customWidth="1"/>
    <col min="8927" max="8927" width="11.54296875" style="29" customWidth="1"/>
    <col min="8928" max="8931" width="10.90625" style="29"/>
    <col min="8932" max="8932" width="22.54296875" style="29" customWidth="1"/>
    <col min="8933" max="8933" width="14" style="29" customWidth="1"/>
    <col min="8934" max="8934" width="1.7265625" style="29" customWidth="1"/>
    <col min="8935" max="9179" width="10.90625" style="29"/>
    <col min="9180" max="9180" width="4.453125" style="29" customWidth="1"/>
    <col min="9181" max="9181" width="10.90625" style="29"/>
    <col min="9182" max="9182" width="17.54296875" style="29" customWidth="1"/>
    <col min="9183" max="9183" width="11.54296875" style="29" customWidth="1"/>
    <col min="9184" max="9187" width="10.90625" style="29"/>
    <col min="9188" max="9188" width="22.54296875" style="29" customWidth="1"/>
    <col min="9189" max="9189" width="14" style="29" customWidth="1"/>
    <col min="9190" max="9190" width="1.7265625" style="29" customWidth="1"/>
    <col min="9191" max="9435" width="10.90625" style="29"/>
    <col min="9436" max="9436" width="4.453125" style="29" customWidth="1"/>
    <col min="9437" max="9437" width="10.90625" style="29"/>
    <col min="9438" max="9438" width="17.54296875" style="29" customWidth="1"/>
    <col min="9439" max="9439" width="11.54296875" style="29" customWidth="1"/>
    <col min="9440" max="9443" width="10.90625" style="29"/>
    <col min="9444" max="9444" width="22.54296875" style="29" customWidth="1"/>
    <col min="9445" max="9445" width="14" style="29" customWidth="1"/>
    <col min="9446" max="9446" width="1.7265625" style="29" customWidth="1"/>
    <col min="9447" max="9691" width="10.90625" style="29"/>
    <col min="9692" max="9692" width="4.453125" style="29" customWidth="1"/>
    <col min="9693" max="9693" width="10.90625" style="29"/>
    <col min="9694" max="9694" width="17.54296875" style="29" customWidth="1"/>
    <col min="9695" max="9695" width="11.54296875" style="29" customWidth="1"/>
    <col min="9696" max="9699" width="10.90625" style="29"/>
    <col min="9700" max="9700" width="22.54296875" style="29" customWidth="1"/>
    <col min="9701" max="9701" width="14" style="29" customWidth="1"/>
    <col min="9702" max="9702" width="1.7265625" style="29" customWidth="1"/>
    <col min="9703" max="9947" width="10.90625" style="29"/>
    <col min="9948" max="9948" width="4.453125" style="29" customWidth="1"/>
    <col min="9949" max="9949" width="10.90625" style="29"/>
    <col min="9950" max="9950" width="17.54296875" style="29" customWidth="1"/>
    <col min="9951" max="9951" width="11.54296875" style="29" customWidth="1"/>
    <col min="9952" max="9955" width="10.90625" style="29"/>
    <col min="9956" max="9956" width="22.54296875" style="29" customWidth="1"/>
    <col min="9957" max="9957" width="14" style="29" customWidth="1"/>
    <col min="9958" max="9958" width="1.7265625" style="29" customWidth="1"/>
    <col min="9959" max="10203" width="10.90625" style="29"/>
    <col min="10204" max="10204" width="4.453125" style="29" customWidth="1"/>
    <col min="10205" max="10205" width="10.90625" style="29"/>
    <col min="10206" max="10206" width="17.54296875" style="29" customWidth="1"/>
    <col min="10207" max="10207" width="11.54296875" style="29" customWidth="1"/>
    <col min="10208" max="10211" width="10.90625" style="29"/>
    <col min="10212" max="10212" width="22.54296875" style="29" customWidth="1"/>
    <col min="10213" max="10213" width="14" style="29" customWidth="1"/>
    <col min="10214" max="10214" width="1.7265625" style="29" customWidth="1"/>
    <col min="10215" max="10459" width="10.90625" style="29"/>
    <col min="10460" max="10460" width="4.453125" style="29" customWidth="1"/>
    <col min="10461" max="10461" width="10.90625" style="29"/>
    <col min="10462" max="10462" width="17.54296875" style="29" customWidth="1"/>
    <col min="10463" max="10463" width="11.54296875" style="29" customWidth="1"/>
    <col min="10464" max="10467" width="10.90625" style="29"/>
    <col min="10468" max="10468" width="22.54296875" style="29" customWidth="1"/>
    <col min="10469" max="10469" width="14" style="29" customWidth="1"/>
    <col min="10470" max="10470" width="1.7265625" style="29" customWidth="1"/>
    <col min="10471" max="10715" width="10.90625" style="29"/>
    <col min="10716" max="10716" width="4.453125" style="29" customWidth="1"/>
    <col min="10717" max="10717" width="10.90625" style="29"/>
    <col min="10718" max="10718" width="17.54296875" style="29" customWidth="1"/>
    <col min="10719" max="10719" width="11.54296875" style="29" customWidth="1"/>
    <col min="10720" max="10723" width="10.90625" style="29"/>
    <col min="10724" max="10724" width="22.54296875" style="29" customWidth="1"/>
    <col min="10725" max="10725" width="14" style="29" customWidth="1"/>
    <col min="10726" max="10726" width="1.7265625" style="29" customWidth="1"/>
    <col min="10727" max="10971" width="10.90625" style="29"/>
    <col min="10972" max="10972" width="4.453125" style="29" customWidth="1"/>
    <col min="10973" max="10973" width="10.90625" style="29"/>
    <col min="10974" max="10974" width="17.54296875" style="29" customWidth="1"/>
    <col min="10975" max="10975" width="11.54296875" style="29" customWidth="1"/>
    <col min="10976" max="10979" width="10.90625" style="29"/>
    <col min="10980" max="10980" width="22.54296875" style="29" customWidth="1"/>
    <col min="10981" max="10981" width="14" style="29" customWidth="1"/>
    <col min="10982" max="10982" width="1.7265625" style="29" customWidth="1"/>
    <col min="10983" max="11227" width="10.90625" style="29"/>
    <col min="11228" max="11228" width="4.453125" style="29" customWidth="1"/>
    <col min="11229" max="11229" width="10.90625" style="29"/>
    <col min="11230" max="11230" width="17.54296875" style="29" customWidth="1"/>
    <col min="11231" max="11231" width="11.54296875" style="29" customWidth="1"/>
    <col min="11232" max="11235" width="10.90625" style="29"/>
    <col min="11236" max="11236" width="22.54296875" style="29" customWidth="1"/>
    <col min="11237" max="11237" width="14" style="29" customWidth="1"/>
    <col min="11238" max="11238" width="1.7265625" style="29" customWidth="1"/>
    <col min="11239" max="11483" width="10.90625" style="29"/>
    <col min="11484" max="11484" width="4.453125" style="29" customWidth="1"/>
    <col min="11485" max="11485" width="10.90625" style="29"/>
    <col min="11486" max="11486" width="17.54296875" style="29" customWidth="1"/>
    <col min="11487" max="11487" width="11.54296875" style="29" customWidth="1"/>
    <col min="11488" max="11491" width="10.90625" style="29"/>
    <col min="11492" max="11492" width="22.54296875" style="29" customWidth="1"/>
    <col min="11493" max="11493" width="14" style="29" customWidth="1"/>
    <col min="11494" max="11494" width="1.7265625" style="29" customWidth="1"/>
    <col min="11495" max="11739" width="10.90625" style="29"/>
    <col min="11740" max="11740" width="4.453125" style="29" customWidth="1"/>
    <col min="11741" max="11741" width="10.90625" style="29"/>
    <col min="11742" max="11742" width="17.54296875" style="29" customWidth="1"/>
    <col min="11743" max="11743" width="11.54296875" style="29" customWidth="1"/>
    <col min="11744" max="11747" width="10.90625" style="29"/>
    <col min="11748" max="11748" width="22.54296875" style="29" customWidth="1"/>
    <col min="11749" max="11749" width="14" style="29" customWidth="1"/>
    <col min="11750" max="11750" width="1.7265625" style="29" customWidth="1"/>
    <col min="11751" max="11995" width="10.90625" style="29"/>
    <col min="11996" max="11996" width="4.453125" style="29" customWidth="1"/>
    <col min="11997" max="11997" width="10.90625" style="29"/>
    <col min="11998" max="11998" width="17.54296875" style="29" customWidth="1"/>
    <col min="11999" max="11999" width="11.54296875" style="29" customWidth="1"/>
    <col min="12000" max="12003" width="10.90625" style="29"/>
    <col min="12004" max="12004" width="22.54296875" style="29" customWidth="1"/>
    <col min="12005" max="12005" width="14" style="29" customWidth="1"/>
    <col min="12006" max="12006" width="1.7265625" style="29" customWidth="1"/>
    <col min="12007" max="12251" width="10.90625" style="29"/>
    <col min="12252" max="12252" width="4.453125" style="29" customWidth="1"/>
    <col min="12253" max="12253" width="10.90625" style="29"/>
    <col min="12254" max="12254" width="17.54296875" style="29" customWidth="1"/>
    <col min="12255" max="12255" width="11.54296875" style="29" customWidth="1"/>
    <col min="12256" max="12259" width="10.90625" style="29"/>
    <col min="12260" max="12260" width="22.54296875" style="29" customWidth="1"/>
    <col min="12261" max="12261" width="14" style="29" customWidth="1"/>
    <col min="12262" max="12262" width="1.7265625" style="29" customWidth="1"/>
    <col min="12263" max="12507" width="10.90625" style="29"/>
    <col min="12508" max="12508" width="4.453125" style="29" customWidth="1"/>
    <col min="12509" max="12509" width="10.90625" style="29"/>
    <col min="12510" max="12510" width="17.54296875" style="29" customWidth="1"/>
    <col min="12511" max="12511" width="11.54296875" style="29" customWidth="1"/>
    <col min="12512" max="12515" width="10.90625" style="29"/>
    <col min="12516" max="12516" width="22.54296875" style="29" customWidth="1"/>
    <col min="12517" max="12517" width="14" style="29" customWidth="1"/>
    <col min="12518" max="12518" width="1.7265625" style="29" customWidth="1"/>
    <col min="12519" max="12763" width="10.90625" style="29"/>
    <col min="12764" max="12764" width="4.453125" style="29" customWidth="1"/>
    <col min="12765" max="12765" width="10.90625" style="29"/>
    <col min="12766" max="12766" width="17.54296875" style="29" customWidth="1"/>
    <col min="12767" max="12767" width="11.54296875" style="29" customWidth="1"/>
    <col min="12768" max="12771" width="10.90625" style="29"/>
    <col min="12772" max="12772" width="22.54296875" style="29" customWidth="1"/>
    <col min="12773" max="12773" width="14" style="29" customWidth="1"/>
    <col min="12774" max="12774" width="1.7265625" style="29" customWidth="1"/>
    <col min="12775" max="13019" width="10.90625" style="29"/>
    <col min="13020" max="13020" width="4.453125" style="29" customWidth="1"/>
    <col min="13021" max="13021" width="10.90625" style="29"/>
    <col min="13022" max="13022" width="17.54296875" style="29" customWidth="1"/>
    <col min="13023" max="13023" width="11.54296875" style="29" customWidth="1"/>
    <col min="13024" max="13027" width="10.90625" style="29"/>
    <col min="13028" max="13028" width="22.54296875" style="29" customWidth="1"/>
    <col min="13029" max="13029" width="14" style="29" customWidth="1"/>
    <col min="13030" max="13030" width="1.7265625" style="29" customWidth="1"/>
    <col min="13031" max="13275" width="10.90625" style="29"/>
    <col min="13276" max="13276" width="4.453125" style="29" customWidth="1"/>
    <col min="13277" max="13277" width="10.90625" style="29"/>
    <col min="13278" max="13278" width="17.54296875" style="29" customWidth="1"/>
    <col min="13279" max="13279" width="11.54296875" style="29" customWidth="1"/>
    <col min="13280" max="13283" width="10.90625" style="29"/>
    <col min="13284" max="13284" width="22.54296875" style="29" customWidth="1"/>
    <col min="13285" max="13285" width="14" style="29" customWidth="1"/>
    <col min="13286" max="13286" width="1.7265625" style="29" customWidth="1"/>
    <col min="13287" max="13531" width="10.90625" style="29"/>
    <col min="13532" max="13532" width="4.453125" style="29" customWidth="1"/>
    <col min="13533" max="13533" width="10.90625" style="29"/>
    <col min="13534" max="13534" width="17.54296875" style="29" customWidth="1"/>
    <col min="13535" max="13535" width="11.54296875" style="29" customWidth="1"/>
    <col min="13536" max="13539" width="10.90625" style="29"/>
    <col min="13540" max="13540" width="22.54296875" style="29" customWidth="1"/>
    <col min="13541" max="13541" width="14" style="29" customWidth="1"/>
    <col min="13542" max="13542" width="1.7265625" style="29" customWidth="1"/>
    <col min="13543" max="13787" width="10.90625" style="29"/>
    <col min="13788" max="13788" width="4.453125" style="29" customWidth="1"/>
    <col min="13789" max="13789" width="10.90625" style="29"/>
    <col min="13790" max="13790" width="17.54296875" style="29" customWidth="1"/>
    <col min="13791" max="13791" width="11.54296875" style="29" customWidth="1"/>
    <col min="13792" max="13795" width="10.90625" style="29"/>
    <col min="13796" max="13796" width="22.54296875" style="29" customWidth="1"/>
    <col min="13797" max="13797" width="14" style="29" customWidth="1"/>
    <col min="13798" max="13798" width="1.7265625" style="29" customWidth="1"/>
    <col min="13799" max="14043" width="10.90625" style="29"/>
    <col min="14044" max="14044" width="4.453125" style="29" customWidth="1"/>
    <col min="14045" max="14045" width="10.90625" style="29"/>
    <col min="14046" max="14046" width="17.54296875" style="29" customWidth="1"/>
    <col min="14047" max="14047" width="11.54296875" style="29" customWidth="1"/>
    <col min="14048" max="14051" width="10.90625" style="29"/>
    <col min="14052" max="14052" width="22.54296875" style="29" customWidth="1"/>
    <col min="14053" max="14053" width="14" style="29" customWidth="1"/>
    <col min="14054" max="14054" width="1.7265625" style="29" customWidth="1"/>
    <col min="14055" max="14299" width="10.90625" style="29"/>
    <col min="14300" max="14300" width="4.453125" style="29" customWidth="1"/>
    <col min="14301" max="14301" width="10.90625" style="29"/>
    <col min="14302" max="14302" width="17.54296875" style="29" customWidth="1"/>
    <col min="14303" max="14303" width="11.54296875" style="29" customWidth="1"/>
    <col min="14304" max="14307" width="10.90625" style="29"/>
    <col min="14308" max="14308" width="22.54296875" style="29" customWidth="1"/>
    <col min="14309" max="14309" width="14" style="29" customWidth="1"/>
    <col min="14310" max="14310" width="1.7265625" style="29" customWidth="1"/>
    <col min="14311" max="14555" width="10.90625" style="29"/>
    <col min="14556" max="14556" width="4.453125" style="29" customWidth="1"/>
    <col min="14557" max="14557" width="10.90625" style="29"/>
    <col min="14558" max="14558" width="17.54296875" style="29" customWidth="1"/>
    <col min="14559" max="14559" width="11.54296875" style="29" customWidth="1"/>
    <col min="14560" max="14563" width="10.90625" style="29"/>
    <col min="14564" max="14564" width="22.54296875" style="29" customWidth="1"/>
    <col min="14565" max="14565" width="14" style="29" customWidth="1"/>
    <col min="14566" max="14566" width="1.7265625" style="29" customWidth="1"/>
    <col min="14567" max="14811" width="10.90625" style="29"/>
    <col min="14812" max="14812" width="4.453125" style="29" customWidth="1"/>
    <col min="14813" max="14813" width="10.90625" style="29"/>
    <col min="14814" max="14814" width="17.54296875" style="29" customWidth="1"/>
    <col min="14815" max="14815" width="11.54296875" style="29" customWidth="1"/>
    <col min="14816" max="14819" width="10.90625" style="29"/>
    <col min="14820" max="14820" width="22.54296875" style="29" customWidth="1"/>
    <col min="14821" max="14821" width="14" style="29" customWidth="1"/>
    <col min="14822" max="14822" width="1.7265625" style="29" customWidth="1"/>
    <col min="14823" max="15067" width="10.90625" style="29"/>
    <col min="15068" max="15068" width="4.453125" style="29" customWidth="1"/>
    <col min="15069" max="15069" width="10.90625" style="29"/>
    <col min="15070" max="15070" width="17.54296875" style="29" customWidth="1"/>
    <col min="15071" max="15071" width="11.54296875" style="29" customWidth="1"/>
    <col min="15072" max="15075" width="10.90625" style="29"/>
    <col min="15076" max="15076" width="22.54296875" style="29" customWidth="1"/>
    <col min="15077" max="15077" width="14" style="29" customWidth="1"/>
    <col min="15078" max="15078" width="1.7265625" style="29" customWidth="1"/>
    <col min="15079" max="15323" width="10.90625" style="29"/>
    <col min="15324" max="15324" width="4.453125" style="29" customWidth="1"/>
    <col min="15325" max="15325" width="10.90625" style="29"/>
    <col min="15326" max="15326" width="17.54296875" style="29" customWidth="1"/>
    <col min="15327" max="15327" width="11.54296875" style="29" customWidth="1"/>
    <col min="15328" max="15331" width="10.90625" style="29"/>
    <col min="15332" max="15332" width="22.54296875" style="29" customWidth="1"/>
    <col min="15333" max="15333" width="14" style="29" customWidth="1"/>
    <col min="15334" max="15334" width="1.7265625" style="29" customWidth="1"/>
    <col min="15335" max="15579" width="10.90625" style="29"/>
    <col min="15580" max="15580" width="4.453125" style="29" customWidth="1"/>
    <col min="15581" max="15581" width="10.90625" style="29"/>
    <col min="15582" max="15582" width="17.54296875" style="29" customWidth="1"/>
    <col min="15583" max="15583" width="11.54296875" style="29" customWidth="1"/>
    <col min="15584" max="15587" width="10.90625" style="29"/>
    <col min="15588" max="15588" width="22.54296875" style="29" customWidth="1"/>
    <col min="15589" max="15589" width="14" style="29" customWidth="1"/>
    <col min="15590" max="15590" width="1.7265625" style="29" customWidth="1"/>
    <col min="15591" max="15835" width="10.90625" style="29"/>
    <col min="15836" max="15836" width="4.453125" style="29" customWidth="1"/>
    <col min="15837" max="15837" width="10.90625" style="29"/>
    <col min="15838" max="15838" width="17.54296875" style="29" customWidth="1"/>
    <col min="15839" max="15839" width="11.54296875" style="29" customWidth="1"/>
    <col min="15840" max="15843" width="10.90625" style="29"/>
    <col min="15844" max="15844" width="22.54296875" style="29" customWidth="1"/>
    <col min="15845" max="15845" width="14" style="29" customWidth="1"/>
    <col min="15846" max="15846" width="1.7265625" style="29" customWidth="1"/>
    <col min="15847" max="16091" width="10.90625" style="29"/>
    <col min="16092" max="16092" width="4.453125" style="29" customWidth="1"/>
    <col min="16093" max="16093" width="10.90625" style="29"/>
    <col min="16094" max="16094" width="17.54296875" style="29" customWidth="1"/>
    <col min="16095" max="16095" width="11.54296875" style="29" customWidth="1"/>
    <col min="16096" max="16099" width="10.90625" style="29"/>
    <col min="16100" max="16100" width="22.54296875" style="29" customWidth="1"/>
    <col min="16101" max="16101" width="21.54296875" style="29" bestFit="1" customWidth="1"/>
    <col min="16102" max="16102" width="1.7265625" style="29" customWidth="1"/>
    <col min="16103" max="16384" width="10.90625" style="29"/>
  </cols>
  <sheetData>
    <row r="1" spans="2:10 16098:16101" ht="18" customHeight="1" thickBot="1" x14ac:dyDescent="0.3"/>
    <row r="2" spans="2:10 16098:16101" ht="19.5" customHeight="1" x14ac:dyDescent="0.25">
      <c r="B2" s="30"/>
      <c r="C2" s="31"/>
      <c r="D2" s="32" t="s">
        <v>296</v>
      </c>
      <c r="E2" s="33"/>
      <c r="F2" s="33"/>
      <c r="G2" s="33"/>
      <c r="H2" s="33"/>
      <c r="I2" s="34"/>
      <c r="J2" s="35" t="s">
        <v>297</v>
      </c>
    </row>
    <row r="3" spans="2:10 16098:16101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098:16101" ht="13" x14ac:dyDescent="0.25">
      <c r="B4" s="36"/>
      <c r="C4" s="37"/>
      <c r="E4" s="33"/>
      <c r="F4" s="33"/>
      <c r="G4" s="33"/>
      <c r="H4" s="33"/>
      <c r="I4" s="34"/>
      <c r="J4" s="35" t="s">
        <v>298</v>
      </c>
    </row>
    <row r="5" spans="2:10 16098:16101" ht="13" x14ac:dyDescent="0.25">
      <c r="B5" s="36"/>
      <c r="C5" s="37"/>
      <c r="D5" s="42" t="s">
        <v>299</v>
      </c>
      <c r="E5" s="43"/>
      <c r="F5" s="43"/>
      <c r="G5" s="43"/>
      <c r="H5" s="43"/>
      <c r="I5" s="44"/>
      <c r="J5" s="45"/>
      <c r="WUD5" s="46"/>
    </row>
    <row r="6" spans="2:10 16098:16101" ht="13.5" thickBot="1" x14ac:dyDescent="0.3">
      <c r="B6" s="47"/>
      <c r="C6" s="48"/>
      <c r="D6" s="38"/>
      <c r="E6" s="39"/>
      <c r="F6" s="39"/>
      <c r="G6" s="39"/>
      <c r="H6" s="39"/>
      <c r="I6" s="40"/>
      <c r="J6" s="41"/>
      <c r="WUE6" s="29" t="s">
        <v>300</v>
      </c>
      <c r="WUF6" s="29" t="s">
        <v>301</v>
      </c>
      <c r="WUG6" s="49">
        <f ca="1">+TODAY()</f>
        <v>45276</v>
      </c>
    </row>
    <row r="7" spans="2:10 16098:16101" x14ac:dyDescent="0.25">
      <c r="B7" s="50"/>
      <c r="J7" s="51"/>
    </row>
    <row r="8" spans="2:10 16098:16101" x14ac:dyDescent="0.25">
      <c r="B8" s="50"/>
      <c r="J8" s="51"/>
    </row>
    <row r="9" spans="2:10 16098:16101" ht="13" x14ac:dyDescent="0.3">
      <c r="B9" s="50"/>
      <c r="C9" s="52" t="s">
        <v>346</v>
      </c>
      <c r="D9" s="49"/>
      <c r="E9" s="46"/>
      <c r="J9" s="51"/>
    </row>
    <row r="10" spans="2:10 16098:16101" x14ac:dyDescent="0.25">
      <c r="B10" s="50"/>
      <c r="J10" s="51"/>
    </row>
    <row r="11" spans="2:10 16098:16101" ht="13" x14ac:dyDescent="0.3">
      <c r="B11" s="50"/>
      <c r="C11" s="52" t="s">
        <v>347</v>
      </c>
      <c r="J11" s="51"/>
    </row>
    <row r="12" spans="2:10 16098:16101" ht="13" x14ac:dyDescent="0.3">
      <c r="B12" s="50"/>
      <c r="C12" s="52" t="s">
        <v>303</v>
      </c>
      <c r="J12" s="51"/>
    </row>
    <row r="13" spans="2:10 16098:16101" x14ac:dyDescent="0.25">
      <c r="B13" s="50"/>
      <c r="J13" s="51"/>
    </row>
    <row r="14" spans="2:10 16098:16101" x14ac:dyDescent="0.25">
      <c r="B14" s="50"/>
      <c r="C14" s="29" t="s">
        <v>304</v>
      </c>
      <c r="J14" s="51"/>
    </row>
    <row r="15" spans="2:10 16098:16101" x14ac:dyDescent="0.25">
      <c r="B15" s="50"/>
      <c r="C15" s="53"/>
      <c r="J15" s="51"/>
    </row>
    <row r="16" spans="2:10 16098:16101" ht="13" x14ac:dyDescent="0.3">
      <c r="B16" s="50"/>
      <c r="C16" s="54" t="s">
        <v>349</v>
      </c>
      <c r="D16" s="46"/>
      <c r="H16" s="55" t="s">
        <v>305</v>
      </c>
      <c r="I16" s="55" t="s">
        <v>306</v>
      </c>
      <c r="J16" s="51"/>
    </row>
    <row r="17" spans="2:10" ht="13" x14ac:dyDescent="0.3">
      <c r="B17" s="50"/>
      <c r="C17" s="52" t="s">
        <v>307</v>
      </c>
      <c r="D17" s="52"/>
      <c r="E17" s="52"/>
      <c r="F17" s="52"/>
      <c r="H17" s="56">
        <v>22</v>
      </c>
      <c r="I17" s="57">
        <v>1117272</v>
      </c>
      <c r="J17" s="51"/>
    </row>
    <row r="18" spans="2:10" x14ac:dyDescent="0.25">
      <c r="B18" s="50"/>
      <c r="C18" s="29" t="s">
        <v>308</v>
      </c>
      <c r="H18" s="56">
        <v>5</v>
      </c>
      <c r="I18" s="58">
        <v>62150</v>
      </c>
      <c r="J18" s="51"/>
    </row>
    <row r="19" spans="2:10" x14ac:dyDescent="0.25">
      <c r="B19" s="50"/>
      <c r="C19" s="29" t="s">
        <v>309</v>
      </c>
      <c r="H19" s="56">
        <v>15</v>
      </c>
      <c r="I19" s="58">
        <v>1013110</v>
      </c>
      <c r="J19" s="51"/>
    </row>
    <row r="20" spans="2:10" x14ac:dyDescent="0.25">
      <c r="B20" s="50"/>
      <c r="C20" s="29" t="s">
        <v>310</v>
      </c>
      <c r="H20" s="56">
        <v>2</v>
      </c>
      <c r="I20" s="58">
        <v>42012</v>
      </c>
      <c r="J20" s="51"/>
    </row>
    <row r="21" spans="2:10" x14ac:dyDescent="0.25">
      <c r="B21" s="50"/>
      <c r="C21" s="29" t="s">
        <v>311</v>
      </c>
      <c r="H21" s="59"/>
      <c r="I21" s="60">
        <v>0</v>
      </c>
      <c r="J21" s="51"/>
    </row>
    <row r="22" spans="2:10" ht="13" x14ac:dyDescent="0.3">
      <c r="B22" s="50"/>
      <c r="C22" s="52" t="s">
        <v>312</v>
      </c>
      <c r="D22" s="52"/>
      <c r="E22" s="52"/>
      <c r="F22" s="52"/>
      <c r="H22" s="56">
        <f>SUM(H18:H21)</f>
        <v>22</v>
      </c>
      <c r="I22" s="57">
        <f>(I18+I19+I20+I21)</f>
        <v>1117272</v>
      </c>
      <c r="J22" s="51"/>
    </row>
    <row r="23" spans="2:10" ht="13.5" thickBot="1" x14ac:dyDescent="0.35">
      <c r="B23" s="50"/>
      <c r="C23" s="52"/>
      <c r="D23" s="52"/>
      <c r="H23" s="61"/>
      <c r="I23" s="62"/>
      <c r="J23" s="51"/>
    </row>
    <row r="24" spans="2:10" ht="13.5" thickTop="1" x14ac:dyDescent="0.3">
      <c r="B24" s="50"/>
      <c r="C24" s="52"/>
      <c r="D24" s="52"/>
      <c r="H24" s="63"/>
      <c r="I24" s="64"/>
      <c r="J24" s="51"/>
    </row>
    <row r="25" spans="2:10" ht="13" x14ac:dyDescent="0.3">
      <c r="B25" s="50"/>
      <c r="C25" s="52"/>
      <c r="D25" s="52"/>
      <c r="H25" s="63"/>
      <c r="I25" s="64"/>
      <c r="J25" s="51"/>
    </row>
    <row r="26" spans="2:10" ht="13" x14ac:dyDescent="0.3">
      <c r="B26" s="50"/>
      <c r="C26" s="52"/>
      <c r="D26" s="52"/>
      <c r="H26" s="63"/>
      <c r="I26" s="64"/>
      <c r="J26" s="51"/>
    </row>
    <row r="27" spans="2:10" x14ac:dyDescent="0.25">
      <c r="B27" s="50"/>
      <c r="G27" s="63"/>
      <c r="H27" s="63"/>
      <c r="I27" s="63"/>
      <c r="J27" s="51"/>
    </row>
    <row r="28" spans="2:10" ht="13.5" thickBot="1" x14ac:dyDescent="0.35">
      <c r="B28" s="50"/>
      <c r="C28" s="65" t="s">
        <v>313</v>
      </c>
      <c r="D28" s="65"/>
      <c r="G28" s="65" t="s">
        <v>314</v>
      </c>
      <c r="H28" s="66"/>
      <c r="I28" s="63"/>
      <c r="J28" s="51"/>
    </row>
    <row r="29" spans="2:10" ht="13" x14ac:dyDescent="0.3">
      <c r="B29" s="50"/>
      <c r="C29" s="67" t="s">
        <v>315</v>
      </c>
      <c r="D29" s="67"/>
      <c r="G29" s="67" t="s">
        <v>316</v>
      </c>
      <c r="H29" s="63"/>
      <c r="I29" s="63"/>
      <c r="J29" s="51"/>
    </row>
    <row r="30" spans="2:10" ht="18.75" customHeight="1" thickBot="1" x14ac:dyDescent="0.3">
      <c r="B30" s="68"/>
      <c r="C30" s="69"/>
      <c r="D30" s="69"/>
      <c r="E30" s="69"/>
      <c r="F30" s="69"/>
      <c r="G30" s="66"/>
      <c r="H30" s="66"/>
      <c r="I30" s="66"/>
      <c r="J30" s="70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opLeftCell="A13" zoomScale="90" zoomScaleNormal="90" zoomScaleSheetLayoutView="100" workbookViewId="0">
      <selection activeCell="L29" sqref="L29:N37"/>
    </sheetView>
  </sheetViews>
  <sheetFormatPr baseColWidth="10" defaultRowHeight="12.5" x14ac:dyDescent="0.25"/>
  <cols>
    <col min="1" max="1" width="1" style="29" customWidth="1"/>
    <col min="2" max="2" width="10.90625" style="29"/>
    <col min="3" max="3" width="17.54296875" style="29" customWidth="1"/>
    <col min="4" max="4" width="11.54296875" style="29" customWidth="1"/>
    <col min="5" max="8" width="10.90625" style="29"/>
    <col min="9" max="9" width="22.54296875" style="29" customWidth="1"/>
    <col min="10" max="10" width="14" style="29" customWidth="1"/>
    <col min="11" max="11" width="1.7265625" style="29" customWidth="1"/>
    <col min="12" max="12" width="27.54296875" style="29" customWidth="1"/>
    <col min="13" max="13" width="10.90625" style="29"/>
    <col min="14" max="14" width="17.7265625" style="29" customWidth="1"/>
    <col min="15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317</v>
      </c>
      <c r="E2" s="33"/>
      <c r="F2" s="33"/>
      <c r="G2" s="33"/>
      <c r="H2" s="33"/>
      <c r="I2" s="34"/>
      <c r="J2" s="35" t="s">
        <v>318</v>
      </c>
    </row>
    <row r="3" spans="2:10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319</v>
      </c>
      <c r="E4" s="33"/>
      <c r="F4" s="33"/>
      <c r="G4" s="33"/>
      <c r="H4" s="33"/>
      <c r="I4" s="34"/>
      <c r="J4" s="35" t="s">
        <v>320</v>
      </c>
    </row>
    <row r="5" spans="2:10" ht="13" x14ac:dyDescent="0.25">
      <c r="B5" s="36"/>
      <c r="C5" s="37"/>
      <c r="D5" s="71"/>
      <c r="E5" s="72"/>
      <c r="F5" s="72"/>
      <c r="G5" s="72"/>
      <c r="H5" s="72"/>
      <c r="I5" s="73"/>
      <c r="J5" s="45"/>
    </row>
    <row r="6" spans="2:10" ht="13.5" thickBot="1" x14ac:dyDescent="0.3">
      <c r="B6" s="47"/>
      <c r="C6" s="48"/>
      <c r="D6" s="38"/>
      <c r="E6" s="39"/>
      <c r="F6" s="39"/>
      <c r="G6" s="39"/>
      <c r="H6" s="39"/>
      <c r="I6" s="40"/>
      <c r="J6" s="41"/>
    </row>
    <row r="7" spans="2:10" x14ac:dyDescent="0.25">
      <c r="B7" s="50"/>
      <c r="J7" s="51"/>
    </row>
    <row r="8" spans="2:10" x14ac:dyDescent="0.25">
      <c r="B8" s="50"/>
      <c r="J8" s="51"/>
    </row>
    <row r="9" spans="2:10" x14ac:dyDescent="0.25">
      <c r="B9" s="50"/>
      <c r="J9" s="51"/>
    </row>
    <row r="10" spans="2:10" ht="13" x14ac:dyDescent="0.3">
      <c r="B10" s="50"/>
      <c r="C10" s="52" t="s">
        <v>321</v>
      </c>
      <c r="E10" s="46"/>
      <c r="J10" s="51"/>
    </row>
    <row r="11" spans="2:10" x14ac:dyDescent="0.25">
      <c r="B11" s="50"/>
      <c r="J11" s="51"/>
    </row>
    <row r="12" spans="2:10" ht="13" x14ac:dyDescent="0.3">
      <c r="B12" s="50"/>
      <c r="C12" s="52" t="s">
        <v>302</v>
      </c>
      <c r="J12" s="51"/>
    </row>
    <row r="13" spans="2:10" ht="13" x14ac:dyDescent="0.3">
      <c r="B13" s="50"/>
      <c r="C13" s="52" t="s">
        <v>303</v>
      </c>
      <c r="J13" s="51"/>
    </row>
    <row r="14" spans="2:10" x14ac:dyDescent="0.25">
      <c r="B14" s="50"/>
      <c r="J14" s="51"/>
    </row>
    <row r="15" spans="2:10" x14ac:dyDescent="0.25">
      <c r="B15" s="50"/>
      <c r="C15" s="29" t="s">
        <v>322</v>
      </c>
      <c r="J15" s="51"/>
    </row>
    <row r="16" spans="2:10" x14ac:dyDescent="0.25">
      <c r="B16" s="50"/>
      <c r="C16" s="53"/>
      <c r="J16" s="51"/>
    </row>
    <row r="17" spans="2:14" ht="13" x14ac:dyDescent="0.3">
      <c r="B17" s="50"/>
      <c r="C17" s="29" t="s">
        <v>323</v>
      </c>
      <c r="D17" s="46"/>
      <c r="H17" s="55" t="s">
        <v>305</v>
      </c>
      <c r="I17" s="55" t="s">
        <v>306</v>
      </c>
      <c r="J17" s="51"/>
    </row>
    <row r="18" spans="2:14" ht="13" x14ac:dyDescent="0.3">
      <c r="B18" s="50"/>
      <c r="C18" s="52" t="s">
        <v>307</v>
      </c>
      <c r="D18" s="52"/>
      <c r="E18" s="52"/>
      <c r="F18" s="52"/>
      <c r="H18" s="74">
        <v>123</v>
      </c>
      <c r="I18" s="75">
        <v>6295245</v>
      </c>
      <c r="J18" s="51"/>
    </row>
    <row r="19" spans="2:14" x14ac:dyDescent="0.25">
      <c r="B19" s="50"/>
      <c r="C19" s="29" t="s">
        <v>308</v>
      </c>
      <c r="H19" s="76">
        <v>5</v>
      </c>
      <c r="I19" s="64">
        <v>600850</v>
      </c>
      <c r="J19" s="51"/>
      <c r="L19" s="29" t="s">
        <v>324</v>
      </c>
    </row>
    <row r="20" spans="2:14" x14ac:dyDescent="0.25">
      <c r="B20" s="50"/>
      <c r="C20" s="29" t="s">
        <v>309</v>
      </c>
      <c r="H20" s="76">
        <v>9</v>
      </c>
      <c r="I20" s="64">
        <v>313210</v>
      </c>
      <c r="J20" s="51"/>
      <c r="L20" s="29" t="s">
        <v>325</v>
      </c>
    </row>
    <row r="21" spans="2:14" x14ac:dyDescent="0.25">
      <c r="B21" s="50"/>
      <c r="C21" s="29" t="s">
        <v>326</v>
      </c>
      <c r="H21" s="76">
        <v>60</v>
      </c>
      <c r="I21" s="77">
        <v>3856073</v>
      </c>
      <c r="J21" s="51"/>
      <c r="L21" s="29" t="s">
        <v>327</v>
      </c>
    </row>
    <row r="22" spans="2:14" x14ac:dyDescent="0.25">
      <c r="B22" s="50"/>
      <c r="C22" s="29" t="s">
        <v>310</v>
      </c>
      <c r="H22" s="76">
        <v>2</v>
      </c>
      <c r="I22" s="64">
        <v>42012</v>
      </c>
      <c r="J22" s="51"/>
      <c r="L22" s="29" t="s">
        <v>328</v>
      </c>
    </row>
    <row r="23" spans="2:14" ht="13" thickBot="1" x14ac:dyDescent="0.3">
      <c r="B23" s="50"/>
      <c r="C23" s="29" t="s">
        <v>311</v>
      </c>
      <c r="H23" s="78">
        <v>0</v>
      </c>
      <c r="I23" s="79">
        <v>18568</v>
      </c>
      <c r="J23" s="51"/>
      <c r="L23" s="29" t="s">
        <v>329</v>
      </c>
    </row>
    <row r="24" spans="2:14" ht="13" x14ac:dyDescent="0.3">
      <c r="B24" s="50"/>
      <c r="C24" s="52" t="s">
        <v>330</v>
      </c>
      <c r="D24" s="52"/>
      <c r="E24" s="52"/>
      <c r="F24" s="52"/>
      <c r="H24" s="74">
        <f>H19+H20+H21+H22+H23</f>
        <v>76</v>
      </c>
      <c r="I24" s="80">
        <f>I19+I20+I21+I22+I23</f>
        <v>4830713</v>
      </c>
      <c r="J24" s="51"/>
    </row>
    <row r="25" spans="2:14" x14ac:dyDescent="0.25">
      <c r="B25" s="50"/>
      <c r="C25" s="29" t="s">
        <v>331</v>
      </c>
      <c r="H25" s="76">
        <v>64</v>
      </c>
      <c r="I25" s="64">
        <v>1027200</v>
      </c>
      <c r="J25" s="51"/>
    </row>
    <row r="26" spans="2:14" ht="13" thickBot="1" x14ac:dyDescent="0.3">
      <c r="B26" s="50"/>
      <c r="C26" s="29" t="s">
        <v>272</v>
      </c>
      <c r="H26" s="78">
        <v>12</v>
      </c>
      <c r="I26" s="79">
        <v>356500</v>
      </c>
      <c r="J26" s="51"/>
      <c r="L26" s="29" t="s">
        <v>332</v>
      </c>
    </row>
    <row r="27" spans="2:14" ht="13" x14ac:dyDescent="0.3">
      <c r="B27" s="50"/>
      <c r="C27" s="52" t="s">
        <v>333</v>
      </c>
      <c r="D27" s="52"/>
      <c r="E27" s="52"/>
      <c r="F27" s="52"/>
      <c r="H27" s="74">
        <f>H25+H26</f>
        <v>76</v>
      </c>
      <c r="I27" s="80">
        <f>I25+I26</f>
        <v>1383700</v>
      </c>
      <c r="J27" s="51"/>
    </row>
    <row r="28" spans="2:14" ht="13.5" thickBot="1" x14ac:dyDescent="0.35">
      <c r="B28" s="50"/>
      <c r="C28" s="29" t="s">
        <v>334</v>
      </c>
      <c r="D28" s="52"/>
      <c r="E28" s="52"/>
      <c r="F28" s="52"/>
      <c r="H28" s="78">
        <v>1</v>
      </c>
      <c r="I28" s="79">
        <v>80832</v>
      </c>
      <c r="J28" s="51"/>
    </row>
    <row r="29" spans="2:14" ht="14.5" x14ac:dyDescent="0.35">
      <c r="B29" s="50"/>
      <c r="C29" s="52" t="s">
        <v>335</v>
      </c>
      <c r="D29" s="52"/>
      <c r="E29" s="52"/>
      <c r="F29" s="52"/>
      <c r="H29" s="76">
        <f>H28</f>
        <v>1</v>
      </c>
      <c r="I29" s="64">
        <f>I28</f>
        <v>80832</v>
      </c>
      <c r="J29" s="51"/>
      <c r="L29"/>
      <c r="M29"/>
      <c r="N29"/>
    </row>
    <row r="30" spans="2:14" ht="14.5" x14ac:dyDescent="0.35">
      <c r="B30" s="50"/>
      <c r="C30" s="52"/>
      <c r="D30" s="52"/>
      <c r="E30" s="52"/>
      <c r="F30" s="52"/>
      <c r="H30" s="81"/>
      <c r="I30" s="80"/>
      <c r="J30" s="51"/>
      <c r="L30" s="26"/>
      <c r="M30" s="27"/>
      <c r="N30" s="82"/>
    </row>
    <row r="31" spans="2:14" ht="15" thickBot="1" x14ac:dyDescent="0.4">
      <c r="B31" s="50"/>
      <c r="C31" s="52" t="s">
        <v>336</v>
      </c>
      <c r="D31" s="52"/>
      <c r="H31" s="83">
        <f>H24+H27+H29</f>
        <v>153</v>
      </c>
      <c r="I31" s="84">
        <f>I24+I27+I29</f>
        <v>6295245</v>
      </c>
      <c r="J31" s="51"/>
      <c r="L31" s="26"/>
      <c r="M31" s="27"/>
      <c r="N31" s="82"/>
    </row>
    <row r="32" spans="2:14" ht="15" thickTop="1" x14ac:dyDescent="0.35">
      <c r="B32" s="50"/>
      <c r="C32" s="52"/>
      <c r="D32" s="52"/>
      <c r="H32" s="63"/>
      <c r="I32" s="64"/>
      <c r="J32" s="51"/>
      <c r="L32" s="26"/>
      <c r="M32" s="27"/>
      <c r="N32" s="82"/>
    </row>
    <row r="33" spans="2:14" ht="14.5" x14ac:dyDescent="0.35">
      <c r="B33" s="50"/>
      <c r="G33" s="63"/>
      <c r="H33" s="63"/>
      <c r="I33" s="63"/>
      <c r="J33" s="51"/>
      <c r="L33" s="26"/>
      <c r="M33" s="27"/>
      <c r="N33" s="82"/>
    </row>
    <row r="34" spans="2:14" ht="14.5" x14ac:dyDescent="0.35">
      <c r="B34" s="50"/>
      <c r="G34" s="63"/>
      <c r="H34" s="63"/>
      <c r="I34" s="63"/>
      <c r="J34" s="51"/>
      <c r="L34" s="26"/>
      <c r="M34" s="27"/>
      <c r="N34" s="82"/>
    </row>
    <row r="35" spans="2:14" ht="14.5" x14ac:dyDescent="0.35">
      <c r="B35" s="50"/>
      <c r="G35" s="63"/>
      <c r="H35" s="63"/>
      <c r="I35" s="63"/>
      <c r="J35" s="51"/>
      <c r="L35" s="26"/>
      <c r="M35" s="27"/>
      <c r="N35" s="82"/>
    </row>
    <row r="36" spans="2:14" ht="15" thickBot="1" x14ac:dyDescent="0.4">
      <c r="B36" s="50"/>
      <c r="C36" s="65" t="s">
        <v>313</v>
      </c>
      <c r="D36" s="66"/>
      <c r="G36" s="65" t="s">
        <v>314</v>
      </c>
      <c r="H36" s="66"/>
      <c r="I36" s="63"/>
      <c r="J36" s="51"/>
      <c r="L36" s="26"/>
      <c r="M36" s="27"/>
      <c r="N36" s="82"/>
    </row>
    <row r="37" spans="2:14" ht="4.5" customHeight="1" x14ac:dyDescent="0.35">
      <c r="B37" s="50"/>
      <c r="C37" s="63"/>
      <c r="D37" s="63"/>
      <c r="G37" s="63"/>
      <c r="H37" s="63"/>
      <c r="I37" s="63"/>
      <c r="J37" s="51"/>
      <c r="L37" s="26"/>
      <c r="M37" s="27"/>
      <c r="N37" s="82"/>
    </row>
    <row r="38" spans="2:14" ht="13" x14ac:dyDescent="0.3">
      <c r="B38" s="50"/>
      <c r="C38" s="52" t="s">
        <v>315</v>
      </c>
      <c r="G38" s="67" t="s">
        <v>337</v>
      </c>
      <c r="H38" s="63"/>
      <c r="I38" s="63"/>
      <c r="J38" s="51"/>
    </row>
    <row r="39" spans="2:14" x14ac:dyDescent="0.25">
      <c r="B39" s="50"/>
      <c r="G39" s="63"/>
      <c r="H39" s="63"/>
      <c r="I39" s="63"/>
      <c r="J39" s="51"/>
    </row>
    <row r="40" spans="2:14" ht="18.75" customHeight="1" thickBot="1" x14ac:dyDescent="0.3">
      <c r="B40" s="68"/>
      <c r="C40" s="69"/>
      <c r="D40" s="69"/>
      <c r="E40" s="69"/>
      <c r="F40" s="69"/>
      <c r="G40" s="66"/>
      <c r="H40" s="66"/>
      <c r="I40" s="66"/>
      <c r="J40" s="70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3"/>
  <sheetViews>
    <sheetView showGridLines="0" tabSelected="1" topLeftCell="A7" zoomScaleNormal="100" workbookViewId="0">
      <selection activeCell="L18" sqref="L18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10.90625" style="29"/>
    <col min="9" max="9" width="25.453125" style="29" customWidth="1"/>
    <col min="10" max="10" width="12.453125" style="29" customWidth="1"/>
    <col min="11" max="11" width="1.7265625" style="29" customWidth="1"/>
    <col min="12" max="12" width="16.1796875" style="29" customWidth="1"/>
    <col min="13" max="13" width="16.54296875" style="87" bestFit="1" customWidth="1"/>
    <col min="14" max="14" width="13.81640625" style="29" bestFit="1" customWidth="1"/>
    <col min="15" max="15" width="14.816406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317</v>
      </c>
      <c r="E2" s="33"/>
      <c r="F2" s="33"/>
      <c r="G2" s="33"/>
      <c r="H2" s="33"/>
      <c r="I2" s="34"/>
      <c r="J2" s="35" t="s">
        <v>318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319</v>
      </c>
      <c r="E4" s="33"/>
      <c r="F4" s="33"/>
      <c r="G4" s="33"/>
      <c r="H4" s="33"/>
      <c r="I4" s="34"/>
      <c r="J4" s="35" t="s">
        <v>338</v>
      </c>
    </row>
    <row r="5" spans="2:10" ht="5.25" customHeight="1" x14ac:dyDescent="0.25">
      <c r="B5" s="36"/>
      <c r="C5" s="37"/>
      <c r="D5" s="71"/>
      <c r="E5" s="72"/>
      <c r="F5" s="72"/>
      <c r="G5" s="72"/>
      <c r="H5" s="72"/>
      <c r="I5" s="73"/>
      <c r="J5" s="45"/>
    </row>
    <row r="6" spans="2:10" ht="4.5" customHeight="1" thickBot="1" x14ac:dyDescent="0.3">
      <c r="B6" s="47"/>
      <c r="C6" s="48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346</v>
      </c>
      <c r="E9" s="46"/>
      <c r="H9" s="49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347</v>
      </c>
      <c r="J11" s="51"/>
    </row>
    <row r="12" spans="2:10" ht="13" x14ac:dyDescent="0.3">
      <c r="B12" s="50"/>
      <c r="C12" s="52" t="s">
        <v>303</v>
      </c>
      <c r="J12" s="51"/>
    </row>
    <row r="13" spans="2:10" x14ac:dyDescent="0.25">
      <c r="B13" s="50"/>
      <c r="J13" s="51"/>
    </row>
    <row r="14" spans="2:10" x14ac:dyDescent="0.25">
      <c r="B14" s="50"/>
      <c r="C14" s="29" t="s">
        <v>348</v>
      </c>
      <c r="J14" s="51"/>
    </row>
    <row r="15" spans="2:10" ht="9" customHeight="1" x14ac:dyDescent="0.25">
      <c r="B15" s="50"/>
      <c r="C15" s="53"/>
      <c r="J15" s="51"/>
    </row>
    <row r="16" spans="2:10" ht="13" x14ac:dyDescent="0.3">
      <c r="B16" s="50"/>
      <c r="C16" s="29" t="s">
        <v>339</v>
      </c>
      <c r="D16" s="46"/>
      <c r="H16" s="55" t="s">
        <v>305</v>
      </c>
      <c r="I16" s="55" t="s">
        <v>306</v>
      </c>
      <c r="J16" s="51"/>
    </row>
    <row r="17" spans="2:15" ht="13" x14ac:dyDescent="0.3">
      <c r="B17" s="50"/>
      <c r="C17" s="52" t="s">
        <v>307</v>
      </c>
      <c r="D17" s="52"/>
      <c r="E17" s="52"/>
      <c r="F17" s="52"/>
      <c r="H17" s="85">
        <v>117</v>
      </c>
      <c r="I17" s="86">
        <v>6926945</v>
      </c>
      <c r="J17" s="51"/>
    </row>
    <row r="18" spans="2:15" x14ac:dyDescent="0.25">
      <c r="B18" s="50"/>
      <c r="C18" s="29" t="s">
        <v>308</v>
      </c>
      <c r="H18" s="99">
        <v>5</v>
      </c>
      <c r="I18" s="89">
        <v>62150</v>
      </c>
      <c r="J18" s="51"/>
    </row>
    <row r="19" spans="2:15" x14ac:dyDescent="0.25">
      <c r="B19" s="50"/>
      <c r="C19" s="29" t="s">
        <v>309</v>
      </c>
      <c r="H19" s="99">
        <v>15</v>
      </c>
      <c r="I19" s="89">
        <v>1013110</v>
      </c>
      <c r="J19" s="51"/>
      <c r="O19" s="90"/>
    </row>
    <row r="20" spans="2:15" x14ac:dyDescent="0.25">
      <c r="B20" s="50"/>
      <c r="C20" s="29" t="s">
        <v>326</v>
      </c>
      <c r="H20" s="99">
        <v>60</v>
      </c>
      <c r="I20" s="89">
        <v>3856073</v>
      </c>
      <c r="J20" s="51"/>
      <c r="O20" s="90"/>
    </row>
    <row r="21" spans="2:15" x14ac:dyDescent="0.25">
      <c r="B21" s="50"/>
      <c r="C21" s="29" t="s">
        <v>310</v>
      </c>
      <c r="H21" s="99">
        <v>2</v>
      </c>
      <c r="I21" s="89">
        <v>42012</v>
      </c>
      <c r="J21" s="51"/>
      <c r="N21" s="91"/>
      <c r="O21" s="90"/>
    </row>
    <row r="22" spans="2:15" ht="13" thickBot="1" x14ac:dyDescent="0.3">
      <c r="B22" s="50"/>
      <c r="C22" s="29" t="s">
        <v>340</v>
      </c>
      <c r="H22" s="100"/>
      <c r="I22" s="92">
        <v>0</v>
      </c>
      <c r="J22" s="51"/>
      <c r="O22" s="90"/>
    </row>
    <row r="23" spans="2:15" ht="13" x14ac:dyDescent="0.3">
      <c r="B23" s="50"/>
      <c r="C23" s="52" t="s">
        <v>330</v>
      </c>
      <c r="D23" s="52"/>
      <c r="E23" s="52"/>
      <c r="F23" s="52"/>
      <c r="H23" s="85">
        <f>SUM(H18:H22)</f>
        <v>82</v>
      </c>
      <c r="I23" s="86">
        <f>SUM(I18:I22)</f>
        <v>4973345</v>
      </c>
      <c r="J23" s="51"/>
    </row>
    <row r="24" spans="2:15" x14ac:dyDescent="0.25">
      <c r="B24" s="50"/>
      <c r="C24" s="29" t="s">
        <v>331</v>
      </c>
      <c r="H24" s="88">
        <v>25</v>
      </c>
      <c r="I24" s="89">
        <v>1184100</v>
      </c>
      <c r="J24" s="51"/>
    </row>
    <row r="25" spans="2:15" ht="13" thickBot="1" x14ac:dyDescent="0.3">
      <c r="B25" s="50"/>
      <c r="C25" s="29" t="s">
        <v>272</v>
      </c>
      <c r="H25" s="100">
        <v>9</v>
      </c>
      <c r="I25" s="92">
        <v>670100</v>
      </c>
      <c r="J25" s="51"/>
    </row>
    <row r="26" spans="2:15" ht="13" x14ac:dyDescent="0.3">
      <c r="B26" s="50"/>
      <c r="C26" s="52" t="s">
        <v>333</v>
      </c>
      <c r="D26" s="52"/>
      <c r="E26" s="52"/>
      <c r="F26" s="52"/>
      <c r="H26" s="102">
        <f>H24+H25</f>
        <v>34</v>
      </c>
      <c r="I26" s="86">
        <f>SUM(I24:I25)</f>
        <v>1854200</v>
      </c>
      <c r="J26" s="51"/>
    </row>
    <row r="27" spans="2:15" ht="13.5" thickBot="1" x14ac:dyDescent="0.35">
      <c r="B27" s="50"/>
      <c r="C27" s="29" t="s">
        <v>334</v>
      </c>
      <c r="D27" s="52"/>
      <c r="E27" s="52"/>
      <c r="F27" s="52"/>
      <c r="H27" s="101">
        <v>1</v>
      </c>
      <c r="I27" s="92">
        <v>99400</v>
      </c>
      <c r="J27" s="51"/>
    </row>
    <row r="28" spans="2:15" ht="13" x14ac:dyDescent="0.3">
      <c r="B28" s="50"/>
      <c r="C28" s="52" t="s">
        <v>335</v>
      </c>
      <c r="D28" s="52"/>
      <c r="E28" s="52"/>
      <c r="F28" s="52"/>
      <c r="H28" s="99">
        <v>1</v>
      </c>
      <c r="I28" s="89">
        <v>99400</v>
      </c>
      <c r="J28" s="51"/>
    </row>
    <row r="29" spans="2:15" ht="13" x14ac:dyDescent="0.3">
      <c r="B29" s="50"/>
      <c r="C29" s="52"/>
      <c r="D29" s="52"/>
      <c r="E29" s="52"/>
      <c r="F29" s="52"/>
      <c r="H29" s="88"/>
      <c r="I29" s="86"/>
      <c r="J29" s="51"/>
    </row>
    <row r="30" spans="2:15" ht="13.5" thickBot="1" x14ac:dyDescent="0.35">
      <c r="B30" s="50"/>
      <c r="C30" s="52" t="s">
        <v>336</v>
      </c>
      <c r="D30" s="52"/>
      <c r="H30" s="93">
        <f>SUM(H23:H24)</f>
        <v>107</v>
      </c>
      <c r="I30" s="94">
        <f>I23+I26+I28</f>
        <v>6926945</v>
      </c>
      <c r="J30" s="51"/>
    </row>
    <row r="31" spans="2:15" ht="13.5" thickTop="1" x14ac:dyDescent="0.3">
      <c r="B31" s="50"/>
      <c r="C31" s="52"/>
      <c r="D31" s="52"/>
      <c r="H31" s="99">
        <f>H23+H26+H28</f>
        <v>117</v>
      </c>
      <c r="I31" s="89">
        <f>I17-I30</f>
        <v>0</v>
      </c>
      <c r="J31" s="51"/>
    </row>
    <row r="32" spans="2:15" ht="13" x14ac:dyDescent="0.3">
      <c r="B32" s="50"/>
      <c r="C32" s="52"/>
      <c r="D32" s="52"/>
      <c r="H32" s="95"/>
      <c r="I32" s="89"/>
      <c r="J32" s="51"/>
    </row>
    <row r="33" spans="2:10" ht="13" x14ac:dyDescent="0.3">
      <c r="B33" s="50"/>
      <c r="C33" s="52"/>
      <c r="D33" s="52"/>
      <c r="H33" s="95"/>
      <c r="I33" s="89"/>
      <c r="J33" s="51"/>
    </row>
    <row r="34" spans="2:10" ht="13" x14ac:dyDescent="0.3">
      <c r="B34" s="50"/>
      <c r="C34" s="52"/>
      <c r="D34" s="52"/>
      <c r="H34" s="95"/>
      <c r="I34" s="89"/>
      <c r="J34" s="51"/>
    </row>
    <row r="35" spans="2:10" ht="9.75" customHeight="1" x14ac:dyDescent="0.25">
      <c r="B35" s="50"/>
      <c r="G35" s="63"/>
      <c r="H35" s="95"/>
      <c r="I35" s="87"/>
      <c r="J35" s="51"/>
    </row>
    <row r="36" spans="2:10" ht="13.5" thickBot="1" x14ac:dyDescent="0.35">
      <c r="B36" s="50"/>
      <c r="C36" s="65"/>
      <c r="D36" s="66"/>
      <c r="H36" s="96"/>
      <c r="I36" s="97"/>
      <c r="J36" s="51"/>
    </row>
    <row r="37" spans="2:10" ht="13" x14ac:dyDescent="0.3">
      <c r="B37" s="50"/>
      <c r="C37" s="52" t="s">
        <v>341</v>
      </c>
      <c r="D37" s="63"/>
      <c r="H37" s="67" t="s">
        <v>342</v>
      </c>
      <c r="I37" s="63"/>
      <c r="J37" s="51"/>
    </row>
    <row r="38" spans="2:10" ht="13" x14ac:dyDescent="0.3">
      <c r="B38" s="50"/>
      <c r="C38" s="52" t="s">
        <v>343</v>
      </c>
      <c r="H38" s="52" t="s">
        <v>314</v>
      </c>
      <c r="I38" s="63"/>
      <c r="J38" s="51"/>
    </row>
    <row r="39" spans="2:10" ht="13" x14ac:dyDescent="0.3">
      <c r="B39" s="50"/>
      <c r="H39" s="52" t="s">
        <v>344</v>
      </c>
      <c r="I39" s="63"/>
      <c r="J39" s="51"/>
    </row>
    <row r="40" spans="2:10" ht="13" x14ac:dyDescent="0.3">
      <c r="B40" s="50"/>
      <c r="G40" s="52"/>
      <c r="H40" s="63"/>
      <c r="I40" s="63"/>
      <c r="J40" s="51"/>
    </row>
    <row r="41" spans="2:10" x14ac:dyDescent="0.25">
      <c r="B41" s="50"/>
      <c r="C41" s="98" t="s">
        <v>345</v>
      </c>
      <c r="D41" s="98"/>
      <c r="E41" s="98"/>
      <c r="F41" s="98"/>
      <c r="G41" s="98"/>
      <c r="H41" s="98"/>
      <c r="I41" s="98"/>
      <c r="J41" s="51"/>
    </row>
    <row r="42" spans="2:10" x14ac:dyDescent="0.25">
      <c r="B42" s="50"/>
      <c r="C42" s="98"/>
      <c r="D42" s="98"/>
      <c r="E42" s="98"/>
      <c r="F42" s="98"/>
      <c r="G42" s="98"/>
      <c r="H42" s="98"/>
      <c r="I42" s="98"/>
      <c r="J42" s="51"/>
    </row>
    <row r="43" spans="2:10" ht="7.5" customHeight="1" thickBot="1" x14ac:dyDescent="0.3">
      <c r="B43" s="68"/>
      <c r="C43" s="69"/>
      <c r="D43" s="69"/>
      <c r="E43" s="69"/>
      <c r="F43" s="69"/>
      <c r="G43" s="66"/>
      <c r="H43" s="66"/>
      <c r="I43" s="66"/>
      <c r="J43" s="70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</vt:lpstr>
      <vt:lpstr>FOR-CSA-004</vt:lpstr>
      <vt:lpstr>FOR_CSA_018 ANTERIOR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Natalia Elena Granados Oviedo</cp:lastModifiedBy>
  <dcterms:created xsi:type="dcterms:W3CDTF">2023-12-04T16:23:59Z</dcterms:created>
  <dcterms:modified xsi:type="dcterms:W3CDTF">2023-12-16T15:04:50Z</dcterms:modified>
</cp:coreProperties>
</file>