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855029 HOSP REGIONAL DE LA ORINOQUIA ESE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FACTURA'!$A$2:$Q$6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3" l="1"/>
  <c r="I1" i="3"/>
  <c r="H1" i="3"/>
  <c r="I28" i="2"/>
  <c r="H28" i="2"/>
  <c r="I26" i="2"/>
  <c r="H26" i="2"/>
  <c r="H30" i="2" s="1"/>
  <c r="I23" i="2"/>
  <c r="H23" i="2"/>
  <c r="I30" i="2" l="1"/>
  <c r="J6" i="1"/>
</calcChain>
</file>

<file path=xl/sharedStrings.xml><?xml version="1.0" encoding="utf-8"?>
<sst xmlns="http://schemas.openxmlformats.org/spreadsheetml/2006/main" count="84" uniqueCount="69">
  <si>
    <t>HRO0000303359</t>
  </si>
  <si>
    <t>HRO0000380144</t>
  </si>
  <si>
    <t>HRO0000400008</t>
  </si>
  <si>
    <t>HRO0000400789</t>
  </si>
  <si>
    <t>NIT</t>
  </si>
  <si>
    <t>NOMBRE</t>
  </si>
  <si>
    <t>FACTURA</t>
  </si>
  <si>
    <t>FECHA FACTURA</t>
  </si>
  <si>
    <t>VALOR FACTURA</t>
  </si>
  <si>
    <t>NUMERO RADICADO</t>
  </si>
  <si>
    <t>FECHA RADICADO</t>
  </si>
  <si>
    <t>VALOR OBJETADO</t>
  </si>
  <si>
    <t>VALOR ACEPTADO</t>
  </si>
  <si>
    <t>SALDO</t>
  </si>
  <si>
    <t>HOSPITAL REGIONAL DE LA ORINOQUIA ESE</t>
  </si>
  <si>
    <t>FOR-CSA-018</t>
  </si>
  <si>
    <t>HOJA 1 DE 2</t>
  </si>
  <si>
    <t>RESUMEN DE CARTERA REVISADA POR LA EPS</t>
  </si>
  <si>
    <t>VERSION 2</t>
  </si>
  <si>
    <t>SANTIAGO DE CALI , DICIEMBRE 12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</si>
  <si>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</si>
  <si>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</si>
  <si>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</si>
  <si>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</si>
  <si>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</si>
  <si>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</si>
  <si>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</si>
  <si>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</si>
  <si>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</si>
  <si>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</si>
  <si>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</si>
  <si>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</si>
  <si>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</si>
  <si>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</si>
  <si>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</si>
  <si>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</si>
  <si>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</si>
  <si>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</si>
  <si>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</si>
  <si>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</si>
  <si>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</si>
  <si>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</si>
  <si>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Alfa Factura</t>
  </si>
  <si>
    <t>Numero Factura</t>
  </si>
  <si>
    <t>Alfa+Fac</t>
  </si>
  <si>
    <t>Fecha Factura IPS</t>
  </si>
  <si>
    <t>Fecha Radicado EPS</t>
  </si>
  <si>
    <t>Valor Total Bruto</t>
  </si>
  <si>
    <t>Valor Saldo IPS</t>
  </si>
  <si>
    <t>ESTADO EPS DICIEMBRE 12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</si>
  <si>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</si>
  <si>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</si>
  <si>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</si>
  <si>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</si>
  <si>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</si>
  <si>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</si>
  <si>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</si>
  <si>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HRO</t>
  </si>
  <si>
    <t>HRO303359</t>
  </si>
  <si>
    <t>HRO380144</t>
  </si>
  <si>
    <t>HRO400008</t>
  </si>
  <si>
    <t>HRO400789</t>
  </si>
  <si>
    <t>Señores : HOSPITAL REGIONAL DE LA ORINOQUIA ESE</t>
  </si>
  <si>
    <t>NIT: 891855029</t>
  </si>
  <si>
    <t>Finalizada</t>
  </si>
  <si>
    <t>FACTURA COVID-19</t>
  </si>
  <si>
    <t>FACTURA PENDIENTE EN PROGRAMACION DE PAGO</t>
  </si>
  <si>
    <t>Erika Montenegro Naranjo</t>
  </si>
  <si>
    <t>Profesional de Apoyo -ESE Hospital de la Orinoquia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</si>
</sst>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  <numFmt numFmtId="167" formatCode="&quot;$&quot;\ #,##0;[Red]&quot;$&quot;\ #,##0"/>
    <numFmt numFmtId="168" formatCode="&quot;$&quot;\ #,##0"/>
    <numFmt numFmtId="169" formatCode="_-* #,##0.00_-;\-* #,##0.00_-;_-* &quot;-&quot;??_-;_-@_-"/>
    <numFmt numFmtId="170" formatCode="_-* #,##0_-;\-* #,##0_-;_-* &quot;-&quot;??_-;_-@_-"/>
    <numFmt numFmtId="172" formatCode="_-* #,##0\ _€_-;\-* #,##0\ _€_-;_-* &quot;-&quot;??\ _€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  <font>
      <sz val="11"/>
      <color rgb="FF444444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169" fontId="1" fillId="0" borderId="0" applyFont="0" applyFill="0" applyBorder="0" applyAlignment="0" applyProtection="0"/>
  </cellStyleXfs>
  <cellXfs count="69">
    <xf numFmtId="0" fontId="0" fillId="0" borderId="0" xfId="0"/>
    <xf numFmtId="14" fontId="0" fillId="0" borderId="0" xfId="0" applyNumberFormat="1"/>
    <xf numFmtId="165" fontId="0" fillId="0" borderId="0" xfId="1" applyNumberFormat="1" applyFont="1"/>
    <xf numFmtId="0" fontId="0" fillId="0" borderId="10" xfId="0" applyBorder="1"/>
    <xf numFmtId="14" fontId="0" fillId="0" borderId="10" xfId="0" applyNumberFormat="1" applyBorder="1"/>
    <xf numFmtId="165" fontId="0" fillId="0" borderId="10" xfId="1" applyNumberFormat="1" applyFont="1" applyBorder="1"/>
    <xf numFmtId="165" fontId="16" fillId="0" borderId="0" xfId="1" applyNumberFormat="1" applyFont="1"/>
    <xf numFmtId="0" fontId="16" fillId="33" borderId="10" xfId="0" applyFont="1" applyFill="1" applyBorder="1" applyAlignment="1">
      <alignment horizontal="center" vertical="center" wrapText="1"/>
    </xf>
    <xf numFmtId="14" fontId="16" fillId="33" borderId="10" xfId="0" applyNumberFormat="1" applyFont="1" applyFill="1" applyBorder="1" applyAlignment="1">
      <alignment horizontal="center" vertical="center" wrapText="1"/>
    </xf>
    <xf numFmtId="165" fontId="16" fillId="33" borderId="10" xfId="1" applyNumberFormat="1" applyFont="1" applyFill="1" applyBorder="1" applyAlignment="1">
      <alignment horizontal="center" vertical="center" wrapText="1"/>
    </xf>
    <xf numFmtId="3" fontId="0" fillId="0" borderId="10" xfId="0" applyNumberFormat="1" applyBorder="1"/>
    <xf numFmtId="0" fontId="19" fillId="0" borderId="0" xfId="44" applyFont="1"/>
    <xf numFmtId="0" fontId="19" fillId="0" borderId="11" xfId="44" applyFont="1" applyBorder="1" applyAlignment="1">
      <alignment horizontal="centerContinuous"/>
    </xf>
    <xf numFmtId="0" fontId="19" fillId="0" borderId="12" xfId="44" applyFont="1" applyBorder="1" applyAlignment="1">
      <alignment horizontal="centerContinuous"/>
    </xf>
    <xf numFmtId="0" fontId="20" fillId="0" borderId="11" xfId="44" applyFont="1" applyBorder="1" applyAlignment="1">
      <alignment horizontal="centerContinuous" vertical="center"/>
    </xf>
    <xf numFmtId="0" fontId="20" fillId="0" borderId="13" xfId="44" applyFont="1" applyBorder="1" applyAlignment="1">
      <alignment horizontal="centerContinuous" vertical="center"/>
    </xf>
    <xf numFmtId="0" fontId="20" fillId="0" borderId="12" xfId="44" applyFont="1" applyBorder="1" applyAlignment="1">
      <alignment horizontal="centerContinuous" vertical="center"/>
    </xf>
    <xf numFmtId="0" fontId="20" fillId="0" borderId="14" xfId="44" applyFont="1" applyBorder="1" applyAlignment="1">
      <alignment horizontal="centerContinuous" vertical="center"/>
    </xf>
    <xf numFmtId="0" fontId="19" fillId="0" borderId="15" xfId="44" applyFont="1" applyBorder="1" applyAlignment="1">
      <alignment horizontal="centerContinuous"/>
    </xf>
    <xf numFmtId="0" fontId="19" fillId="0" borderId="16" xfId="44" applyFont="1" applyBorder="1" applyAlignment="1">
      <alignment horizontal="centerContinuous"/>
    </xf>
    <xf numFmtId="0" fontId="20" fillId="0" borderId="17" xfId="44" applyFont="1" applyBorder="1" applyAlignment="1">
      <alignment horizontal="centerContinuous" vertical="center"/>
    </xf>
    <xf numFmtId="0" fontId="20" fillId="0" borderId="18" xfId="44" applyFont="1" applyBorder="1" applyAlignment="1">
      <alignment horizontal="centerContinuous" vertical="center"/>
    </xf>
    <xf numFmtId="0" fontId="20" fillId="0" borderId="19" xfId="44" applyFont="1" applyBorder="1" applyAlignment="1">
      <alignment horizontal="centerContinuous" vertical="center"/>
    </xf>
    <xf numFmtId="0" fontId="20" fillId="0" borderId="20" xfId="44" applyFont="1" applyBorder="1" applyAlignment="1">
      <alignment horizontal="centerContinuous" vertical="center"/>
    </xf>
    <xf numFmtId="0" fontId="20" fillId="0" borderId="15" xfId="44" applyFont="1" applyBorder="1" applyAlignment="1">
      <alignment horizontal="centerContinuous" vertical="center"/>
    </xf>
    <xf numFmtId="0" fontId="20" fillId="0" borderId="0" xfId="44" applyFont="1" applyAlignment="1">
      <alignment horizontal="centerContinuous" vertical="center"/>
    </xf>
    <xf numFmtId="0" fontId="20" fillId="0" borderId="16" xfId="44" applyFont="1" applyBorder="1" applyAlignment="1">
      <alignment horizontal="centerContinuous" vertical="center"/>
    </xf>
    <xf numFmtId="0" fontId="20" fillId="0" borderId="21" xfId="44" applyFont="1" applyBorder="1" applyAlignment="1">
      <alignment horizontal="centerContinuous" vertical="center"/>
    </xf>
    <xf numFmtId="0" fontId="19" fillId="0" borderId="17" xfId="44" applyFont="1" applyBorder="1" applyAlignment="1">
      <alignment horizontal="centerContinuous"/>
    </xf>
    <xf numFmtId="0" fontId="19" fillId="0" borderId="19" xfId="44" applyFont="1" applyBorder="1" applyAlignment="1">
      <alignment horizontal="centerContinuous"/>
    </xf>
    <xf numFmtId="0" fontId="19" fillId="0" borderId="15" xfId="44" applyFont="1" applyBorder="1"/>
    <xf numFmtId="0" fontId="19" fillId="0" borderId="16" xfId="44" applyFont="1" applyBorder="1"/>
    <xf numFmtId="0" fontId="20" fillId="0" borderId="0" xfId="44" applyFont="1"/>
    <xf numFmtId="14" fontId="19" fillId="0" borderId="0" xfId="44" applyNumberFormat="1" applyFont="1"/>
    <xf numFmtId="14" fontId="19" fillId="0" borderId="0" xfId="44" applyNumberFormat="1" applyFont="1" applyAlignment="1">
      <alignment horizontal="left"/>
    </xf>
    <xf numFmtId="0" fontId="20" fillId="0" borderId="0" xfId="44" applyFont="1" applyAlignment="1">
      <alignment horizontal="center"/>
    </xf>
    <xf numFmtId="1" fontId="20" fillId="0" borderId="0" xfId="44" applyNumberFormat="1" applyFont="1" applyAlignment="1">
      <alignment horizontal="center"/>
    </xf>
    <xf numFmtId="1" fontId="19" fillId="0" borderId="0" xfId="44" applyNumberFormat="1" applyFont="1" applyAlignment="1">
      <alignment horizontal="center"/>
    </xf>
    <xf numFmtId="167" fontId="19" fillId="0" borderId="0" xfId="44" applyNumberFormat="1" applyFont="1" applyAlignment="1">
      <alignment horizontal="right"/>
    </xf>
    <xf numFmtId="168" fontId="19" fillId="0" borderId="0" xfId="44" applyNumberFormat="1" applyFont="1" applyAlignment="1">
      <alignment horizontal="right"/>
    </xf>
    <xf numFmtId="1" fontId="19" fillId="0" borderId="18" xfId="44" applyNumberFormat="1" applyFont="1" applyBorder="1" applyAlignment="1">
      <alignment horizontal="center"/>
    </xf>
    <xf numFmtId="167" fontId="19" fillId="0" borderId="18" xfId="44" applyNumberFormat="1" applyFont="1" applyBorder="1" applyAlignment="1">
      <alignment horizontal="right"/>
    </xf>
    <xf numFmtId="167" fontId="20" fillId="0" borderId="0" xfId="44" applyNumberFormat="1" applyFont="1" applyAlignment="1">
      <alignment horizontal="right"/>
    </xf>
    <xf numFmtId="0" fontId="19" fillId="0" borderId="0" xfId="44" applyFont="1" applyAlignment="1">
      <alignment horizontal="center"/>
    </xf>
    <xf numFmtId="1" fontId="20" fillId="0" borderId="22" xfId="44" applyNumberFormat="1" applyFont="1" applyBorder="1" applyAlignment="1">
      <alignment horizontal="center"/>
    </xf>
    <xf numFmtId="167" fontId="20" fillId="0" borderId="22" xfId="44" applyNumberFormat="1" applyFont="1" applyBorder="1" applyAlignment="1">
      <alignment horizontal="right"/>
    </xf>
    <xf numFmtId="167" fontId="19" fillId="0" borderId="0" xfId="44" applyNumberFormat="1" applyFont="1"/>
    <xf numFmtId="167" fontId="19" fillId="0" borderId="18" xfId="44" applyNumberFormat="1" applyFont="1" applyBorder="1"/>
    <xf numFmtId="167" fontId="20" fillId="0" borderId="18" xfId="44" applyNumberFormat="1" applyFont="1" applyBorder="1"/>
    <xf numFmtId="167" fontId="20" fillId="0" borderId="0" xfId="44" applyNumberFormat="1" applyFont="1"/>
    <xf numFmtId="0" fontId="21" fillId="0" borderId="0" xfId="44" applyFont="1" applyAlignment="1">
      <alignment horizontal="center" vertical="center" wrapText="1"/>
    </xf>
    <xf numFmtId="0" fontId="19" fillId="0" borderId="17" xfId="44" applyFont="1" applyBorder="1"/>
    <xf numFmtId="0" fontId="19" fillId="0" borderId="18" xfId="44" applyFont="1" applyBorder="1"/>
    <xf numFmtId="0" fontId="19" fillId="0" borderId="19" xfId="44" applyFont="1" applyBorder="1"/>
    <xf numFmtId="0" fontId="16" fillId="0" borderId="10" xfId="0" applyFont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70" fontId="16" fillId="34" borderId="10" xfId="45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left" vertical="center"/>
      <protection locked="0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Border="1"/>
    <xf numFmtId="172" fontId="0" fillId="0" borderId="0" xfId="43" applyNumberFormat="1" applyFont="1"/>
    <xf numFmtId="172" fontId="16" fillId="0" borderId="10" xfId="43" applyNumberFormat="1" applyFont="1" applyBorder="1" applyAlignment="1">
      <alignment horizontal="center" vertical="center" wrapText="1"/>
    </xf>
    <xf numFmtId="172" fontId="0" fillId="0" borderId="10" xfId="43" applyNumberFormat="1" applyFont="1" applyBorder="1"/>
    <xf numFmtId="0" fontId="16" fillId="0" borderId="0" xfId="0" applyFont="1"/>
    <xf numFmtId="14" fontId="16" fillId="0" borderId="0" xfId="0" applyNumberFormat="1" applyFont="1"/>
    <xf numFmtId="172" fontId="16" fillId="0" borderId="0" xfId="43" applyNumberFormat="1" applyFont="1"/>
    <xf numFmtId="168" fontId="20" fillId="0" borderId="0" xfId="44" applyNumberFormat="1" applyFont="1" applyAlignment="1">
      <alignment horizontal="right"/>
    </xf>
    <xf numFmtId="172" fontId="16" fillId="34" borderId="10" xfId="43" applyNumberFormat="1" applyFont="1" applyFill="1" applyBorder="1" applyAlignment="1">
      <alignment horizontal="center" vertical="center" wrapText="1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5"/>
    <cellStyle name="Moneda" xfId="1" builtinId="4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C2" sqref="C2:C5"/>
    </sheetView>
  </sheetViews>
  <sheetFormatPr baseColWidth="10" defaultRowHeight="15" x14ac:dyDescent="0.25"/>
  <cols>
    <col min="2" max="2" width="20.85546875" customWidth="1"/>
    <col min="3" max="3" width="16.140625" customWidth="1"/>
    <col min="4" max="4" width="11.42578125" style="1"/>
    <col min="5" max="5" width="14.5703125" style="2" bestFit="1" customWidth="1"/>
    <col min="7" max="7" width="11.42578125" style="1"/>
    <col min="10" max="10" width="13" style="2" bestFit="1" customWidth="1"/>
  </cols>
  <sheetData>
    <row r="1" spans="1:10" ht="30" x14ac:dyDescent="0.25">
      <c r="A1" s="7" t="s">
        <v>4</v>
      </c>
      <c r="B1" s="7" t="s">
        <v>5</v>
      </c>
      <c r="C1" s="7" t="s">
        <v>6</v>
      </c>
      <c r="D1" s="8" t="s">
        <v>7</v>
      </c>
      <c r="E1" s="9" t="s">
        <v>8</v>
      </c>
      <c r="F1" s="7" t="s">
        <v>9</v>
      </c>
      <c r="G1" s="8" t="s">
        <v>10</v>
      </c>
      <c r="H1" s="7" t="s">
        <v>11</v>
      </c>
      <c r="I1" s="7" t="s">
        <v>12</v>
      </c>
      <c r="J1" s="9" t="s">
        <v>13</v>
      </c>
    </row>
    <row r="2" spans="1:10" x14ac:dyDescent="0.25">
      <c r="A2" s="10">
        <v>891855029</v>
      </c>
      <c r="B2" s="3" t="s">
        <v>14</v>
      </c>
      <c r="C2" s="3" t="s">
        <v>0</v>
      </c>
      <c r="D2" s="4">
        <v>44847.421527777777</v>
      </c>
      <c r="E2" s="5">
        <v>87702</v>
      </c>
      <c r="F2" s="3">
        <v>34033</v>
      </c>
      <c r="G2" s="4">
        <v>44865.999305555553</v>
      </c>
      <c r="H2" s="3">
        <v>0</v>
      </c>
      <c r="I2" s="3">
        <v>0</v>
      </c>
      <c r="J2" s="5">
        <v>87702</v>
      </c>
    </row>
    <row r="3" spans="1:10" x14ac:dyDescent="0.25">
      <c r="A3" s="10">
        <v>891855029</v>
      </c>
      <c r="B3" s="3" t="s">
        <v>14</v>
      </c>
      <c r="C3" s="3" t="s">
        <v>1</v>
      </c>
      <c r="D3" s="4">
        <v>45057.109027777777</v>
      </c>
      <c r="E3" s="5">
        <v>133700</v>
      </c>
      <c r="F3" s="3">
        <v>35726</v>
      </c>
      <c r="G3" s="4">
        <v>45076.986111111109</v>
      </c>
      <c r="H3" s="3">
        <v>0</v>
      </c>
      <c r="I3" s="3">
        <v>0</v>
      </c>
      <c r="J3" s="5">
        <v>133700</v>
      </c>
    </row>
    <row r="4" spans="1:10" x14ac:dyDescent="0.25">
      <c r="A4" s="10">
        <v>891855029</v>
      </c>
      <c r="B4" s="3" t="s">
        <v>14</v>
      </c>
      <c r="C4" s="3" t="s">
        <v>2</v>
      </c>
      <c r="D4" s="4">
        <v>45104.484722222223</v>
      </c>
      <c r="E4" s="5">
        <v>2653243</v>
      </c>
      <c r="F4" s="3">
        <v>35930</v>
      </c>
      <c r="G4" s="4">
        <v>45107.999305555553</v>
      </c>
      <c r="H4" s="3">
        <v>0</v>
      </c>
      <c r="I4" s="3">
        <v>0</v>
      </c>
      <c r="J4" s="5">
        <v>93651</v>
      </c>
    </row>
    <row r="5" spans="1:10" x14ac:dyDescent="0.25">
      <c r="A5" s="10">
        <v>891855029</v>
      </c>
      <c r="B5" s="3" t="s">
        <v>14</v>
      </c>
      <c r="C5" s="3" t="s">
        <v>3</v>
      </c>
      <c r="D5" s="4">
        <v>45105.671527777777</v>
      </c>
      <c r="E5" s="5">
        <v>133600</v>
      </c>
      <c r="F5" s="3">
        <v>35998</v>
      </c>
      <c r="G5" s="4">
        <v>45107.997916666667</v>
      </c>
      <c r="H5" s="3">
        <v>0</v>
      </c>
      <c r="I5" s="3">
        <v>0</v>
      </c>
      <c r="J5" s="5">
        <v>133600</v>
      </c>
    </row>
    <row r="6" spans="1:10" x14ac:dyDescent="0.25">
      <c r="J6" s="6">
        <f>SUM(J2:J5)</f>
        <v>448653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showGridLines="0" zoomScale="73" zoomScaleNormal="73" workbookViewId="0">
      <selection activeCell="E21" sqref="E21"/>
    </sheetView>
  </sheetViews>
  <sheetFormatPr baseColWidth="10" defaultRowHeight="15" x14ac:dyDescent="0.25"/>
  <cols>
    <col min="1" max="1" width="13.42578125" bestFit="1" customWidth="1"/>
    <col min="2" max="2" width="39.42578125" bestFit="1" customWidth="1"/>
    <col min="3" max="3" width="11.85546875" bestFit="1" customWidth="1"/>
    <col min="4" max="4" width="8.7109375" bestFit="1" customWidth="1"/>
    <col min="5" max="5" width="12.28515625" bestFit="1" customWidth="1"/>
    <col min="6" max="6" width="13.7109375" style="1" bestFit="1" customWidth="1"/>
    <col min="7" max="7" width="15.140625" bestFit="1" customWidth="1"/>
    <col min="8" max="8" width="16.42578125" style="61" bestFit="1" customWidth="1"/>
    <col min="9" max="9" width="14.5703125" style="61" bestFit="1" customWidth="1"/>
    <col min="10" max="10" width="47" bestFit="1" customWidth="1"/>
    <col min="11" max="11" width="10.7109375" bestFit="1" customWidth="1"/>
    <col min="12" max="12" width="14" style="61" bestFit="1" customWidth="1"/>
    <col min="13" max="13" width="15" bestFit="1" customWidth="1"/>
    <col min="14" max="16" width="14.5703125" bestFit="1" customWidth="1"/>
    <col min="17" max="17" width="12.42578125" bestFit="1" customWidth="1"/>
  </cols>
  <sheetData>
    <row r="1" spans="1:17" s="64" customFormat="1" x14ac:dyDescent="0.25">
      <c r="F1" s="65"/>
      <c r="H1" s="66">
        <f>SUBTOTAL(9,H3:H6)</f>
        <v>3008245</v>
      </c>
      <c r="I1" s="66">
        <f>SUBTOTAL(9,I3:I6)</f>
        <v>448653</v>
      </c>
      <c r="L1" s="66">
        <f>SUBTOTAL(9,L3:L6)</f>
        <v>355002</v>
      </c>
    </row>
    <row r="2" spans="1:17" ht="30" x14ac:dyDescent="0.25">
      <c r="A2" s="54" t="s">
        <v>40</v>
      </c>
      <c r="B2" s="54" t="s">
        <v>41</v>
      </c>
      <c r="C2" s="54" t="s">
        <v>42</v>
      </c>
      <c r="D2" s="54" t="s">
        <v>43</v>
      </c>
      <c r="E2" s="54" t="s">
        <v>44</v>
      </c>
      <c r="F2" s="55" t="s">
        <v>45</v>
      </c>
      <c r="G2" s="55" t="s">
        <v>46</v>
      </c>
      <c r="H2" s="62" t="s">
        <v>47</v>
      </c>
      <c r="I2" s="62" t="s">
        <v>48</v>
      </c>
      <c r="J2" s="56" t="s">
        <v>49</v>
      </c>
      <c r="K2" s="59" t="s">
        <v>50</v>
      </c>
      <c r="L2" s="68" t="s">
        <v>51</v>
      </c>
      <c r="M2" s="57" t="s">
        <v>52</v>
      </c>
      <c r="N2" s="57" t="s">
        <v>53</v>
      </c>
      <c r="O2" s="57" t="s">
        <v>54</v>
      </c>
      <c r="P2" s="57" t="s">
        <v>55</v>
      </c>
      <c r="Q2" s="57" t="s">
        <v>56</v>
      </c>
    </row>
    <row r="3" spans="1:17" x14ac:dyDescent="0.25">
      <c r="A3" s="60">
        <v>891855029</v>
      </c>
      <c r="B3" s="58" t="s">
        <v>14</v>
      </c>
      <c r="C3" s="3" t="s">
        <v>57</v>
      </c>
      <c r="D3" s="3">
        <v>303359</v>
      </c>
      <c r="E3" s="3" t="s">
        <v>58</v>
      </c>
      <c r="F3" s="4">
        <v>44847.421527777777</v>
      </c>
      <c r="G3" s="4">
        <v>44901</v>
      </c>
      <c r="H3" s="63">
        <v>87702</v>
      </c>
      <c r="I3" s="63">
        <v>87702</v>
      </c>
      <c r="J3" s="3" t="s">
        <v>65</v>
      </c>
      <c r="K3" s="3" t="s">
        <v>64</v>
      </c>
      <c r="L3" s="63">
        <v>87702</v>
      </c>
      <c r="M3" s="3">
        <v>1222208752</v>
      </c>
      <c r="N3" s="3"/>
      <c r="O3" s="3"/>
      <c r="P3" s="3"/>
      <c r="Q3" s="4">
        <v>45260</v>
      </c>
    </row>
    <row r="4" spans="1:17" x14ac:dyDescent="0.25">
      <c r="A4" s="60">
        <v>891855029</v>
      </c>
      <c r="B4" s="58" t="s">
        <v>14</v>
      </c>
      <c r="C4" s="3" t="s">
        <v>57</v>
      </c>
      <c r="D4" s="3">
        <v>380144</v>
      </c>
      <c r="E4" s="3" t="s">
        <v>59</v>
      </c>
      <c r="F4" s="4">
        <v>45057.109027777777</v>
      </c>
      <c r="G4" s="4">
        <v>45126</v>
      </c>
      <c r="H4" s="63">
        <v>133700</v>
      </c>
      <c r="I4" s="63">
        <v>133700</v>
      </c>
      <c r="J4" s="3" t="s">
        <v>66</v>
      </c>
      <c r="K4" s="3" t="s">
        <v>64</v>
      </c>
      <c r="L4" s="63">
        <v>133700</v>
      </c>
      <c r="M4" s="3">
        <v>1222334713</v>
      </c>
      <c r="N4" s="3"/>
      <c r="O4" s="3"/>
      <c r="P4" s="3"/>
      <c r="Q4" s="4">
        <v>45260</v>
      </c>
    </row>
    <row r="5" spans="1:17" x14ac:dyDescent="0.25">
      <c r="A5" s="60">
        <v>891855029</v>
      </c>
      <c r="B5" s="58" t="s">
        <v>14</v>
      </c>
      <c r="C5" s="3" t="s">
        <v>57</v>
      </c>
      <c r="D5" s="3">
        <v>400008</v>
      </c>
      <c r="E5" s="3" t="s">
        <v>60</v>
      </c>
      <c r="F5" s="4">
        <v>45104.484722222223</v>
      </c>
      <c r="G5" s="4">
        <v>45126</v>
      </c>
      <c r="H5" s="63">
        <v>2653243</v>
      </c>
      <c r="I5" s="63">
        <v>93651</v>
      </c>
      <c r="J5" s="3" t="s">
        <v>66</v>
      </c>
      <c r="K5" s="3" t="s">
        <v>64</v>
      </c>
      <c r="L5" s="63">
        <v>0</v>
      </c>
      <c r="M5" s="3"/>
      <c r="N5" s="3"/>
      <c r="O5" s="3"/>
      <c r="P5" s="3"/>
      <c r="Q5" s="4">
        <v>45260</v>
      </c>
    </row>
    <row r="6" spans="1:17" x14ac:dyDescent="0.25">
      <c r="A6" s="60">
        <v>891855029</v>
      </c>
      <c r="B6" s="58" t="s">
        <v>14</v>
      </c>
      <c r="C6" s="3" t="s">
        <v>57</v>
      </c>
      <c r="D6" s="3">
        <v>400789</v>
      </c>
      <c r="E6" s="3" t="s">
        <v>61</v>
      </c>
      <c r="F6" s="4">
        <v>45105.671527777777</v>
      </c>
      <c r="G6" s="4">
        <v>45126</v>
      </c>
      <c r="H6" s="63">
        <v>133600</v>
      </c>
      <c r="I6" s="63">
        <v>133600</v>
      </c>
      <c r="J6" s="3" t="s">
        <v>66</v>
      </c>
      <c r="K6" s="3" t="s">
        <v>64</v>
      </c>
      <c r="L6" s="63">
        <v>133600</v>
      </c>
      <c r="M6" s="3">
        <v>1222334712</v>
      </c>
      <c r="N6" s="3"/>
      <c r="O6" s="3"/>
      <c r="P6" s="3"/>
      <c r="Q6" s="4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6" name="Rango1_2_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19" sqref="N19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15</v>
      </c>
      <c r="E2" s="15"/>
      <c r="F2" s="15"/>
      <c r="G2" s="15"/>
      <c r="H2" s="15"/>
      <c r="I2" s="16"/>
      <c r="J2" s="17" t="s">
        <v>16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17</v>
      </c>
      <c r="E4" s="15"/>
      <c r="F4" s="15"/>
      <c r="G4" s="15"/>
      <c r="H4" s="15"/>
      <c r="I4" s="16"/>
      <c r="J4" s="17" t="s">
        <v>18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C9" s="32" t="s">
        <v>19</v>
      </c>
      <c r="E9" s="33"/>
      <c r="J9" s="31"/>
    </row>
    <row r="10" spans="2:10" x14ac:dyDescent="0.2">
      <c r="B10" s="30"/>
      <c r="J10" s="31"/>
    </row>
    <row r="11" spans="2:10" x14ac:dyDescent="0.2">
      <c r="B11" s="30"/>
      <c r="C11" s="32" t="s">
        <v>62</v>
      </c>
      <c r="J11" s="31"/>
    </row>
    <row r="12" spans="2:10" x14ac:dyDescent="0.2">
      <c r="B12" s="30"/>
      <c r="C12" s="32" t="s">
        <v>63</v>
      </c>
      <c r="J12" s="31"/>
    </row>
    <row r="13" spans="2:10" x14ac:dyDescent="0.2">
      <c r="B13" s="30"/>
      <c r="J13" s="31"/>
    </row>
    <row r="14" spans="2:10" x14ac:dyDescent="0.2">
      <c r="B14" s="30"/>
      <c r="C14" s="11" t="s">
        <v>20</v>
      </c>
      <c r="J14" s="31"/>
    </row>
    <row r="15" spans="2:10" x14ac:dyDescent="0.2">
      <c r="B15" s="30"/>
      <c r="C15" s="34"/>
      <c r="J15" s="31"/>
    </row>
    <row r="16" spans="2:10" x14ac:dyDescent="0.2">
      <c r="B16" s="30"/>
      <c r="C16" s="11" t="s">
        <v>21</v>
      </c>
      <c r="D16" s="33"/>
      <c r="H16" s="35" t="s">
        <v>22</v>
      </c>
      <c r="I16" s="35" t="s">
        <v>23</v>
      </c>
      <c r="J16" s="31"/>
    </row>
    <row r="17" spans="2:10" x14ac:dyDescent="0.2">
      <c r="B17" s="30"/>
      <c r="C17" s="32" t="s">
        <v>24</v>
      </c>
      <c r="D17" s="32"/>
      <c r="E17" s="32"/>
      <c r="F17" s="32"/>
      <c r="H17" s="36">
        <v>4</v>
      </c>
      <c r="I17" s="67">
        <v>448653</v>
      </c>
      <c r="J17" s="31"/>
    </row>
    <row r="18" spans="2:10" x14ac:dyDescent="0.2">
      <c r="B18" s="30"/>
      <c r="C18" s="11" t="s">
        <v>25</v>
      </c>
      <c r="H18" s="37">
        <v>0</v>
      </c>
      <c r="I18" s="38">
        <v>0</v>
      </c>
      <c r="J18" s="31"/>
    </row>
    <row r="19" spans="2:10" x14ac:dyDescent="0.2">
      <c r="B19" s="30"/>
      <c r="C19" s="11" t="s">
        <v>26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27</v>
      </c>
      <c r="H20" s="37">
        <v>0</v>
      </c>
      <c r="I20" s="39">
        <v>0</v>
      </c>
      <c r="J20" s="31"/>
    </row>
    <row r="21" spans="2:10" x14ac:dyDescent="0.2">
      <c r="B21" s="30"/>
      <c r="C21" s="11" t="s">
        <v>28</v>
      </c>
      <c r="H21" s="37">
        <v>0</v>
      </c>
      <c r="I21" s="38">
        <v>0</v>
      </c>
      <c r="J21" s="31"/>
    </row>
    <row r="22" spans="2:10" ht="13.5" thickBot="1" x14ac:dyDescent="0.25">
      <c r="B22" s="30"/>
      <c r="C22" s="11" t="s">
        <v>29</v>
      </c>
      <c r="H22" s="40">
        <v>0</v>
      </c>
      <c r="I22" s="41">
        <v>0</v>
      </c>
      <c r="J22" s="31"/>
    </row>
    <row r="23" spans="2:10" x14ac:dyDescent="0.2">
      <c r="B23" s="30"/>
      <c r="C23" s="32" t="s">
        <v>30</v>
      </c>
      <c r="D23" s="32"/>
      <c r="E23" s="32"/>
      <c r="F23" s="32"/>
      <c r="H23" s="36">
        <f>H18+H19+H20+H21+H22</f>
        <v>0</v>
      </c>
      <c r="I23" s="42">
        <f>I18+I19+I20+I21+I22</f>
        <v>0</v>
      </c>
      <c r="J23" s="31"/>
    </row>
    <row r="24" spans="2:10" x14ac:dyDescent="0.2">
      <c r="B24" s="30"/>
      <c r="C24" s="11" t="s">
        <v>31</v>
      </c>
      <c r="H24" s="37">
        <v>3</v>
      </c>
      <c r="I24" s="38">
        <v>360951</v>
      </c>
      <c r="J24" s="31"/>
    </row>
    <row r="25" spans="2:10" ht="13.5" thickBot="1" x14ac:dyDescent="0.25">
      <c r="B25" s="30"/>
      <c r="C25" s="11" t="s">
        <v>32</v>
      </c>
      <c r="H25" s="40">
        <v>0</v>
      </c>
      <c r="I25" s="41">
        <v>0</v>
      </c>
      <c r="J25" s="31"/>
    </row>
    <row r="26" spans="2:10" x14ac:dyDescent="0.2">
      <c r="B26" s="30"/>
      <c r="C26" s="32" t="s">
        <v>33</v>
      </c>
      <c r="D26" s="32"/>
      <c r="E26" s="32"/>
      <c r="F26" s="32"/>
      <c r="H26" s="36">
        <f>H24+H25</f>
        <v>3</v>
      </c>
      <c r="I26" s="42">
        <f>I24+I25</f>
        <v>360951</v>
      </c>
      <c r="J26" s="31"/>
    </row>
    <row r="27" spans="2:10" ht="13.5" thickBot="1" x14ac:dyDescent="0.25">
      <c r="B27" s="30"/>
      <c r="C27" s="11" t="s">
        <v>34</v>
      </c>
      <c r="D27" s="32"/>
      <c r="E27" s="32"/>
      <c r="F27" s="32"/>
      <c r="H27" s="40">
        <v>1</v>
      </c>
      <c r="I27" s="41">
        <v>87702</v>
      </c>
      <c r="J27" s="31"/>
    </row>
    <row r="28" spans="2:10" x14ac:dyDescent="0.2">
      <c r="B28" s="30"/>
      <c r="C28" s="32" t="s">
        <v>35</v>
      </c>
      <c r="D28" s="32"/>
      <c r="E28" s="32"/>
      <c r="F28" s="32"/>
      <c r="H28" s="37">
        <f>H27</f>
        <v>1</v>
      </c>
      <c r="I28" s="38">
        <f>I27</f>
        <v>87702</v>
      </c>
      <c r="J28" s="31"/>
    </row>
    <row r="29" spans="2:10" x14ac:dyDescent="0.2">
      <c r="B29" s="30"/>
      <c r="C29" s="32"/>
      <c r="D29" s="32"/>
      <c r="E29" s="32"/>
      <c r="F29" s="32"/>
      <c r="H29" s="43"/>
      <c r="I29" s="42"/>
      <c r="J29" s="31"/>
    </row>
    <row r="30" spans="2:10" ht="13.5" thickBot="1" x14ac:dyDescent="0.25">
      <c r="B30" s="30"/>
      <c r="C30" s="32" t="s">
        <v>36</v>
      </c>
      <c r="D30" s="32"/>
      <c r="H30" s="44">
        <f>H23+H26+H28</f>
        <v>4</v>
      </c>
      <c r="I30" s="45">
        <f>I23+I26+I28</f>
        <v>448653</v>
      </c>
      <c r="J30" s="31"/>
    </row>
    <row r="31" spans="2:10" ht="13.5" thickTop="1" x14ac:dyDescent="0.2">
      <c r="B31" s="30"/>
      <c r="C31" s="32"/>
      <c r="D31" s="32"/>
      <c r="H31" s="46"/>
      <c r="I31" s="38"/>
      <c r="J31" s="31"/>
    </row>
    <row r="32" spans="2:10" x14ac:dyDescent="0.2">
      <c r="B32" s="30"/>
      <c r="G32" s="46"/>
      <c r="H32" s="46"/>
      <c r="I32" s="46"/>
      <c r="J32" s="31"/>
    </row>
    <row r="33" spans="2:10" x14ac:dyDescent="0.2">
      <c r="B33" s="30"/>
      <c r="G33" s="46"/>
      <c r="H33" s="46"/>
      <c r="I33" s="46"/>
      <c r="J33" s="31"/>
    </row>
    <row r="34" spans="2:10" x14ac:dyDescent="0.2">
      <c r="B34" s="30"/>
      <c r="G34" s="46"/>
      <c r="H34" s="46"/>
      <c r="I34" s="46"/>
      <c r="J34" s="31"/>
    </row>
    <row r="35" spans="2:10" ht="13.5" thickBot="1" x14ac:dyDescent="0.25">
      <c r="B35" s="30"/>
      <c r="C35" s="48" t="s">
        <v>67</v>
      </c>
      <c r="D35" s="47"/>
      <c r="G35" s="48" t="s">
        <v>37</v>
      </c>
      <c r="H35" s="47"/>
      <c r="I35" s="46"/>
      <c r="J35" s="31"/>
    </row>
    <row r="36" spans="2:10" ht="4.5" customHeight="1" x14ac:dyDescent="0.2">
      <c r="B36" s="30"/>
      <c r="C36" s="46"/>
      <c r="D36" s="46"/>
      <c r="G36" s="46"/>
      <c r="H36" s="46"/>
      <c r="I36" s="46"/>
      <c r="J36" s="31"/>
    </row>
    <row r="37" spans="2:10" x14ac:dyDescent="0.2">
      <c r="B37" s="30"/>
      <c r="C37" s="32" t="s">
        <v>68</v>
      </c>
      <c r="G37" s="49" t="s">
        <v>38</v>
      </c>
      <c r="H37" s="46"/>
      <c r="I37" s="46"/>
      <c r="J37" s="31"/>
    </row>
    <row r="38" spans="2:10" x14ac:dyDescent="0.2">
      <c r="B38" s="30"/>
      <c r="C38" s="32"/>
      <c r="G38" s="49"/>
      <c r="H38" s="46"/>
      <c r="I38" s="46"/>
      <c r="J38" s="31"/>
    </row>
    <row r="39" spans="2:10" x14ac:dyDescent="0.2">
      <c r="B39" s="30"/>
      <c r="C39" s="50" t="s">
        <v>39</v>
      </c>
      <c r="D39" s="50"/>
      <c r="E39" s="50"/>
      <c r="F39" s="50"/>
      <c r="G39" s="50"/>
      <c r="H39" s="50"/>
      <c r="I39" s="50"/>
      <c r="J39" s="31"/>
    </row>
    <row r="40" spans="2:10" ht="12.75" customHeight="1" x14ac:dyDescent="0.2">
      <c r="B40" s="30"/>
      <c r="C40" s="50"/>
      <c r="D40" s="50"/>
      <c r="E40" s="50"/>
      <c r="F40" s="50"/>
      <c r="G40" s="50"/>
      <c r="H40" s="50"/>
      <c r="I40" s="50"/>
      <c r="J40" s="31"/>
    </row>
    <row r="41" spans="2:10" ht="18.75" customHeight="1" thickBot="1" x14ac:dyDescent="0.25">
      <c r="B41" s="51"/>
      <c r="C41" s="52"/>
      <c r="D41" s="52"/>
      <c r="E41" s="52"/>
      <c r="F41" s="52"/>
      <c r="G41" s="47"/>
      <c r="H41" s="47"/>
      <c r="I41" s="47"/>
      <c r="J41" s="53"/>
    </row>
  </sheetData>
  <mergeCells count="1">
    <mergeCell ref="C39:I40"/>
  </mergeCells>
  <pageMargins left="0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3</dc:creator>
  <cp:lastModifiedBy>Geraldine Valencia Zambrano</cp:lastModifiedBy>
  <cp:lastPrinted>2023-12-12T20:27:33Z</cp:lastPrinted>
  <dcterms:created xsi:type="dcterms:W3CDTF">2023-12-12T16:36:49Z</dcterms:created>
  <dcterms:modified xsi:type="dcterms:W3CDTF">2023-12-12T20:27:37Z</dcterms:modified>
</cp:coreProperties>
</file>