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000448 HOSP SAN VICENTE DE PAUL - GENOV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K1" i="2" l="1"/>
  <c r="F3" i="2"/>
  <c r="E3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<sst xmlns="http://schemas.openxmlformats.org/spreadsheetml/2006/main" count="110" uniqueCount="70">
  <si>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</si>
  <si>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</si>
  <si>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</si>
  <si>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</si>
  <si>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</si>
  <si>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</si>
  <si>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</si>
  <si>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</si>
  <si>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</si>
  <si>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</si>
  <si>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</si>
  <si>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</si>
  <si>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SAN VICENTE DE PAUL</t>
  </si>
  <si>
    <t>FECN</t>
  </si>
  <si>
    <t>FEHG</t>
  </si>
  <si>
    <t>EVENTO</t>
  </si>
  <si>
    <t>GENOVA Q</t>
  </si>
  <si>
    <t>AMBULATORIO</t>
  </si>
  <si>
    <t>Alf+Fac</t>
  </si>
  <si>
    <t>Llave</t>
  </si>
  <si>
    <t>FECN3089</t>
  </si>
  <si>
    <t>890000448_FECN3089</t>
  </si>
  <si>
    <t>Fecha de radicacion EPS</t>
  </si>
  <si>
    <t>Boxalud</t>
  </si>
  <si>
    <t>Estado de Factura EPS Spetiembre 16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</si>
  <si>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</si>
  <si>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</si>
  <si>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</si>
  <si>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</si>
  <si>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</si>
  <si>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</si>
  <si>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</si>
  <si>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</si>
  <si>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</si>
  <si>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</si>
  <si>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</si>
  <si>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</si>
  <si>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</si>
  <si>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</si>
  <si>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</si>
  <si>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</si>
  <si>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</si>
  <si>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</si>
  <si>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</si>
  <si>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</si>
  <si>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</si>
  <si>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</si>
  <si>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</si>
  <si>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</si>
  <si>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</si>
  <si>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</si>
  <si>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SAN VICENTE DE PAUL</t>
  </si>
  <si>
    <t>NIT: 890000448</t>
  </si>
  <si>
    <t>Santiago de Cali, Septiembre 16 del 2024</t>
  </si>
  <si>
    <t>Con Corte al dia: 30/08/2024</t>
  </si>
  <si>
    <t xml:space="preserve">Olga Patricia Jiménez </t>
  </si>
  <si>
    <t>Gerente</t>
  </si>
  <si>
    <t>A continuacion me permito remitir nuestra respuesta al estado de cartera presentado en la fecha: 05/09/2024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</si>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</sst>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22" fontId="0" fillId="3" borderId="2" xfId="0" applyNumberFormat="1" applyFont="1" applyFill="1" applyBorder="1"/>
    <xf numFmtId="22" fontId="0" fillId="0" borderId="2" xfId="0" applyNumberFormat="1" applyFont="1" applyBorder="1"/>
    <xf numFmtId="0" fontId="0" fillId="3" borderId="2" xfId="0" applyFont="1" applyFill="1" applyBorder="1"/>
    <xf numFmtId="0" fontId="0" fillId="0" borderId="2" xfId="0" applyFont="1" applyBorder="1"/>
    <xf numFmtId="0" fontId="0" fillId="0" borderId="1" xfId="0" applyFill="1" applyBorder="1"/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0" fillId="0" borderId="0" xfId="0" applyFill="1"/>
    <xf numFmtId="22" fontId="0" fillId="0" borderId="1" xfId="0" applyNumberFormat="1" applyFont="1" applyBorder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/>
    <xf numFmtId="165" fontId="0" fillId="0" borderId="1" xfId="1" applyNumberFormat="1" applyFont="1" applyBorder="1"/>
    <xf numFmtId="165" fontId="1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/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Fill="1" applyBorder="1"/>
    <xf numFmtId="14" fontId="0" fillId="0" borderId="1" xfId="0" applyNumberFormat="1" applyFon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6" fillId="0" borderId="7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19" xfId="1" applyNumberFormat="1" applyFont="1" applyBorder="1" applyAlignment="1">
      <alignment horizontal="center"/>
    </xf>
    <xf numFmtId="171" fontId="6" fillId="0" borderId="19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1" fontId="6" fillId="0" borderId="14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E10" sqref="E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5.45312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890000448</v>
      </c>
      <c r="B2" s="1" t="s">
        <v>12</v>
      </c>
      <c r="C2" s="1" t="s">
        <v>13</v>
      </c>
      <c r="D2" s="1">
        <v>3089</v>
      </c>
      <c r="E2" s="6">
        <v>45534.661111111112</v>
      </c>
      <c r="F2" s="1"/>
      <c r="G2" s="8">
        <v>309381</v>
      </c>
      <c r="H2" s="8">
        <v>309381</v>
      </c>
      <c r="I2" s="5" t="s">
        <v>15</v>
      </c>
      <c r="J2" s="4" t="s">
        <v>16</v>
      </c>
      <c r="K2" s="5" t="s">
        <v>17</v>
      </c>
      <c r="L2" s="4"/>
    </row>
    <row r="3" spans="1:12" x14ac:dyDescent="0.35">
      <c r="A3" s="1">
        <v>890000448</v>
      </c>
      <c r="B3" s="1" t="s">
        <v>12</v>
      </c>
      <c r="C3" s="1" t="s">
        <v>14</v>
      </c>
      <c r="D3" s="1">
        <v>26472</v>
      </c>
      <c r="E3" s="7">
        <v>45042</v>
      </c>
      <c r="F3" s="7">
        <v>45042</v>
      </c>
      <c r="G3" s="9">
        <v>131216</v>
      </c>
      <c r="H3" s="9">
        <v>131216</v>
      </c>
      <c r="I3" s="5" t="s">
        <v>15</v>
      </c>
      <c r="J3" s="4" t="s">
        <v>16</v>
      </c>
      <c r="K3" s="5" t="s">
        <v>17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"/>
  <sheetViews>
    <sheetView showGridLines="0" topLeftCell="C1" zoomScale="80" zoomScaleNormal="80" workbookViewId="0">
      <selection activeCell="P2" sqref="P2"/>
    </sheetView>
  </sheetViews>
  <sheetFormatPr baseColWidth="10" defaultRowHeight="14.5" x14ac:dyDescent="0.35"/>
  <cols>
    <col min="2" max="2" width="23.36328125" bestFit="1" customWidth="1"/>
    <col min="3" max="3" width="9" customWidth="1"/>
    <col min="4" max="4" width="8.81640625" customWidth="1"/>
    <col min="5" max="5" width="9.54296875" bestFit="1" customWidth="1"/>
    <col min="6" max="6" width="19.90625" bestFit="1" customWidth="1"/>
    <col min="7" max="7" width="15.90625" style="25" bestFit="1" customWidth="1"/>
    <col min="8" max="9" width="14.7265625" customWidth="1"/>
    <col min="10" max="10" width="9.26953125" style="17" customWidth="1"/>
    <col min="11" max="11" width="9.81640625" style="17" customWidth="1"/>
    <col min="12" max="12" width="15.7265625" bestFit="1" customWidth="1"/>
    <col min="13" max="13" width="13.08984375" bestFit="1" customWidth="1"/>
    <col min="14" max="14" width="15.1796875" customWidth="1"/>
    <col min="16" max="16" width="21.36328125" customWidth="1"/>
  </cols>
  <sheetData>
    <row r="1" spans="1:18" x14ac:dyDescent="0.35">
      <c r="K1" s="22">
        <f>SUBTOTAL(9,K3:K4)</f>
        <v>440597</v>
      </c>
    </row>
    <row r="2" spans="1:18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6" t="s">
        <v>19</v>
      </c>
      <c r="G2" s="26" t="s">
        <v>2</v>
      </c>
      <c r="H2" s="2" t="s">
        <v>3</v>
      </c>
      <c r="I2" s="15" t="s">
        <v>22</v>
      </c>
      <c r="J2" s="18" t="s">
        <v>4</v>
      </c>
      <c r="K2" s="19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3" t="s">
        <v>24</v>
      </c>
      <c r="Q2" s="2" t="s">
        <v>23</v>
      </c>
      <c r="R2" s="2" t="s">
        <v>27</v>
      </c>
    </row>
    <row r="3" spans="1:18" s="13" customFormat="1" x14ac:dyDescent="0.35">
      <c r="A3" s="10">
        <v>890000448</v>
      </c>
      <c r="B3" s="10" t="s">
        <v>12</v>
      </c>
      <c r="C3" s="10" t="s">
        <v>13</v>
      </c>
      <c r="D3" s="10">
        <v>3089</v>
      </c>
      <c r="E3" s="10" t="str">
        <f>CONCATENATE(C3,D3)</f>
        <v>FECN3089</v>
      </c>
      <c r="F3" s="10" t="str">
        <f>CONCATENATE(A3,"_",E3)</f>
        <v>890000448_FECN3089</v>
      </c>
      <c r="G3" s="27">
        <v>45534.661111111112</v>
      </c>
      <c r="H3" s="10"/>
      <c r="I3" s="10"/>
      <c r="J3" s="20">
        <v>309381</v>
      </c>
      <c r="K3" s="20">
        <v>309381</v>
      </c>
      <c r="L3" s="11" t="s">
        <v>15</v>
      </c>
      <c r="M3" s="12" t="s">
        <v>16</v>
      </c>
      <c r="N3" s="11" t="s">
        <v>17</v>
      </c>
      <c r="O3" s="12"/>
      <c r="P3" s="10" t="s">
        <v>26</v>
      </c>
      <c r="Q3" s="10" t="s">
        <v>25</v>
      </c>
      <c r="R3" s="24">
        <v>45534</v>
      </c>
    </row>
    <row r="4" spans="1:18" x14ac:dyDescent="0.35">
      <c r="A4" s="1">
        <v>890000448</v>
      </c>
      <c r="B4" s="1" t="s">
        <v>12</v>
      </c>
      <c r="C4" s="1" t="s">
        <v>14</v>
      </c>
      <c r="D4" s="1">
        <v>26472</v>
      </c>
      <c r="E4" s="1" t="s">
        <v>20</v>
      </c>
      <c r="F4" s="1" t="s">
        <v>21</v>
      </c>
      <c r="G4" s="28">
        <v>45042</v>
      </c>
      <c r="H4" s="14">
        <v>45042</v>
      </c>
      <c r="I4" s="14"/>
      <c r="J4" s="21">
        <v>131216</v>
      </c>
      <c r="K4" s="21">
        <v>131216</v>
      </c>
      <c r="L4" s="5" t="s">
        <v>15</v>
      </c>
      <c r="M4" s="4" t="s">
        <v>16</v>
      </c>
      <c r="N4" s="5" t="s">
        <v>17</v>
      </c>
      <c r="O4" s="4"/>
      <c r="P4" s="10" t="s">
        <v>26</v>
      </c>
      <c r="Q4" s="10" t="s">
        <v>25</v>
      </c>
      <c r="R4" s="24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16" sqref="N16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28</v>
      </c>
      <c r="E2" s="33"/>
      <c r="F2" s="33"/>
      <c r="G2" s="33"/>
      <c r="H2" s="33"/>
      <c r="I2" s="34"/>
      <c r="J2" s="35" t="s">
        <v>29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30</v>
      </c>
      <c r="E4" s="33"/>
      <c r="F4" s="33"/>
      <c r="G4" s="33"/>
      <c r="H4" s="33"/>
      <c r="I4" s="34"/>
      <c r="J4" s="35" t="s">
        <v>31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53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51</v>
      </c>
      <c r="J11" s="49"/>
    </row>
    <row r="12" spans="2:10" ht="13" x14ac:dyDescent="0.3">
      <c r="B12" s="48"/>
      <c r="C12" s="50" t="s">
        <v>52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57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54</v>
      </c>
      <c r="D16" s="51"/>
      <c r="G16" s="53"/>
      <c r="H16" s="55" t="s">
        <v>32</v>
      </c>
      <c r="I16" s="55" t="s">
        <v>33</v>
      </c>
      <c r="J16" s="49"/>
    </row>
    <row r="17" spans="2:14" ht="13" x14ac:dyDescent="0.3">
      <c r="B17" s="48"/>
      <c r="C17" s="50" t="s">
        <v>34</v>
      </c>
      <c r="D17" s="50"/>
      <c r="E17" s="50"/>
      <c r="F17" s="50"/>
      <c r="G17" s="53"/>
      <c r="H17" s="56">
        <v>2</v>
      </c>
      <c r="I17" s="57">
        <v>440597</v>
      </c>
      <c r="J17" s="49"/>
    </row>
    <row r="18" spans="2:14" x14ac:dyDescent="0.25">
      <c r="B18" s="48"/>
      <c r="C18" s="29" t="s">
        <v>35</v>
      </c>
      <c r="G18" s="53"/>
      <c r="H18" s="59">
        <v>0</v>
      </c>
      <c r="I18" s="60">
        <v>0</v>
      </c>
      <c r="J18" s="49"/>
    </row>
    <row r="19" spans="2:14" x14ac:dyDescent="0.25">
      <c r="B19" s="48"/>
      <c r="C19" s="29" t="s">
        <v>36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37</v>
      </c>
      <c r="H20" s="61">
        <v>2</v>
      </c>
      <c r="I20" s="62">
        <v>440597</v>
      </c>
      <c r="J20" s="49"/>
    </row>
    <row r="21" spans="2:14" x14ac:dyDescent="0.25">
      <c r="B21" s="48"/>
      <c r="C21" s="29" t="s">
        <v>38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39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40</v>
      </c>
      <c r="D23" s="50"/>
      <c r="E23" s="50"/>
      <c r="F23" s="50"/>
      <c r="H23" s="66">
        <f>H18+H19+H20+H21+H22</f>
        <v>2</v>
      </c>
      <c r="I23" s="67">
        <f>I18+I19+I20+I21+I22</f>
        <v>440597</v>
      </c>
      <c r="J23" s="49"/>
    </row>
    <row r="24" spans="2:14" x14ac:dyDescent="0.25">
      <c r="B24" s="48"/>
      <c r="C24" s="29" t="s">
        <v>41</v>
      </c>
      <c r="H24" s="61">
        <v>0</v>
      </c>
      <c r="I24" s="62">
        <v>0</v>
      </c>
      <c r="J24" s="49"/>
    </row>
    <row r="25" spans="2:14" ht="13" thickBot="1" x14ac:dyDescent="0.3">
      <c r="B25" s="48"/>
      <c r="C25" s="29" t="s">
        <v>42</v>
      </c>
      <c r="H25" s="64">
        <v>0</v>
      </c>
      <c r="I25" s="65">
        <v>0</v>
      </c>
      <c r="J25" s="49"/>
    </row>
    <row r="26" spans="2:14" ht="13" x14ac:dyDescent="0.3">
      <c r="B26" s="48"/>
      <c r="C26" s="50" t="s">
        <v>43</v>
      </c>
      <c r="D26" s="50"/>
      <c r="E26" s="50"/>
      <c r="F26" s="50"/>
      <c r="H26" s="66">
        <f>H24+H25</f>
        <v>0</v>
      </c>
      <c r="I26" s="67">
        <f>I24+I25</f>
        <v>0</v>
      </c>
      <c r="J26" s="49"/>
    </row>
    <row r="27" spans="2:14" ht="13.5" thickBot="1" x14ac:dyDescent="0.35">
      <c r="B27" s="48"/>
      <c r="C27" s="53" t="s">
        <v>44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45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46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2</v>
      </c>
      <c r="I31" s="60">
        <f>I23+I26+I28</f>
        <v>440597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55</v>
      </c>
      <c r="D38" s="75"/>
      <c r="E38" s="53"/>
      <c r="F38" s="53"/>
      <c r="G38" s="53"/>
      <c r="H38" s="82" t="s">
        <v>47</v>
      </c>
      <c r="I38" s="75"/>
      <c r="J38" s="71"/>
    </row>
    <row r="39" spans="2:10" ht="13" x14ac:dyDescent="0.3">
      <c r="B39" s="48"/>
      <c r="C39" s="68" t="s">
        <v>56</v>
      </c>
      <c r="D39" s="53"/>
      <c r="E39" s="53"/>
      <c r="F39" s="53"/>
      <c r="G39" s="53"/>
      <c r="H39" s="68" t="s">
        <v>48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49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83" t="s">
        <v>50</v>
      </c>
      <c r="D42" s="83"/>
      <c r="E42" s="83"/>
      <c r="F42" s="83"/>
      <c r="G42" s="83"/>
      <c r="H42" s="83"/>
      <c r="I42" s="83"/>
      <c r="J42" s="71"/>
    </row>
    <row r="43" spans="2:10" x14ac:dyDescent="0.25">
      <c r="B43" s="48"/>
      <c r="C43" s="83"/>
      <c r="D43" s="83"/>
      <c r="E43" s="83"/>
      <c r="F43" s="83"/>
      <c r="G43" s="83"/>
      <c r="H43" s="83"/>
      <c r="I43" s="83"/>
      <c r="J43" s="71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7" sqref="E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8"/>
      <c r="B1" s="89"/>
      <c r="C1" s="90" t="s">
        <v>58</v>
      </c>
      <c r="D1" s="91"/>
      <c r="E1" s="91"/>
      <c r="F1" s="91"/>
      <c r="G1" s="91"/>
      <c r="H1" s="92"/>
      <c r="I1" s="93" t="s">
        <v>29</v>
      </c>
    </row>
    <row r="2" spans="1:9" ht="53.5" customHeight="1" thickBot="1" x14ac:dyDescent="0.4">
      <c r="A2" s="94"/>
      <c r="B2" s="95"/>
      <c r="C2" s="96" t="s">
        <v>59</v>
      </c>
      <c r="D2" s="97"/>
      <c r="E2" s="97"/>
      <c r="F2" s="97"/>
      <c r="G2" s="97"/>
      <c r="H2" s="98"/>
      <c r="I2" s="99" t="s">
        <v>60</v>
      </c>
    </row>
    <row r="3" spans="1:9" x14ac:dyDescent="0.35">
      <c r="A3" s="100"/>
      <c r="B3" s="53"/>
      <c r="C3" s="53"/>
      <c r="D3" s="53"/>
      <c r="E3" s="53"/>
      <c r="F3" s="53"/>
      <c r="G3" s="53"/>
      <c r="H3" s="53"/>
      <c r="I3" s="71"/>
    </row>
    <row r="4" spans="1:9" x14ac:dyDescent="0.35">
      <c r="A4" s="100"/>
      <c r="B4" s="53"/>
      <c r="C4" s="53"/>
      <c r="D4" s="53"/>
      <c r="E4" s="53"/>
      <c r="F4" s="53"/>
      <c r="G4" s="53"/>
      <c r="H4" s="53"/>
      <c r="I4" s="71"/>
    </row>
    <row r="5" spans="1:9" x14ac:dyDescent="0.35">
      <c r="A5" s="100"/>
      <c r="B5" s="50" t="s">
        <v>53</v>
      </c>
      <c r="C5" s="101"/>
      <c r="D5" s="102"/>
      <c r="E5" s="53"/>
      <c r="F5" s="53"/>
      <c r="G5" s="53"/>
      <c r="H5" s="53"/>
      <c r="I5" s="71"/>
    </row>
    <row r="6" spans="1:9" x14ac:dyDescent="0.35">
      <c r="A6" s="100"/>
      <c r="B6" s="29"/>
      <c r="C6" s="53"/>
      <c r="D6" s="53"/>
      <c r="E6" s="53"/>
      <c r="F6" s="53"/>
      <c r="G6" s="53"/>
      <c r="H6" s="53"/>
      <c r="I6" s="71"/>
    </row>
    <row r="7" spans="1:9" x14ac:dyDescent="0.35">
      <c r="A7" s="100"/>
      <c r="B7" s="50" t="s">
        <v>51</v>
      </c>
      <c r="C7" s="53"/>
      <c r="D7" s="53"/>
      <c r="E7" s="53"/>
      <c r="F7" s="53"/>
      <c r="G7" s="53"/>
      <c r="H7" s="53"/>
      <c r="I7" s="71"/>
    </row>
    <row r="8" spans="1:9" x14ac:dyDescent="0.35">
      <c r="A8" s="100"/>
      <c r="B8" s="50" t="s">
        <v>52</v>
      </c>
      <c r="C8" s="53"/>
      <c r="D8" s="53"/>
      <c r="E8" s="53"/>
      <c r="F8" s="53"/>
      <c r="G8" s="53"/>
      <c r="H8" s="53"/>
      <c r="I8" s="71"/>
    </row>
    <row r="9" spans="1:9" x14ac:dyDescent="0.35">
      <c r="A9" s="100"/>
      <c r="B9" s="53"/>
      <c r="C9" s="53"/>
      <c r="D9" s="53"/>
      <c r="E9" s="53"/>
      <c r="F9" s="53"/>
      <c r="G9" s="53"/>
      <c r="H9" s="53"/>
      <c r="I9" s="71"/>
    </row>
    <row r="10" spans="1:9" x14ac:dyDescent="0.35">
      <c r="A10" s="100"/>
      <c r="B10" s="53" t="s">
        <v>61</v>
      </c>
      <c r="C10" s="53"/>
      <c r="D10" s="53"/>
      <c r="E10" s="53"/>
      <c r="F10" s="53"/>
      <c r="G10" s="53"/>
      <c r="H10" s="53"/>
      <c r="I10" s="71"/>
    </row>
    <row r="11" spans="1:9" x14ac:dyDescent="0.35">
      <c r="A11" s="100"/>
      <c r="B11" s="103"/>
      <c r="C11" s="53"/>
      <c r="D11" s="53"/>
      <c r="E11" s="53"/>
      <c r="F11" s="53"/>
      <c r="G11" s="53"/>
      <c r="H11" s="53"/>
      <c r="I11" s="71"/>
    </row>
    <row r="12" spans="1:9" x14ac:dyDescent="0.35">
      <c r="A12" s="100"/>
      <c r="B12" s="29" t="s">
        <v>54</v>
      </c>
      <c r="C12" s="102"/>
      <c r="D12" s="53"/>
      <c r="E12" s="53"/>
      <c r="F12" s="53"/>
      <c r="G12" s="55" t="s">
        <v>62</v>
      </c>
      <c r="H12" s="55" t="s">
        <v>63</v>
      </c>
      <c r="I12" s="71"/>
    </row>
    <row r="13" spans="1:9" x14ac:dyDescent="0.35">
      <c r="A13" s="100"/>
      <c r="B13" s="68" t="s">
        <v>34</v>
      </c>
      <c r="C13" s="68"/>
      <c r="D13" s="68"/>
      <c r="E13" s="68"/>
      <c r="F13" s="53"/>
      <c r="G13" s="104">
        <f>G19</f>
        <v>2</v>
      </c>
      <c r="H13" s="105">
        <f>H19</f>
        <v>440597</v>
      </c>
      <c r="I13" s="71"/>
    </row>
    <row r="14" spans="1:9" x14ac:dyDescent="0.35">
      <c r="A14" s="100"/>
      <c r="B14" s="53" t="s">
        <v>35</v>
      </c>
      <c r="C14" s="53"/>
      <c r="D14" s="53"/>
      <c r="E14" s="53"/>
      <c r="F14" s="53"/>
      <c r="G14" s="106">
        <v>0</v>
      </c>
      <c r="H14" s="107">
        <v>0</v>
      </c>
      <c r="I14" s="71"/>
    </row>
    <row r="15" spans="1:9" x14ac:dyDescent="0.35">
      <c r="A15" s="100"/>
      <c r="B15" s="53" t="s">
        <v>36</v>
      </c>
      <c r="C15" s="53"/>
      <c r="D15" s="53"/>
      <c r="E15" s="53"/>
      <c r="F15" s="53"/>
      <c r="G15" s="106">
        <v>0</v>
      </c>
      <c r="H15" s="107">
        <v>0</v>
      </c>
      <c r="I15" s="71"/>
    </row>
    <row r="16" spans="1:9" x14ac:dyDescent="0.35">
      <c r="A16" s="100"/>
      <c r="B16" s="53" t="s">
        <v>37</v>
      </c>
      <c r="C16" s="53"/>
      <c r="D16" s="53"/>
      <c r="E16" s="53"/>
      <c r="F16" s="53"/>
      <c r="G16" s="106">
        <v>2</v>
      </c>
      <c r="H16" s="107">
        <v>440597</v>
      </c>
      <c r="I16" s="71"/>
    </row>
    <row r="17" spans="1:9" x14ac:dyDescent="0.35">
      <c r="A17" s="100"/>
      <c r="B17" s="53" t="s">
        <v>38</v>
      </c>
      <c r="C17" s="53"/>
      <c r="D17" s="53"/>
      <c r="E17" s="53"/>
      <c r="F17" s="53"/>
      <c r="G17" s="106">
        <v>0</v>
      </c>
      <c r="H17" s="107">
        <v>0</v>
      </c>
      <c r="I17" s="71"/>
    </row>
    <row r="18" spans="1:9" x14ac:dyDescent="0.35">
      <c r="A18" s="100"/>
      <c r="B18" s="53" t="s">
        <v>64</v>
      </c>
      <c r="C18" s="53"/>
      <c r="D18" s="53"/>
      <c r="E18" s="53"/>
      <c r="F18" s="53"/>
      <c r="G18" s="108">
        <v>0</v>
      </c>
      <c r="H18" s="109">
        <v>0</v>
      </c>
      <c r="I18" s="71"/>
    </row>
    <row r="19" spans="1:9" x14ac:dyDescent="0.35">
      <c r="A19" s="100"/>
      <c r="B19" s="68" t="s">
        <v>65</v>
      </c>
      <c r="C19" s="68"/>
      <c r="D19" s="68"/>
      <c r="E19" s="68"/>
      <c r="F19" s="53"/>
      <c r="G19" s="106">
        <f>SUM(G14:G18)</f>
        <v>2</v>
      </c>
      <c r="H19" s="105">
        <f>(H14+H15+H16+H17+H18)</f>
        <v>440597</v>
      </c>
      <c r="I19" s="71"/>
    </row>
    <row r="20" spans="1:9" ht="15" thickBot="1" x14ac:dyDescent="0.4">
      <c r="A20" s="100"/>
      <c r="B20" s="68"/>
      <c r="C20" s="68"/>
      <c r="D20" s="53"/>
      <c r="E20" s="53"/>
      <c r="F20" s="53"/>
      <c r="G20" s="110"/>
      <c r="H20" s="111"/>
      <c r="I20" s="71"/>
    </row>
    <row r="21" spans="1:9" ht="15" thickTop="1" x14ac:dyDescent="0.35">
      <c r="A21" s="100"/>
      <c r="B21" s="68"/>
      <c r="C21" s="68"/>
      <c r="D21" s="53"/>
      <c r="E21" s="53"/>
      <c r="F21" s="53"/>
      <c r="G21" s="75"/>
      <c r="H21" s="112"/>
      <c r="I21" s="71"/>
    </row>
    <row r="22" spans="1:9" x14ac:dyDescent="0.35">
      <c r="A22" s="100"/>
      <c r="B22" s="53"/>
      <c r="C22" s="53"/>
      <c r="D22" s="53"/>
      <c r="E22" s="53"/>
      <c r="F22" s="75"/>
      <c r="G22" s="75"/>
      <c r="H22" s="75"/>
      <c r="I22" s="71"/>
    </row>
    <row r="23" spans="1:9" ht="15" thickBot="1" x14ac:dyDescent="0.4">
      <c r="A23" s="100"/>
      <c r="B23" s="79"/>
      <c r="C23" s="79"/>
      <c r="D23" s="53"/>
      <c r="E23" s="53"/>
      <c r="F23" s="79"/>
      <c r="G23" s="79"/>
      <c r="H23" s="75"/>
      <c r="I23" s="71"/>
    </row>
    <row r="24" spans="1:9" x14ac:dyDescent="0.35">
      <c r="A24" s="100"/>
      <c r="B24" s="75" t="s">
        <v>66</v>
      </c>
      <c r="C24" s="75"/>
      <c r="D24" s="53"/>
      <c r="E24" s="53"/>
      <c r="F24" s="75"/>
      <c r="G24" s="75"/>
      <c r="H24" s="75"/>
      <c r="I24" s="71"/>
    </row>
    <row r="25" spans="1:9" x14ac:dyDescent="0.35">
      <c r="A25" s="100"/>
      <c r="B25" s="75" t="s">
        <v>55</v>
      </c>
      <c r="C25" s="75"/>
      <c r="D25" s="53"/>
      <c r="E25" s="53"/>
      <c r="F25" s="75" t="s">
        <v>67</v>
      </c>
      <c r="G25" s="75"/>
      <c r="H25" s="75"/>
      <c r="I25" s="71"/>
    </row>
    <row r="26" spans="1:9" x14ac:dyDescent="0.35">
      <c r="A26" s="100"/>
      <c r="B26" s="75" t="s">
        <v>56</v>
      </c>
      <c r="C26" s="75"/>
      <c r="D26" s="53"/>
      <c r="E26" s="53"/>
      <c r="F26" s="75" t="s">
        <v>68</v>
      </c>
      <c r="G26" s="75"/>
      <c r="H26" s="75"/>
      <c r="I26" s="71"/>
    </row>
    <row r="27" spans="1:9" x14ac:dyDescent="0.35">
      <c r="A27" s="100"/>
      <c r="B27" s="75"/>
      <c r="C27" s="75"/>
      <c r="D27" s="53"/>
      <c r="E27" s="53"/>
      <c r="F27" s="75"/>
      <c r="G27" s="75"/>
      <c r="H27" s="75"/>
      <c r="I27" s="71"/>
    </row>
    <row r="28" spans="1:9" ht="18.5" customHeight="1" x14ac:dyDescent="0.35">
      <c r="A28" s="100"/>
      <c r="B28" s="113" t="s">
        <v>69</v>
      </c>
      <c r="C28" s="113"/>
      <c r="D28" s="113"/>
      <c r="E28" s="113"/>
      <c r="F28" s="113"/>
      <c r="G28" s="113"/>
      <c r="H28" s="113"/>
      <c r="I28" s="71"/>
    </row>
    <row r="29" spans="1:9" ht="15" thickBot="1" x14ac:dyDescent="0.4">
      <c r="A29" s="114"/>
      <c r="B29" s="115"/>
      <c r="C29" s="115"/>
      <c r="D29" s="115"/>
      <c r="E29" s="115"/>
      <c r="F29" s="79"/>
      <c r="G29" s="79"/>
      <c r="H29" s="79"/>
      <c r="I29" s="11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2024-09-16T18:15:07Z</cp:lastPrinted>
  <dcterms:created xsi:type="dcterms:W3CDTF">2022-06-01T14:39:12Z</dcterms:created>
  <dcterms:modified xsi:type="dcterms:W3CDTF">2024-09-16T18:24:28Z</dcterms:modified>
</cp:coreProperties>
</file>