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46000474 ESE HOSP ORITO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FACTURA'!$A$2:$AG$41</definedName>
    <definedName name="_xlnm._FilterDatabase" localSheetId="0" hidden="1">'INFO IPS'!$A$6:$O$45</definedName>
  </definedNames>
  <calcPr calcId="152511"/>
  <pivotCaches>
    <pivotCache cacheId="2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AD1" i="2" l="1"/>
  <c r="AB1" i="2"/>
  <c r="S1" i="2" l="1"/>
  <c r="AA1" i="2" l="1"/>
  <c r="Y1" i="2"/>
  <c r="X1" i="2"/>
  <c r="W1" i="2"/>
  <c r="V1" i="2"/>
  <c r="O47" i="1"/>
</calcChain>
</file>

<file path=xl/sharedStrings.xml><?xml version="1.0" encoding="utf-8"?>
<sst xmlns="http://schemas.openxmlformats.org/spreadsheetml/2006/main" count="649" uniqueCount="222">
  <si>
    <t>E.S.E HOSPITAL ORITO</t>
  </si>
  <si>
    <t>LISTADO DE FACTURAS</t>
  </si>
  <si>
    <t>Entidad</t>
  </si>
  <si>
    <t>Régimen</t>
  </si>
  <si>
    <t>Contratación</t>
  </si>
  <si>
    <t>Número cuenta</t>
  </si>
  <si>
    <t>Fecha ingreso</t>
  </si>
  <si>
    <t>Fecha radicada</t>
  </si>
  <si>
    <t>Número factura</t>
  </si>
  <si>
    <t>Fecha factura</t>
  </si>
  <si>
    <t>Valor factura</t>
  </si>
  <si>
    <t>Valor pagado</t>
  </si>
  <si>
    <t>Punto de pago</t>
  </si>
  <si>
    <t>Valor glosado</t>
  </si>
  <si>
    <t>Valor aceptado</t>
  </si>
  <si>
    <t>Valor conciliado</t>
  </si>
  <si>
    <t>Saldo por cobrar</t>
  </si>
  <si>
    <t>COMFENALCO VALLE</t>
  </si>
  <si>
    <t>CONTRIBUTIVO</t>
  </si>
  <si>
    <t>EVENTO</t>
  </si>
  <si>
    <t>3151</t>
  </si>
  <si>
    <t>113352</t>
  </si>
  <si>
    <t>2297</t>
  </si>
  <si>
    <t>24531</t>
  </si>
  <si>
    <t>1689</t>
  </si>
  <si>
    <t>-6066739</t>
  </si>
  <si>
    <t>1743</t>
  </si>
  <si>
    <t>-6076947</t>
  </si>
  <si>
    <t>1881</t>
  </si>
  <si>
    <t>-6102168</t>
  </si>
  <si>
    <t>2053</t>
  </si>
  <si>
    <t>-6131061</t>
  </si>
  <si>
    <t>2556</t>
  </si>
  <si>
    <t>H-55409</t>
  </si>
  <si>
    <t>SUBSIDIADO</t>
  </si>
  <si>
    <t>2785</t>
  </si>
  <si>
    <t>H-76091</t>
  </si>
  <si>
    <t>2827</t>
  </si>
  <si>
    <t>H-79825</t>
  </si>
  <si>
    <t>3213</t>
  </si>
  <si>
    <t>117433</t>
  </si>
  <si>
    <t>117818</t>
  </si>
  <si>
    <t>3237</t>
  </si>
  <si>
    <t>117819</t>
  </si>
  <si>
    <t>119813</t>
  </si>
  <si>
    <t>119814</t>
  </si>
  <si>
    <t>121234</t>
  </si>
  <si>
    <t>3471</t>
  </si>
  <si>
    <t>140955</t>
  </si>
  <si>
    <t>3470</t>
  </si>
  <si>
    <t>140956</t>
  </si>
  <si>
    <t>37086</t>
  </si>
  <si>
    <t>152027</t>
  </si>
  <si>
    <t>153223</t>
  </si>
  <si>
    <t>155706</t>
  </si>
  <si>
    <t>37253</t>
  </si>
  <si>
    <t>FEV170041</t>
  </si>
  <si>
    <t>37541</t>
  </si>
  <si>
    <t>FEV192787</t>
  </si>
  <si>
    <t>37620</t>
  </si>
  <si>
    <t>FEV196251</t>
  </si>
  <si>
    <t>38036</t>
  </si>
  <si>
    <t>FEV212418</t>
  </si>
  <si>
    <t>38415</t>
  </si>
  <si>
    <t>FEV226961</t>
  </si>
  <si>
    <t>38493</t>
  </si>
  <si>
    <t>FEV230943</t>
  </si>
  <si>
    <t>38657</t>
  </si>
  <si>
    <t>FEV237963</t>
  </si>
  <si>
    <t>38982</t>
  </si>
  <si>
    <t>FEV250995</t>
  </si>
  <si>
    <t>BANCO BBVA MAESTRA 18765</t>
  </si>
  <si>
    <t>39236</t>
  </si>
  <si>
    <t>FEV258202</t>
  </si>
  <si>
    <t>39520</t>
  </si>
  <si>
    <t>FEV273106</t>
  </si>
  <si>
    <t>FEV275965</t>
  </si>
  <si>
    <t>39609</t>
  </si>
  <si>
    <t>FEV278106</t>
  </si>
  <si>
    <t>39610</t>
  </si>
  <si>
    <t>FEV278395</t>
  </si>
  <si>
    <t>39882</t>
  </si>
  <si>
    <t>FEV294623</t>
  </si>
  <si>
    <t>39953</t>
  </si>
  <si>
    <t>FEV296205</t>
  </si>
  <si>
    <t>FEV298911</t>
  </si>
  <si>
    <t>40024</t>
  </si>
  <si>
    <t>FEV299928</t>
  </si>
  <si>
    <t>FEV300438</t>
  </si>
  <si>
    <t>FEV301408</t>
  </si>
  <si>
    <t>NIT: -846000474-7</t>
  </si>
  <si>
    <t>Saldo por cobrar IPS</t>
  </si>
  <si>
    <t>ESE HOSP ORITO</t>
  </si>
  <si>
    <t>NIT</t>
  </si>
  <si>
    <t>PRESTADOR</t>
  </si>
  <si>
    <t>Estado de Factura EPS Septiembre 30</t>
  </si>
  <si>
    <t>Boxalud</t>
  </si>
  <si>
    <t xml:space="preserve">Fecha de radicacion EPS </t>
  </si>
  <si>
    <t>H55409</t>
  </si>
  <si>
    <t>H76091</t>
  </si>
  <si>
    <t>H79825</t>
  </si>
  <si>
    <t>Llave</t>
  </si>
  <si>
    <t>846000474_6066739</t>
  </si>
  <si>
    <t>846000474_6076947</t>
  </si>
  <si>
    <t>846000474_6102168</t>
  </si>
  <si>
    <t>846000474_6131061</t>
  </si>
  <si>
    <t>846000474_24531</t>
  </si>
  <si>
    <t>846000474_H55409</t>
  </si>
  <si>
    <t>846000474_H76091</t>
  </si>
  <si>
    <t>846000474_H79825</t>
  </si>
  <si>
    <t>846000474_113352</t>
  </si>
  <si>
    <t>846000474_117433</t>
  </si>
  <si>
    <t>846000474_117818</t>
  </si>
  <si>
    <t>846000474_119813</t>
  </si>
  <si>
    <t>846000474_121234</t>
  </si>
  <si>
    <t>846000474_117819</t>
  </si>
  <si>
    <t>846000474_119814</t>
  </si>
  <si>
    <t>846000474_140956</t>
  </si>
  <si>
    <t>846000474_140955</t>
  </si>
  <si>
    <t>846000474_152027</t>
  </si>
  <si>
    <t>846000474_153223</t>
  </si>
  <si>
    <t>846000474_155706</t>
  </si>
  <si>
    <t>846000474_FEV170041</t>
  </si>
  <si>
    <t>846000474_FEV192787</t>
  </si>
  <si>
    <t>846000474_FEV196251</t>
  </si>
  <si>
    <t>846000474_FEV212418</t>
  </si>
  <si>
    <t>846000474_FEV226961</t>
  </si>
  <si>
    <t>846000474_FEV230943</t>
  </si>
  <si>
    <t>846000474_FEV237963</t>
  </si>
  <si>
    <t>846000474_FEV250995</t>
  </si>
  <si>
    <t>846000474_FEV258202</t>
  </si>
  <si>
    <t>846000474_FEV273106</t>
  </si>
  <si>
    <t>846000474_FEV275965</t>
  </si>
  <si>
    <t>846000474_FEV278106</t>
  </si>
  <si>
    <t>846000474_FEV278395</t>
  </si>
  <si>
    <t>846000474_FEV294623</t>
  </si>
  <si>
    <t>846000474_FEV296205</t>
  </si>
  <si>
    <t>846000474_FEV298911</t>
  </si>
  <si>
    <t>846000474_FEV299928</t>
  </si>
  <si>
    <t>846000474_FEV300438</t>
  </si>
  <si>
    <t>846000474_FEV301408</t>
  </si>
  <si>
    <t>Para respuesta prestador</t>
  </si>
  <si>
    <t>Devuelta</t>
  </si>
  <si>
    <t>Finalizada</t>
  </si>
  <si>
    <t>Valor Total Bruto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</si>
  <si>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</si>
  <si>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</si>
  <si>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</si>
  <si>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</si>
  <si>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</si>
  <si>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</si>
  <si>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</si>
  <si>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</si>
  <si>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</si>
  <si>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</si>
  <si>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Fecha de corte</t>
  </si>
  <si>
    <t>26.03.2019</t>
  </si>
  <si>
    <t>20.05.2019</t>
  </si>
  <si>
    <t>20.09.2019</t>
  </si>
  <si>
    <t>11.07.2024</t>
  </si>
  <si>
    <t>17.09.2024</t>
  </si>
  <si>
    <t>FACTURA CANCELADA</t>
  </si>
  <si>
    <t>AUT: SE REALIZA DEVOLUCIÓN DE FACTURA CON SOPORTES COMPLETOS, FACTURA NO CUENTA CON AUTORIZACIÓN PARA LOS SERVICIOS FACTURADOS, FAVOR COMUNICARSE CON EL ÁREA 
ENCARGADA, SOLICITARLA A LA capautorizaciones@epsdelagente.com.co. LUIS ERNESTO GUERRERO GALEANO</t>
  </si>
  <si>
    <t>AUTORIZACION: SE DEVUELVE FACTURA NO SE EVIDENCIA AUTORIZACION PARA EL SERVICIO DE LA URGENCIA, POR FAVOR SOLICITAR AUTORIZACION PARA DAR TRAMITE DE PAGO.</t>
  </si>
  <si>
    <t>AUTORIZACION: SE DEVUELVE FACTURA NO SE EVIDENCIA AUTORIZACION PARA EL SERVICIO DE LA URGENCIA, POR FAVOR SOLICITAR AUTORIZAION PAR DAR TRAMITE DE PAGO A LA FACTURA.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</si>
  <si>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</si>
  <si>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FACTURACIÓN: SE REALIZA DEVOLUCION DE FACTURA CON TODOS SUS SOPORTES, USUARIO REPORTADO EN SISMUESTRA A LA CAJA DE COMPENSACION, FAVOR REALIZAR CORRECCIÓN Y PRESENTAR NUEVAMENTE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</si>
  <si>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</si>
  <si>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autorizacionescap@epsdelagente.com.co//AUT: SE REALIZA DEVOLUCIÓN DE FACTURA CON SOPORTES COMPLETOS, EL NÚMERO DE AUT # 122300351662 SE ENCUENTRA EN ESTADO ANULADA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</si>
  <si>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</si>
  <si>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FACTURA DEVUELTA</t>
  </si>
  <si>
    <t>FACTURA PENDIENTE EN PROGRAMACION DE PAGO</t>
  </si>
  <si>
    <t xml:space="preserve"> TARIFA DESCONTAMOS MAYOR VALOR COBRADO EN TARIFA PACTADAO ATARIFA SOAT, LO PACTADO ESTA $76200 FACTURA $91716 SE GLOSALA DIFERENCIA $15516ANGELA CAMPAZ</t>
  </si>
  <si>
    <t>FACTURA NO RADICADA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</si>
  <si>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</si>
  <si>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</si>
  <si>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</si>
  <si>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</si>
  <si>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</si>
  <si>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</si>
  <si>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</si>
  <si>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</si>
  <si>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</si>
  <si>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</si>
  <si>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</si>
  <si>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</si>
  <si>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</si>
  <si>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</si>
  <si>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</si>
  <si>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</si>
  <si>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</si>
  <si>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</si>
  <si>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</si>
  <si>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</si>
  <si>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</si>
  <si>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</si>
  <si>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</si>
  <si>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</si>
  <si>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</si>
  <si>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</si>
  <si>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</si>
  <si>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</si>
  <si>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GLOSA PENDIENTE POR CONCILIAR</t>
  </si>
  <si>
    <t>Señores: ESE HOSP ORITO</t>
  </si>
  <si>
    <t>NIT: 846000474</t>
  </si>
  <si>
    <t>Santiago de Cali, Septiembre 30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</si>
  <si>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</si>
  <si>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</si>
  <si>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</si>
  <si>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</si>
  <si>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</si>
  <si>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</si>
  <si>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</si>
  <si>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</si>
  <si>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</si>
  <si>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</si>
  <si>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</si>
  <si>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</si>
  <si>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</si>
  <si>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</si>
  <si>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Cartera </t>
  </si>
  <si>
    <t>A continuacion me permito remitir nuestra respuesta al estado de cartera presentado en la fecha:30/08/2024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</si>
</sst>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0" borderId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4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165" fontId="0" fillId="0" borderId="0" xfId="1" applyNumberFormat="1" applyFont="1"/>
    <xf numFmtId="4" fontId="8" fillId="2" borderId="0" xfId="0" applyNumberFormat="1" applyFont="1" applyFill="1" applyAlignment="1">
      <alignment horizontal="right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14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/>
    </xf>
    <xf numFmtId="0" fontId="9" fillId="0" borderId="0" xfId="0" applyFont="1"/>
    <xf numFmtId="14" fontId="9" fillId="0" borderId="0" xfId="0" applyNumberFormat="1" applyFont="1"/>
    <xf numFmtId="165" fontId="11" fillId="4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right"/>
    </xf>
    <xf numFmtId="165" fontId="9" fillId="2" borderId="1" xfId="1" applyNumberFormat="1" applyFont="1" applyFill="1" applyBorder="1" applyAlignment="1">
      <alignment horizontal="right"/>
    </xf>
    <xf numFmtId="165" fontId="9" fillId="0" borderId="0" xfId="1" applyNumberFormat="1" applyFont="1"/>
    <xf numFmtId="165" fontId="11" fillId="0" borderId="0" xfId="1" applyNumberFormat="1" applyFont="1"/>
    <xf numFmtId="0" fontId="9" fillId="0" borderId="0" xfId="0" applyFont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4" fontId="11" fillId="3" borderId="1" xfId="0" applyNumberFormat="1" applyFont="1" applyFill="1" applyBorder="1" applyAlignment="1">
      <alignment horizontal="center" vertical="center" wrapText="1"/>
    </xf>
    <xf numFmtId="14" fontId="11" fillId="6" borderId="1" xfId="0" applyNumberFormat="1" applyFont="1" applyFill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/>
    <xf numFmtId="165" fontId="12" fillId="7" borderId="1" xfId="1" applyNumberFormat="1" applyFont="1" applyFill="1" applyBorder="1" applyAlignment="1">
      <alignment horizontal="center" vertical="center" wrapText="1"/>
    </xf>
    <xf numFmtId="165" fontId="11" fillId="5" borderId="1" xfId="1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165" fontId="9" fillId="0" borderId="1" xfId="1" applyNumberFormat="1" applyFont="1" applyBorder="1" applyAlignment="1">
      <alignment wrapText="1"/>
    </xf>
    <xf numFmtId="165" fontId="9" fillId="0" borderId="1" xfId="1" applyNumberFormat="1" applyFont="1" applyBorder="1" applyAlignment="1"/>
    <xf numFmtId="14" fontId="9" fillId="0" borderId="1" xfId="0" applyNumberFormat="1" applyFont="1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NumberFormat="1" applyBorder="1"/>
    <xf numFmtId="0" fontId="0" fillId="0" borderId="15" xfId="0" applyNumberFormat="1" applyBorder="1"/>
    <xf numFmtId="0" fontId="13" fillId="0" borderId="0" xfId="2" applyFont="1"/>
    <xf numFmtId="0" fontId="13" fillId="0" borderId="5" xfId="2" applyFont="1" applyBorder="1" applyAlignment="1">
      <alignment horizontal="centerContinuous"/>
    </xf>
    <xf numFmtId="0" fontId="13" fillId="0" borderId="7" xfId="2" applyFont="1" applyBorder="1" applyAlignment="1">
      <alignment horizontal="centerContinuous"/>
    </xf>
    <xf numFmtId="0" fontId="14" fillId="0" borderId="5" xfId="2" applyFont="1" applyBorder="1" applyAlignment="1">
      <alignment horizontal="centerContinuous" vertical="center"/>
    </xf>
    <xf numFmtId="0" fontId="14" fillId="0" borderId="6" xfId="2" applyFont="1" applyBorder="1" applyAlignment="1">
      <alignment horizontal="centerContinuous" vertical="center"/>
    </xf>
    <xf numFmtId="0" fontId="14" fillId="0" borderId="7" xfId="2" applyFont="1" applyBorder="1" applyAlignment="1">
      <alignment horizontal="centerContinuous" vertical="center"/>
    </xf>
    <xf numFmtId="0" fontId="14" fillId="0" borderId="13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/>
    </xf>
    <xf numFmtId="0" fontId="13" fillId="0" borderId="9" xfId="2" applyFont="1" applyBorder="1" applyAlignment="1">
      <alignment horizontal="centerContinuous"/>
    </xf>
    <xf numFmtId="0" fontId="14" fillId="0" borderId="10" xfId="2" applyFont="1" applyBorder="1" applyAlignment="1">
      <alignment horizontal="centerContinuous" vertical="center"/>
    </xf>
    <xf numFmtId="0" fontId="14" fillId="0" borderId="11" xfId="2" applyFont="1" applyBorder="1" applyAlignment="1">
      <alignment horizontal="centerContinuous" vertical="center"/>
    </xf>
    <xf numFmtId="0" fontId="14" fillId="0" borderId="12" xfId="2" applyFont="1" applyBorder="1" applyAlignment="1">
      <alignment horizontal="centerContinuous" vertical="center"/>
    </xf>
    <xf numFmtId="0" fontId="14" fillId="0" borderId="15" xfId="2" applyFont="1" applyBorder="1" applyAlignment="1">
      <alignment horizontal="centerContinuous" vertical="center"/>
    </xf>
    <xf numFmtId="0" fontId="14" fillId="0" borderId="8" xfId="2" applyFont="1" applyBorder="1" applyAlignment="1">
      <alignment horizontal="centerContinuous" vertical="center"/>
    </xf>
    <xf numFmtId="0" fontId="14" fillId="0" borderId="0" xfId="2" applyFont="1" applyAlignment="1">
      <alignment horizontal="centerContinuous" vertical="center"/>
    </xf>
    <xf numFmtId="0" fontId="14" fillId="0" borderId="9" xfId="2" applyFont="1" applyBorder="1" applyAlignment="1">
      <alignment horizontal="centerContinuous" vertical="center"/>
    </xf>
    <xf numFmtId="0" fontId="14" fillId="0" borderId="14" xfId="2" applyFont="1" applyBorder="1" applyAlignment="1">
      <alignment horizontal="centerContinuous" vertical="center"/>
    </xf>
    <xf numFmtId="0" fontId="13" fillId="0" borderId="10" xfId="2" applyFont="1" applyBorder="1" applyAlignment="1">
      <alignment horizontal="centerContinuous"/>
    </xf>
    <xf numFmtId="0" fontId="13" fillId="0" borderId="12" xfId="2" applyFont="1" applyBorder="1" applyAlignment="1">
      <alignment horizontal="centerContinuous"/>
    </xf>
    <xf numFmtId="0" fontId="13" fillId="0" borderId="8" xfId="2" applyFont="1" applyBorder="1"/>
    <xf numFmtId="0" fontId="13" fillId="0" borderId="9" xfId="2" applyFont="1" applyBorder="1"/>
    <xf numFmtId="0" fontId="14" fillId="0" borderId="0" xfId="2" applyFont="1"/>
    <xf numFmtId="14" fontId="13" fillId="0" borderId="0" xfId="2" applyNumberFormat="1" applyFont="1"/>
    <xf numFmtId="166" fontId="13" fillId="0" borderId="0" xfId="2" applyNumberFormat="1" applyFont="1"/>
    <xf numFmtId="0" fontId="2" fillId="0" borderId="0" xfId="2" applyFont="1"/>
    <xf numFmtId="14" fontId="13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168" fontId="10" fillId="0" borderId="0" xfId="3" applyNumberFormat="1" applyFont="1" applyAlignment="1">
      <alignment horizontal="center"/>
    </xf>
    <xf numFmtId="169" fontId="10" fillId="0" borderId="0" xfId="4" applyNumberFormat="1" applyFont="1" applyAlignment="1">
      <alignment horizontal="right"/>
    </xf>
    <xf numFmtId="169" fontId="13" fillId="0" borderId="0" xfId="4" applyNumberFormat="1" applyFont="1"/>
    <xf numFmtId="168" fontId="2" fillId="0" borderId="0" xfId="3" applyNumberFormat="1" applyFont="1" applyAlignment="1">
      <alignment horizontal="center"/>
    </xf>
    <xf numFmtId="169" fontId="2" fillId="0" borderId="0" xfId="4" applyNumberFormat="1" applyFont="1" applyAlignment="1">
      <alignment horizontal="right"/>
    </xf>
    <xf numFmtId="168" fontId="13" fillId="0" borderId="0" xfId="3" applyNumberFormat="1" applyFont="1" applyAlignment="1">
      <alignment horizontal="center"/>
    </xf>
    <xf numFmtId="169" fontId="13" fillId="0" borderId="0" xfId="4" applyNumberFormat="1" applyFont="1" applyAlignment="1">
      <alignment horizontal="right"/>
    </xf>
    <xf numFmtId="169" fontId="13" fillId="0" borderId="0" xfId="2" applyNumberFormat="1" applyFont="1"/>
    <xf numFmtId="168" fontId="13" fillId="0" borderId="11" xfId="3" applyNumberFormat="1" applyFont="1" applyBorder="1" applyAlignment="1">
      <alignment horizontal="center"/>
    </xf>
    <xf numFmtId="169" fontId="13" fillId="0" borderId="11" xfId="4" applyNumberFormat="1" applyFont="1" applyBorder="1" applyAlignment="1">
      <alignment horizontal="right"/>
    </xf>
    <xf numFmtId="168" fontId="14" fillId="0" borderId="0" xfId="4" applyNumberFormat="1" applyFont="1" applyAlignment="1">
      <alignment horizontal="right"/>
    </xf>
    <xf numFmtId="169" fontId="14" fillId="0" borderId="0" xfId="4" applyNumberFormat="1" applyFont="1" applyAlignment="1">
      <alignment horizontal="right"/>
    </xf>
    <xf numFmtId="0" fontId="10" fillId="0" borderId="0" xfId="2" applyFont="1"/>
    <xf numFmtId="168" fontId="2" fillId="0" borderId="11" xfId="3" applyNumberFormat="1" applyFont="1" applyBorder="1" applyAlignment="1">
      <alignment horizontal="center"/>
    </xf>
    <xf numFmtId="169" fontId="2" fillId="0" borderId="11" xfId="4" applyNumberFormat="1" applyFont="1" applyBorder="1" applyAlignment="1">
      <alignment horizontal="right"/>
    </xf>
    <xf numFmtId="0" fontId="2" fillId="0" borderId="9" xfId="2" applyFont="1" applyBorder="1"/>
    <xf numFmtId="168" fontId="2" fillId="0" borderId="0" xfId="4" applyNumberFormat="1" applyFont="1" applyAlignment="1">
      <alignment horizontal="right"/>
    </xf>
    <xf numFmtId="168" fontId="10" fillId="0" borderId="16" xfId="3" applyNumberFormat="1" applyFont="1" applyBorder="1" applyAlignment="1">
      <alignment horizontal="center"/>
    </xf>
    <xf numFmtId="169" fontId="10" fillId="0" borderId="16" xfId="4" applyNumberFormat="1" applyFont="1" applyBorder="1" applyAlignment="1">
      <alignment horizontal="right"/>
    </xf>
    <xf numFmtId="170" fontId="2" fillId="0" borderId="0" xfId="2" applyNumberFormat="1" applyFont="1"/>
    <xf numFmtId="167" fontId="2" fillId="0" borderId="0" xfId="3" applyFont="1"/>
    <xf numFmtId="169" fontId="2" fillId="0" borderId="0" xfId="4" applyNumberFormat="1" applyFont="1"/>
    <xf numFmtId="170" fontId="10" fillId="0" borderId="11" xfId="2" applyNumberFormat="1" applyFont="1" applyBorder="1"/>
    <xf numFmtId="170" fontId="2" fillId="0" borderId="11" xfId="2" applyNumberFormat="1" applyFont="1" applyBorder="1"/>
    <xf numFmtId="167" fontId="10" fillId="0" borderId="11" xfId="3" applyFont="1" applyBorder="1"/>
    <xf numFmtId="169" fontId="2" fillId="0" borderId="11" xfId="4" applyNumberFormat="1" applyFont="1" applyBorder="1"/>
    <xf numFmtId="170" fontId="10" fillId="0" borderId="0" xfId="2" applyNumberFormat="1" applyFont="1"/>
    <xf numFmtId="0" fontId="13" fillId="0" borderId="10" xfId="2" applyFont="1" applyBorder="1"/>
    <xf numFmtId="0" fontId="13" fillId="0" borderId="11" xfId="2" applyFont="1" applyBorder="1"/>
    <xf numFmtId="170" fontId="13" fillId="0" borderId="11" xfId="2" applyNumberFormat="1" applyFont="1" applyBorder="1"/>
    <xf numFmtId="0" fontId="13" fillId="0" borderId="12" xfId="2" applyFont="1" applyBorder="1"/>
    <xf numFmtId="165" fontId="0" fillId="0" borderId="7" xfId="0" applyNumberFormat="1" applyBorder="1"/>
    <xf numFmtId="165" fontId="0" fillId="0" borderId="9" xfId="0" applyNumberFormat="1" applyBorder="1"/>
    <xf numFmtId="165" fontId="0" fillId="0" borderId="12" xfId="0" applyNumberFormat="1" applyBorder="1"/>
    <xf numFmtId="0" fontId="0" fillId="0" borderId="4" xfId="0" pivotButton="1" applyBorder="1"/>
    <xf numFmtId="0" fontId="0" fillId="0" borderId="13" xfId="0" applyBorder="1" applyAlignment="1">
      <alignment horizontal="left"/>
    </xf>
    <xf numFmtId="0" fontId="0" fillId="0" borderId="4" xfId="0" applyBorder="1" applyAlignment="1">
      <alignment horizontal="left"/>
    </xf>
    <xf numFmtId="165" fontId="0" fillId="0" borderId="18" xfId="0" applyNumberFormat="1" applyBorder="1"/>
    <xf numFmtId="0" fontId="0" fillId="0" borderId="13" xfId="0" applyNumberFormat="1" applyBorder="1"/>
    <xf numFmtId="0" fontId="0" fillId="0" borderId="4" xfId="0" applyBorder="1"/>
    <xf numFmtId="0" fontId="10" fillId="0" borderId="13" xfId="2" applyFont="1" applyBorder="1" applyAlignment="1">
      <alignment horizontal="center" vertical="center"/>
    </xf>
    <xf numFmtId="0" fontId="1" fillId="0" borderId="0" xfId="5"/>
    <xf numFmtId="0" fontId="10" fillId="0" borderId="4" xfId="2" applyFont="1" applyBorder="1" applyAlignment="1">
      <alignment horizontal="center" vertical="center"/>
    </xf>
    <xf numFmtId="0" fontId="2" fillId="0" borderId="8" xfId="2" applyFont="1" applyBorder="1"/>
    <xf numFmtId="166" fontId="2" fillId="0" borderId="0" xfId="2" applyNumberFormat="1" applyFont="1"/>
    <xf numFmtId="14" fontId="2" fillId="0" borderId="0" xfId="2" applyNumberFormat="1" applyFont="1"/>
    <xf numFmtId="14" fontId="2" fillId="0" borderId="0" xfId="2" applyNumberFormat="1" applyFont="1" applyAlignment="1">
      <alignment horizontal="left"/>
    </xf>
    <xf numFmtId="165" fontId="10" fillId="0" borderId="0" xfId="6" applyNumberFormat="1" applyFont="1"/>
    <xf numFmtId="171" fontId="10" fillId="0" borderId="0" xfId="6" applyNumberFormat="1" applyFont="1" applyAlignment="1">
      <alignment horizontal="right"/>
    </xf>
    <xf numFmtId="165" fontId="2" fillId="0" borderId="0" xfId="6" applyNumberFormat="1" applyFont="1" applyAlignment="1">
      <alignment horizontal="center"/>
    </xf>
    <xf numFmtId="171" fontId="2" fillId="0" borderId="0" xfId="6" applyNumberFormat="1" applyFont="1" applyAlignment="1">
      <alignment horizontal="right"/>
    </xf>
    <xf numFmtId="165" fontId="2" fillId="0" borderId="3" xfId="6" applyNumberFormat="1" applyFont="1" applyBorder="1" applyAlignment="1">
      <alignment horizontal="center"/>
    </xf>
    <xf numFmtId="171" fontId="2" fillId="0" borderId="3" xfId="6" applyNumberFormat="1" applyFont="1" applyBorder="1" applyAlignment="1">
      <alignment horizontal="right"/>
    </xf>
    <xf numFmtId="165" fontId="2" fillId="0" borderId="16" xfId="6" applyNumberFormat="1" applyFont="1" applyBorder="1" applyAlignment="1">
      <alignment horizontal="center"/>
    </xf>
    <xf numFmtId="171" fontId="2" fillId="0" borderId="16" xfId="6" applyNumberFormat="1" applyFont="1" applyBorder="1" applyAlignment="1">
      <alignment horizontal="right"/>
    </xf>
    <xf numFmtId="170" fontId="2" fillId="0" borderId="0" xfId="2" applyNumberFormat="1" applyFont="1" applyAlignment="1">
      <alignment horizontal="right"/>
    </xf>
    <xf numFmtId="0" fontId="2" fillId="0" borderId="10" xfId="2" applyFont="1" applyBorder="1"/>
    <xf numFmtId="0" fontId="2" fillId="0" borderId="11" xfId="2" applyFont="1" applyBorder="1"/>
    <xf numFmtId="0" fontId="2" fillId="0" borderId="12" xfId="2" applyFont="1" applyBorder="1"/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5" fillId="0" borderId="0" xfId="2" applyFont="1" applyAlignment="1">
      <alignment horizontal="center" vertical="center" wrapText="1"/>
    </xf>
    <xf numFmtId="0" fontId="2" fillId="0" borderId="5" xfId="2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0" fontId="2" fillId="0" borderId="10" xfId="2" applyFont="1" applyBorder="1" applyAlignment="1">
      <alignment horizontal="center"/>
    </xf>
    <xf numFmtId="0" fontId="2" fillId="0" borderId="12" xfId="2" applyFont="1" applyBorder="1" applyAlignment="1">
      <alignment horizontal="center"/>
    </xf>
    <xf numFmtId="0" fontId="10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0" borderId="18" xfId="2" applyFont="1" applyBorder="1" applyAlignment="1">
      <alignment horizontal="center" vertical="center" wrapText="1"/>
    </xf>
    <xf numFmtId="0" fontId="15" fillId="0" borderId="0" xfId="5" applyFont="1" applyAlignment="1">
      <alignment horizontal="center" vertical="center" wrapText="1"/>
    </xf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13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66.715735995371" createdVersion="5" refreshedVersion="5" minRefreshableVersion="3" recordCount="39">
  <cacheSource type="worksheet">
    <worksheetSource ref="A2:AG41" sheet="ESTADO DE CADA FACTURA"/>
  </cacheSource>
  <cacheFields count="33">
    <cacheField name="NIT" numFmtId="0">
      <sharedItems containsSemiMixedTypes="0" containsString="0" containsNumber="1" containsInteger="1" minValue="846000474" maxValue="846000474"/>
    </cacheField>
    <cacheField name="PRESTADOR" numFmtId="0">
      <sharedItems/>
    </cacheField>
    <cacheField name="Entidad" numFmtId="0">
      <sharedItems/>
    </cacheField>
    <cacheField name="Régimen" numFmtId="0">
      <sharedItems/>
    </cacheField>
    <cacheField name="Contratación" numFmtId="0">
      <sharedItems/>
    </cacheField>
    <cacheField name="Número cuenta" numFmtId="0">
      <sharedItems/>
    </cacheField>
    <cacheField name="Fecha ingreso" numFmtId="14">
      <sharedItems containsSemiMixedTypes="0" containsNonDate="0" containsDate="1" containsString="0" minDate="2019-01-31T00:00:00" maxDate="2024-08-01T00:00:00"/>
    </cacheField>
    <cacheField name="Fecha radicada" numFmtId="14">
      <sharedItems containsSemiMixedTypes="0" containsNonDate="0" containsDate="1" containsString="0" minDate="2019-01-31T00:00:00" maxDate="2024-08-01T00:00:00"/>
    </cacheField>
    <cacheField name="Llave" numFmtId="14">
      <sharedItems/>
    </cacheField>
    <cacheField name="Fecha de radicacion EPS " numFmtId="14">
      <sharedItems containsDate="1" containsMixedTypes="1" minDate="2019-02-11T00:00:00" maxDate="2024-08-15T14:26:40"/>
    </cacheField>
    <cacheField name="Número factura" numFmtId="0">
      <sharedItems containsMixedTypes="1" containsNumber="1" containsInteger="1" minValue="6066739" maxValue="6131061"/>
    </cacheField>
    <cacheField name="Fecha factura" numFmtId="164">
      <sharedItems containsSemiMixedTypes="0" containsNonDate="0" containsDate="1" containsString="0" minDate="2019-01-08T00:00:00" maxDate="2024-07-19T00:00:00"/>
    </cacheField>
    <cacheField name="Valor factura" numFmtId="4">
      <sharedItems containsSemiMixedTypes="0" containsString="0" containsNumber="1" containsInteger="1" minValue="5600" maxValue="2542352"/>
    </cacheField>
    <cacheField name="Valor pagado" numFmtId="4">
      <sharedItems containsSemiMixedTypes="0" containsString="0" containsNumber="1" containsInteger="1" minValue="0" maxValue="445916"/>
    </cacheField>
    <cacheField name="Punto de pago" numFmtId="0">
      <sharedItems containsBlank="1"/>
    </cacheField>
    <cacheField name="Valor glosado" numFmtId="4">
      <sharedItems containsSemiMixedTypes="0" containsString="0" containsNumber="1" containsInteger="1" minValue="0" maxValue="0"/>
    </cacheField>
    <cacheField name="Valor aceptado" numFmtId="4">
      <sharedItems containsSemiMixedTypes="0" containsString="0" containsNumber="1" containsInteger="1" minValue="0" maxValue="0"/>
    </cacheField>
    <cacheField name="Valor conciliado" numFmtId="4">
      <sharedItems containsSemiMixedTypes="0" containsString="0" containsNumber="1" containsInteger="1" minValue="0" maxValue="0"/>
    </cacheField>
    <cacheField name="Saldo por cobrar IPS" numFmtId="165">
      <sharedItems containsSemiMixedTypes="0" containsString="0" containsNumber="1" containsInteger="1" minValue="5600" maxValue="2542352"/>
    </cacheField>
    <cacheField name="Estado de Factura EPS Septiembre 30" numFmtId="0">
      <sharedItems count="6">
        <s v="FACTURA CANCELADA"/>
        <s v="FACTURA NO RADICADA"/>
        <s v="GLOSA PENDIENTE POR CONCILIAR"/>
        <s v="FACTURA DEVUELTA"/>
        <s v="FACTURA PENDIENTE EN PROGRAMACION DE PAGO"/>
        <s v="GLOSA PENDIENTE EN PROGRAMACION " u="1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2542352"/>
    </cacheField>
    <cacheField name="Valor Radicado" numFmtId="165">
      <sharedItems containsSemiMixedTypes="0" containsString="0" containsNumber="1" containsInteger="1" minValue="0" maxValue="2542352"/>
    </cacheField>
    <cacheField name="Valor Glosa Aceptada" numFmtId="165">
      <sharedItems containsSemiMixedTypes="0" containsString="0" containsNumber="1" containsInteger="1" minValue="0" maxValue="0"/>
    </cacheField>
    <cacheField name="Valor Glosa Pendiente" numFmtId="165">
      <sharedItems containsSemiMixedTypes="0" containsString="0" containsNumber="1" containsInteger="1" minValue="0" maxValue="649864"/>
    </cacheField>
    <cacheField name="Observacion objeccion" numFmtId="165">
      <sharedItems containsBlank="1" longText="1"/>
    </cacheField>
    <cacheField name="Valor Pagar" numFmtId="165">
      <sharedItems containsSemiMixedTypes="0" containsString="0" containsNumber="1" containsInteger="1" minValue="0" maxValue="2542352"/>
    </cacheField>
    <cacheField name="Por pagar SAP" numFmtId="165">
      <sharedItems containsSemiMixedTypes="0" containsString="0" containsNumber="1" containsInteger="1" minValue="0" maxValue="337795"/>
    </cacheField>
    <cacheField name="P. abiertas doc" numFmtId="0">
      <sharedItems containsString="0" containsBlank="1" containsNumber="1" containsInteger="1" minValue="1222509410" maxValue="1222509410"/>
    </cacheField>
    <cacheField name="Valor compensacion SAP" numFmtId="165">
      <sharedItems containsSemiMixedTypes="0" containsString="0" containsNumber="1" containsInteger="1" minValue="0" maxValue="2542352"/>
    </cacheField>
    <cacheField name="Doc compensacion " numFmtId="0">
      <sharedItems containsString="0" containsBlank="1" containsNumber="1" containsInteger="1" minValue="2200618264" maxValue="4800065190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">
  <r>
    <n v="846000474"/>
    <s v="ESE HOSP ORITO"/>
    <s v="COMFENALCO VALLE"/>
    <s v="CONTRIBUTIVO"/>
    <s v="EVENTO"/>
    <s v="1689"/>
    <d v="2019-01-31T00:00:00"/>
    <d v="2019-01-31T00:00:00"/>
    <s v="846000474_6066739"/>
    <d v="2019-02-11T00:00:00"/>
    <n v="6066739"/>
    <d v="2019-01-08T00:00:00"/>
    <n v="10200"/>
    <n v="0"/>
    <m/>
    <n v="0"/>
    <n v="0"/>
    <n v="0"/>
    <n v="10200"/>
    <x v="0"/>
    <s v="Finalizada"/>
    <n v="10200"/>
    <n v="10200"/>
    <n v="0"/>
    <n v="0"/>
    <m/>
    <n v="10200"/>
    <n v="0"/>
    <m/>
    <n v="10200"/>
    <n v="2200618264"/>
    <s v="26.03.2019"/>
    <d v="2024-08-30T00:00:00"/>
  </r>
  <r>
    <n v="846000474"/>
    <s v="ESE HOSP ORITO"/>
    <s v="COMFENALCO VALLE"/>
    <s v="CONTRIBUTIVO"/>
    <s v="EVENTO"/>
    <s v="1743"/>
    <d v="2019-02-28T00:00:00"/>
    <d v="2019-02-28T00:00:00"/>
    <s v="846000474_6076947"/>
    <d v="2019-03-11T00:00:00"/>
    <n v="6076947"/>
    <d v="2019-02-09T00:00:00"/>
    <n v="168471"/>
    <n v="0"/>
    <m/>
    <n v="0"/>
    <n v="0"/>
    <n v="0"/>
    <n v="168471"/>
    <x v="0"/>
    <s v="Finalizada"/>
    <n v="168471"/>
    <n v="168471"/>
    <n v="0"/>
    <n v="0"/>
    <m/>
    <n v="168471"/>
    <n v="0"/>
    <m/>
    <n v="168471"/>
    <n v="2200646523"/>
    <s v="20.05.2019"/>
    <d v="2024-08-30T00:00:00"/>
  </r>
  <r>
    <n v="846000474"/>
    <s v="ESE HOSP ORITO"/>
    <s v="COMFENALCO VALLE"/>
    <s v="CONTRIBUTIVO"/>
    <s v="EVENTO"/>
    <s v="1881"/>
    <d v="2019-04-30T00:00:00"/>
    <d v="2019-04-30T00:00:00"/>
    <s v="846000474_6102168"/>
    <e v="#N/A"/>
    <n v="6102168"/>
    <d v="2019-04-22T00:00:00"/>
    <n v="77649"/>
    <n v="0"/>
    <m/>
    <n v="0"/>
    <n v="0"/>
    <n v="0"/>
    <n v="77649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2053"/>
    <d v="2019-07-31T00:00:00"/>
    <d v="2019-07-31T00:00:00"/>
    <s v="846000474_6131061"/>
    <d v="2019-08-12T00:00:00"/>
    <n v="6131061"/>
    <d v="2019-07-03T00:00:00"/>
    <n v="10200"/>
    <n v="0"/>
    <m/>
    <n v="0"/>
    <n v="0"/>
    <n v="0"/>
    <n v="10200"/>
    <x v="0"/>
    <s v="Finalizada"/>
    <n v="10200"/>
    <n v="10200"/>
    <n v="0"/>
    <n v="0"/>
    <m/>
    <n v="10200"/>
    <n v="0"/>
    <m/>
    <n v="10200"/>
    <n v="2200712633"/>
    <s v="20.09.2019"/>
    <d v="2024-08-30T00:00:00"/>
  </r>
  <r>
    <n v="846000474"/>
    <s v="ESE HOSP ORITO"/>
    <s v="COMFENALCO VALLE"/>
    <s v="CONTRIBUTIVO"/>
    <s v="EVENTO"/>
    <s v="2297"/>
    <d v="2019-11-30T00:00:00"/>
    <d v="2019-11-30T00:00:00"/>
    <s v="846000474_24531"/>
    <e v="#N/A"/>
    <s v="24531"/>
    <d v="2019-11-30T00:00:00"/>
    <n v="263364"/>
    <n v="0"/>
    <m/>
    <n v="0"/>
    <n v="0"/>
    <n v="0"/>
    <n v="263364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2556"/>
    <d v="2020-03-31T00:00:00"/>
    <d v="2020-03-31T00:00:00"/>
    <s v="846000474_H55409"/>
    <e v="#N/A"/>
    <s v="H55409"/>
    <d v="2020-03-16T00:00:00"/>
    <n v="58000"/>
    <n v="0"/>
    <m/>
    <n v="0"/>
    <n v="0"/>
    <n v="0"/>
    <n v="580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SUBSIDIADO"/>
    <s v="EVENTO"/>
    <s v="2785"/>
    <d v="2020-07-31T00:00:00"/>
    <d v="2022-09-30T00:00:00"/>
    <s v="846000474_H76091"/>
    <e v="#N/A"/>
    <s v="H76091"/>
    <d v="2020-07-08T00:00:00"/>
    <n v="30600"/>
    <n v="0"/>
    <m/>
    <n v="0"/>
    <n v="0"/>
    <n v="0"/>
    <n v="306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SUBSIDIADO"/>
    <s v="EVENTO"/>
    <s v="2827"/>
    <d v="2020-08-31T00:00:00"/>
    <d v="2022-09-30T00:00:00"/>
    <s v="846000474_H79825"/>
    <e v="#N/A"/>
    <s v="H79825"/>
    <d v="2020-08-05T00:00:00"/>
    <n v="40800"/>
    <n v="0"/>
    <m/>
    <n v="0"/>
    <n v="0"/>
    <n v="0"/>
    <n v="408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151"/>
    <d v="2020-12-31T00:00:00"/>
    <d v="2022-09-30T00:00:00"/>
    <s v="846000474_113352"/>
    <e v="#N/A"/>
    <s v="113352"/>
    <d v="2020-12-17T00:00:00"/>
    <n v="40800"/>
    <n v="0"/>
    <m/>
    <n v="0"/>
    <n v="0"/>
    <n v="0"/>
    <n v="408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213"/>
    <d v="2021-04-26T00:00:00"/>
    <d v="2021-01-30T00:00:00"/>
    <s v="846000474_117433"/>
    <e v="#N/A"/>
    <s v="117433"/>
    <d v="2021-01-15T00:00:00"/>
    <n v="479651"/>
    <n v="0"/>
    <m/>
    <n v="0"/>
    <n v="0"/>
    <n v="0"/>
    <n v="479651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213"/>
    <d v="2021-04-26T00:00:00"/>
    <d v="2021-01-30T00:00:00"/>
    <s v="846000474_117818"/>
    <e v="#N/A"/>
    <s v="117818"/>
    <d v="2021-01-13T00:00:00"/>
    <n v="103000"/>
    <n v="0"/>
    <m/>
    <n v="0"/>
    <n v="0"/>
    <n v="0"/>
    <n v="1030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213"/>
    <d v="2021-04-26T00:00:00"/>
    <d v="2021-01-30T00:00:00"/>
    <s v="846000474_119813"/>
    <e v="#N/A"/>
    <s v="119813"/>
    <d v="2021-01-09T00:00:00"/>
    <n v="202046"/>
    <n v="0"/>
    <m/>
    <n v="0"/>
    <n v="0"/>
    <n v="0"/>
    <n v="202046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213"/>
    <d v="2021-04-26T00:00:00"/>
    <d v="2021-01-30T00:00:00"/>
    <s v="846000474_121234"/>
    <e v="#N/A"/>
    <s v="121234"/>
    <d v="2021-01-27T00:00:00"/>
    <n v="10200"/>
    <n v="0"/>
    <m/>
    <n v="0"/>
    <n v="0"/>
    <n v="0"/>
    <n v="102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237"/>
    <d v="2021-04-26T00:00:00"/>
    <d v="2021-01-30T00:00:00"/>
    <s v="846000474_117819"/>
    <e v="#N/A"/>
    <s v="117819"/>
    <d v="2021-01-13T00:00:00"/>
    <n v="99423"/>
    <n v="0"/>
    <m/>
    <n v="0"/>
    <n v="0"/>
    <n v="0"/>
    <n v="99423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237"/>
    <d v="2021-04-26T00:00:00"/>
    <d v="2021-01-30T00:00:00"/>
    <s v="846000474_119814"/>
    <e v="#N/A"/>
    <s v="119814"/>
    <d v="2021-01-09T00:00:00"/>
    <n v="99423"/>
    <n v="0"/>
    <m/>
    <n v="0"/>
    <n v="0"/>
    <n v="0"/>
    <n v="99423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470"/>
    <d v="2021-04-30T00:00:00"/>
    <d v="2022-06-10T00:00:00"/>
    <s v="846000474_140956"/>
    <e v="#N/A"/>
    <s v="140956"/>
    <d v="2021-04-12T00:00:00"/>
    <n v="99423"/>
    <n v="0"/>
    <m/>
    <n v="0"/>
    <n v="0"/>
    <n v="0"/>
    <n v="99423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471"/>
    <d v="2021-04-30T00:00:00"/>
    <d v="2022-06-10T00:00:00"/>
    <s v="846000474_140955"/>
    <e v="#N/A"/>
    <s v="140955"/>
    <d v="2021-04-12T00:00:00"/>
    <n v="165300"/>
    <n v="0"/>
    <m/>
    <n v="0"/>
    <n v="0"/>
    <n v="0"/>
    <n v="1653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7086"/>
    <d v="2021-05-31T00:00:00"/>
    <d v="2022-06-10T00:00:00"/>
    <s v="846000474_152027"/>
    <e v="#N/A"/>
    <s v="152027"/>
    <d v="2021-05-14T00:00:00"/>
    <n v="5600"/>
    <n v="0"/>
    <m/>
    <n v="0"/>
    <n v="0"/>
    <n v="0"/>
    <n v="56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7086"/>
    <d v="2021-05-31T00:00:00"/>
    <d v="2022-06-10T00:00:00"/>
    <s v="846000474_153223"/>
    <e v="#N/A"/>
    <s v="153223"/>
    <d v="2021-05-24T00:00:00"/>
    <n v="135106"/>
    <n v="0"/>
    <m/>
    <n v="0"/>
    <n v="0"/>
    <n v="0"/>
    <n v="135106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7086"/>
    <d v="2021-05-31T00:00:00"/>
    <d v="2022-06-10T00:00:00"/>
    <s v="846000474_155706"/>
    <e v="#N/A"/>
    <s v="155706"/>
    <d v="2021-05-31T00:00:00"/>
    <n v="5600"/>
    <n v="0"/>
    <m/>
    <n v="0"/>
    <n v="0"/>
    <n v="0"/>
    <n v="56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7253"/>
    <d v="2021-07-31T00:00:00"/>
    <d v="2021-08-15T00:00:00"/>
    <s v="846000474_FEV170041"/>
    <e v="#N/A"/>
    <s v="FEV170041"/>
    <d v="2021-07-08T00:00:00"/>
    <n v="36000"/>
    <n v="0"/>
    <m/>
    <n v="0"/>
    <n v="0"/>
    <n v="0"/>
    <n v="360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SUBSIDIADO"/>
    <s v="EVENTO"/>
    <s v="37541"/>
    <d v="2021-10-31T00:00:00"/>
    <d v="2022-06-10T00:00:00"/>
    <s v="846000474_FEV192787"/>
    <e v="#N/A"/>
    <s v="FEV192787"/>
    <d v="2021-10-07T00:00:00"/>
    <n v="253374"/>
    <n v="0"/>
    <m/>
    <n v="0"/>
    <n v="0"/>
    <n v="0"/>
    <n v="253374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7620"/>
    <d v="2021-11-30T00:00:00"/>
    <d v="2022-06-10T00:00:00"/>
    <s v="846000474_FEV196251"/>
    <e v="#N/A"/>
    <s v="FEV196251"/>
    <d v="2021-11-05T00:00:00"/>
    <n v="1781254"/>
    <n v="0"/>
    <m/>
    <n v="0"/>
    <n v="0"/>
    <n v="0"/>
    <n v="1781254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SUBSIDIADO"/>
    <s v="EVENTO"/>
    <s v="38036"/>
    <d v="2022-04-30T00:00:00"/>
    <d v="2022-05-30T00:00:00"/>
    <s v="846000474_FEV212418"/>
    <e v="#N/A"/>
    <s v="FEV212418"/>
    <d v="2022-04-16T00:00:00"/>
    <n v="287526"/>
    <n v="0"/>
    <m/>
    <n v="0"/>
    <n v="0"/>
    <n v="0"/>
    <n v="287526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CONTRIBUTIVO"/>
    <s v="EVENTO"/>
    <s v="38415"/>
    <d v="2022-09-30T00:00:00"/>
    <d v="2022-10-15T00:00:00"/>
    <s v="846000474_FEV226961"/>
    <e v="#N/A"/>
    <s v="FEV226961"/>
    <d v="2022-09-07T00:00:00"/>
    <n v="495767"/>
    <n v="0"/>
    <m/>
    <n v="0"/>
    <n v="0"/>
    <n v="0"/>
    <n v="495767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SUBSIDIADO"/>
    <s v="EVENTO"/>
    <s v="38493"/>
    <d v="2022-10-31T00:00:00"/>
    <d v="2022-11-12T00:00:00"/>
    <s v="846000474_FEV230943"/>
    <e v="#N/A"/>
    <s v="FEV230943"/>
    <d v="2022-10-05T00:00:00"/>
    <n v="27600"/>
    <n v="0"/>
    <m/>
    <n v="0"/>
    <n v="0"/>
    <n v="0"/>
    <n v="276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SUBSIDIADO"/>
    <s v="EVENTO"/>
    <s v="38657"/>
    <d v="2022-12-31T00:00:00"/>
    <d v="2023-01-09T00:00:00"/>
    <s v="846000474_FEV237963"/>
    <e v="#N/A"/>
    <s v="FEV237963"/>
    <d v="2022-12-23T00:00:00"/>
    <n v="72500"/>
    <n v="0"/>
    <m/>
    <n v="0"/>
    <n v="0"/>
    <n v="0"/>
    <n v="72500"/>
    <x v="1"/>
    <e v="#N/A"/>
    <n v="0"/>
    <n v="0"/>
    <n v="0"/>
    <n v="0"/>
    <m/>
    <n v="0"/>
    <n v="0"/>
    <m/>
    <n v="0"/>
    <m/>
    <m/>
    <d v="2024-08-30T00:00:00"/>
  </r>
  <r>
    <n v="846000474"/>
    <s v="ESE HOSP ORITO"/>
    <s v="COMFENALCO VALLE"/>
    <s v="SUBSIDIADO"/>
    <s v="EVENTO"/>
    <s v="38982"/>
    <d v="2023-05-31T00:00:00"/>
    <d v="2023-12-31T00:00:00"/>
    <s v="846000474_FEV250995"/>
    <d v="2023-06-22T00:00:00"/>
    <s v="FEV250995"/>
    <d v="2023-05-11T00:00:00"/>
    <n v="461432"/>
    <n v="445916"/>
    <s v="BANCO BBVA MAESTRA 18765"/>
    <n v="0"/>
    <n v="0"/>
    <n v="0"/>
    <n v="15516"/>
    <x v="2"/>
    <s v="Para respuesta prestador"/>
    <n v="461432"/>
    <n v="461432"/>
    <n v="0"/>
    <n v="15516"/>
    <s v=" TARIFA DESCONTAMOS MAYOR VALOR COBRADO EN TARIFA PACTADAO ATARIFA SOAT, LO PACTADO ESTA $76200 FACTURA $91716 SE GLOSALA DIFERENCIA $15516ANGELA CAMPAZ"/>
    <n v="445916"/>
    <n v="0"/>
    <m/>
    <n v="445916"/>
    <n v="4800064294"/>
    <s v="11.07.2024"/>
    <d v="2024-08-30T00:00:00"/>
  </r>
  <r>
    <n v="846000474"/>
    <s v="ESE HOSP ORITO"/>
    <s v="COMFENALCO VALLE"/>
    <s v="SUBSIDIADO"/>
    <s v="EVENTO"/>
    <s v="39236"/>
    <d v="2023-08-31T00:00:00"/>
    <d v="2023-10-12T00:00:00"/>
    <s v="846000474_FEV258202"/>
    <d v="2023-11-08T09:36:04"/>
    <s v="FEV258202"/>
    <d v="2023-07-13T00:00:00"/>
    <n v="302222"/>
    <n v="0"/>
    <m/>
    <n v="0"/>
    <n v="0"/>
    <n v="0"/>
    <n v="302222"/>
    <x v="3"/>
    <s v="Devuelta"/>
    <n v="0"/>
    <n v="0"/>
    <n v="0"/>
    <n v="302222"/>
    <s v="AUT: SE REALIZA DEVOLUCIÓN DE FACTURA CON SOPORTES COMPLETOS, FACTURA NO CUENTA CON AUTORIZACIÓN PARA LOS SERVICIOS FACTURADOS, FAVOR COMUNICARSE CON EL ÁREA _x000a_ENCARGADA, SOLICITARLA A LA capautorizaciones@epsdelagente.com.co. LUIS ERNESTO GUERRERO GALEANO"/>
    <n v="0"/>
    <n v="0"/>
    <m/>
    <n v="0"/>
    <m/>
    <m/>
    <d v="2024-08-30T00:00:00"/>
  </r>
  <r>
    <n v="846000474"/>
    <s v="ESE HOSP ORITO"/>
    <s v="COMFENALCO VALLE"/>
    <s v="CONTRIBUTIVO"/>
    <s v="EVENTO"/>
    <s v="39520"/>
    <d v="2023-12-31T00:00:00"/>
    <d v="2024-01-12T00:00:00"/>
    <s v="846000474_FEV273106"/>
    <d v="2024-01-11T08:55:02"/>
    <s v="FEV273106"/>
    <d v="2023-12-05T00:00:00"/>
    <n v="353416"/>
    <n v="0"/>
    <m/>
    <n v="0"/>
    <n v="0"/>
    <n v="0"/>
    <n v="353416"/>
    <x v="3"/>
    <s v="Devuelta"/>
    <n v="0"/>
    <n v="0"/>
    <n v="0"/>
    <n v="353416"/>
    <s v="AUTORIZACION: SE DEVUELVE FACTURA NO SE EVIDENCIA AUTORIZACION PARA EL SERVICIO DE LA URGENCIA, POR FAVOR SOLICITAR AUTORIZACION PARA DAR TRAMITE DE PAGO."/>
    <n v="0"/>
    <n v="0"/>
    <m/>
    <n v="0"/>
    <m/>
    <m/>
    <d v="2024-08-30T00:00:00"/>
  </r>
  <r>
    <n v="846000474"/>
    <s v="ESE HOSP ORITO"/>
    <s v="COMFENALCO VALLE"/>
    <s v="CONTRIBUTIVO"/>
    <s v="EVENTO"/>
    <s v="39520"/>
    <d v="2023-12-31T00:00:00"/>
    <d v="2024-01-12T00:00:00"/>
    <s v="846000474_FEV275965"/>
    <d v="2024-01-11T09:04:17"/>
    <s v="FEV275965"/>
    <d v="2023-12-22T00:00:00"/>
    <n v="162342"/>
    <n v="0"/>
    <m/>
    <n v="0"/>
    <n v="0"/>
    <n v="0"/>
    <n v="162342"/>
    <x v="3"/>
    <s v="Devuelta"/>
    <n v="0"/>
    <n v="0"/>
    <n v="0"/>
    <n v="162342"/>
    <s v="AUTORIZACION: SE DEVUELVE FACTURA NO SE EVIDENCIA AUTORIZACION PARA EL SERVICIO DE LA URGENCIA, POR FAVOR SOLICITAR AUTORIZAION PAR DAR TRAMITE DE PAGO A LA FACTURA."/>
    <n v="0"/>
    <n v="0"/>
    <m/>
    <n v="0"/>
    <m/>
    <m/>
    <d v="2024-08-30T00:00:00"/>
  </r>
  <r>
    <n v="846000474"/>
    <s v="ESE HOSP ORITO"/>
    <s v="COMFENALCO VALLE"/>
    <s v="SUBSIDIADO"/>
    <s v="EVENTO"/>
    <s v="39609"/>
    <d v="2024-01-31T00:00:00"/>
    <d v="2024-02-12T00:00:00"/>
    <s v="846000474_FEV278106"/>
    <d v="2024-02-09T09:09:35"/>
    <s v="FEV278106"/>
    <d v="2024-01-15T00:00:00"/>
    <n v="371427"/>
    <n v="0"/>
    <m/>
    <n v="0"/>
    <n v="0"/>
    <n v="0"/>
    <n v="371427"/>
    <x v="3"/>
    <s v="Devuelta"/>
    <n v="0"/>
    <n v="0"/>
    <n v="0"/>
    <n v="371427"/>
    <s v="AUT: SE REALIZA DEVOLUCIÓN DE FACTURA CON SOPORTES COMPLETOS, FACTURA NO CUENTA CON AUTORIZACIÓN PARA LOS SERVICIOS FACTURADOS, FAVOR COMUNICARSE CON EL ÁREA ENCARGADA, SOLICITARLA A LA capautorizaciones@epsdelagente.com.co"/>
    <n v="0"/>
    <n v="0"/>
    <m/>
    <n v="0"/>
    <m/>
    <m/>
    <d v="2024-08-30T00:00:00"/>
  </r>
  <r>
    <n v="846000474"/>
    <s v="ESE HOSP ORITO"/>
    <s v="COMFENALCO VALLE"/>
    <s v="SUBSIDIADO"/>
    <s v="EVENTO"/>
    <s v="39610"/>
    <d v="2024-01-31T00:00:00"/>
    <d v="2024-02-12T00:00:00"/>
    <s v="846000474_FEV278395"/>
    <d v="2024-02-09T09:01:24"/>
    <s v="FEV278395"/>
    <d v="2024-01-15T00:00:00"/>
    <n v="87702"/>
    <n v="0"/>
    <m/>
    <n v="0"/>
    <n v="0"/>
    <n v="0"/>
    <n v="87702"/>
    <x v="3"/>
    <s v="Devuelta"/>
    <n v="0"/>
    <n v="0"/>
    <n v="0"/>
    <n v="87702"/>
    <s v="FACTURACIÓN: SE REALIZA DEVOLUCION DE FACTURA CON TODOS SUS SOPORTES, USUARIO REPORTADO EN SISMUESTRA A LA CAJA DE COMPENSACION, FAVOR REALIZAR CORRECCIÓN Y PRESENTAR NUEVAMENTE"/>
    <n v="0"/>
    <n v="0"/>
    <m/>
    <n v="0"/>
    <m/>
    <m/>
    <d v="2024-08-30T00:00:00"/>
  </r>
  <r>
    <n v="846000474"/>
    <s v="ESE HOSP ORITO"/>
    <s v="COMFENALCO VALLE"/>
    <s v="SUBSIDIADO"/>
    <s v="EVENTO"/>
    <s v="39882"/>
    <d v="2024-05-31T00:00:00"/>
    <d v="2024-07-01T00:00:00"/>
    <s v="846000474_FEV294623"/>
    <d v="2024-07-12T10:05:59"/>
    <s v="FEV294623"/>
    <d v="2024-05-27T00:00:00"/>
    <n v="521333"/>
    <n v="0"/>
    <m/>
    <n v="0"/>
    <n v="0"/>
    <n v="0"/>
    <n v="521333"/>
    <x v="3"/>
    <s v="Devuelta"/>
    <n v="0"/>
    <n v="0"/>
    <n v="0"/>
    <n v="521333"/>
    <s v="AUT: SE REALIZA DEVOLUCIÓN DE FACTURA CON SOPORTES COMPLETOS, FACTURA NO CUENTA CON AUTORIZACIÓN PARA LOS SERVICIOS FACTURADOS, FAVOR COMUNICARSE CON EL ÁREA ENCARGADA, SOLICITARLA A LA CAP, CORREO ELECTRÓNICO: autorizacionescap@epsdelagente.com.co"/>
    <n v="0"/>
    <n v="0"/>
    <m/>
    <n v="0"/>
    <m/>
    <m/>
    <d v="2024-08-30T00:00:00"/>
  </r>
  <r>
    <n v="846000474"/>
    <s v="ESE HOSP ORITO"/>
    <s v="COMFENALCO VALLE"/>
    <s v="SUBSIDIADO"/>
    <s v="EVENTO"/>
    <s v="39953"/>
    <d v="2024-06-30T00:00:00"/>
    <d v="2024-06-30T00:00:00"/>
    <s v="846000474_FEV296205"/>
    <d v="2024-07-12T15:23:47"/>
    <s v="FEV296205"/>
    <d v="2024-06-08T00:00:00"/>
    <n v="466553"/>
    <n v="0"/>
    <m/>
    <n v="0"/>
    <n v="0"/>
    <n v="0"/>
    <n v="466553"/>
    <x v="0"/>
    <s v="Finalizada"/>
    <n v="466553"/>
    <n v="466553"/>
    <n v="0"/>
    <n v="0"/>
    <m/>
    <n v="466553"/>
    <n v="0"/>
    <m/>
    <n v="466553"/>
    <n v="4800065190"/>
    <s v="17.09.2024"/>
    <d v="2024-08-30T00:00:00"/>
  </r>
  <r>
    <n v="846000474"/>
    <s v="ESE HOSP ORITO"/>
    <s v="COMFENALCO VALLE"/>
    <s v="SUBSIDIADO"/>
    <s v="EVENTO"/>
    <s v="39953"/>
    <d v="2024-06-30T00:00:00"/>
    <d v="2024-06-30T00:00:00"/>
    <s v="846000474_FEV298911"/>
    <d v="2024-07-12T15:27:24"/>
    <s v="FEV298911"/>
    <d v="2024-06-08T00:00:00"/>
    <n v="2542352"/>
    <n v="0"/>
    <m/>
    <n v="0"/>
    <n v="0"/>
    <n v="0"/>
    <n v="2542352"/>
    <x v="0"/>
    <s v="Finalizada"/>
    <n v="2542352"/>
    <n v="2542352"/>
    <n v="0"/>
    <n v="0"/>
    <m/>
    <n v="2542352"/>
    <n v="0"/>
    <m/>
    <n v="2542352"/>
    <n v="4800065190"/>
    <s v="17.09.2024"/>
    <d v="2024-08-30T00:00:00"/>
  </r>
  <r>
    <n v="846000474"/>
    <s v="ESE HOSP ORITO"/>
    <s v="COMFENALCO VALLE"/>
    <s v="SUBSIDIADO"/>
    <s v="EVENTO"/>
    <s v="40024"/>
    <d v="2024-07-31T00:00:00"/>
    <d v="2024-07-31T00:00:00"/>
    <s v="846000474_FEV299928"/>
    <d v="2024-08-15T14:19:39"/>
    <s v="FEV299928"/>
    <d v="2024-07-08T00:00:00"/>
    <n v="550229"/>
    <n v="0"/>
    <m/>
    <n v="0"/>
    <n v="0"/>
    <n v="0"/>
    <n v="550229"/>
    <x v="3"/>
    <s v="Devuelta"/>
    <n v="0"/>
    <n v="0"/>
    <n v="0"/>
    <n v="550229"/>
    <s v="AUT: SE REALIZA DEVOLUCIÓN DE FACTURA CON SOPORTES COMPLETOS, FACTURA NO CUENTA CON AUTORIZACIÓN PARA LOS SERVICIOS FACTURADOS, FAVOR COMUNICARSE CON EL ÁREA _x000a_ENCARGADA, SOLICITARLA A LA CAP, CORREO ELECTRÓNICO: autorizacionescap@epsdelagente.com.co//AUT: SE REALIZA DEVOLUCIÓN DE FACTURA CON SOPORTES COMPLETOS, EL NÚMERO DE AUT # 122300351662 SE ENCUENTRA EN ESTADO ANULADA"/>
    <n v="0"/>
    <n v="0"/>
    <m/>
    <n v="0"/>
    <m/>
    <m/>
    <d v="2024-08-30T00:00:00"/>
  </r>
  <r>
    <n v="846000474"/>
    <s v="ESE HOSP ORITO"/>
    <s v="COMFENALCO VALLE"/>
    <s v="SUBSIDIADO"/>
    <s v="EVENTO"/>
    <s v="40024"/>
    <d v="2024-07-31T00:00:00"/>
    <d v="2024-07-31T00:00:00"/>
    <s v="846000474_FEV300438"/>
    <d v="2024-08-15T14:23:34"/>
    <s v="FEV300438"/>
    <d v="2024-07-12T00:00:00"/>
    <n v="649864"/>
    <n v="0"/>
    <m/>
    <n v="0"/>
    <n v="0"/>
    <n v="0"/>
    <n v="649864"/>
    <x v="3"/>
    <s v="Devuelta"/>
    <n v="0"/>
    <n v="0"/>
    <n v="0"/>
    <n v="649864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m/>
    <n v="0"/>
    <m/>
    <m/>
    <d v="2024-08-30T00:00:00"/>
  </r>
  <r>
    <n v="846000474"/>
    <s v="ESE HOSP ORITO"/>
    <s v="COMFENALCO VALLE"/>
    <s v="SUBSIDIADO"/>
    <s v="EVENTO"/>
    <s v="40024"/>
    <d v="2024-07-31T00:00:00"/>
    <d v="2024-07-31T00:00:00"/>
    <s v="846000474_FEV301408"/>
    <d v="2024-08-15T14:26:40"/>
    <s v="FEV301408"/>
    <d v="2024-07-18T00:00:00"/>
    <n v="337795"/>
    <n v="0"/>
    <m/>
    <n v="0"/>
    <n v="0"/>
    <n v="0"/>
    <n v="337795"/>
    <x v="4"/>
    <s v="Finalizada"/>
    <n v="337795"/>
    <n v="337795"/>
    <n v="0"/>
    <n v="0"/>
    <m/>
    <n v="337795"/>
    <n v="337795"/>
    <n v="1222509410"/>
    <n v="0"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9" firstHeaderRow="0" firstDataRow="1" firstDataCol="1"/>
  <pivotFields count="3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showAll="0"/>
    <pivotField numFmtId="164" showAll="0"/>
    <pivotField numFmtId="4" showAll="0"/>
    <pivotField numFmtId="4" showAll="0"/>
    <pivotField showAll="0"/>
    <pivotField numFmtId="4" showAll="0"/>
    <pivotField numFmtId="4" showAll="0"/>
    <pivotField numFmtId="4" showAll="0"/>
    <pivotField dataField="1" numFmtId="165" showAll="0"/>
    <pivotField axis="axisRow" dataField="1" showAll="0">
      <items count="7">
        <item x="0"/>
        <item x="3"/>
        <item x="1"/>
        <item x="4"/>
        <item m="1" x="5"/>
        <item x="2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19"/>
  </rowFields>
  <rowItems count="6">
    <i>
      <x/>
    </i>
    <i>
      <x v="1"/>
    </i>
    <i>
      <x v="2"/>
    </i>
    <i>
      <x v="3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9" subtotal="count" baseField="0" baseItem="0"/>
    <dataField name="Saldo IPS " fld="18" baseField="0" baseItem="0" numFmtId="165"/>
  </dataFields>
  <formats count="13"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19" type="button" dataOnly="0" labelOnly="1" outline="0" axis="axisRow" fieldPosition="0"/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9" type="button" dataOnly="0" labelOnly="1" outline="0" axis="axisRow" fieldPosition="0"/>
    </format>
    <format dxfId="3">
      <pivotArea dataOnly="0" labelOnly="1" fieldPosition="0">
        <references count="1">
          <reference field="19" count="0"/>
        </references>
      </pivotArea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selection activeCell="A12" sqref="A12"/>
    </sheetView>
  </sheetViews>
  <sheetFormatPr baseColWidth="10" defaultRowHeight="12.5" x14ac:dyDescent="0.25"/>
  <cols>
    <col min="1" max="1" width="23.453125" customWidth="1"/>
    <col min="2" max="2" width="22.26953125" customWidth="1"/>
    <col min="3" max="3" width="18.7265625" customWidth="1"/>
    <col min="4" max="4" width="20.54296875" customWidth="1"/>
    <col min="5" max="5" width="18.81640625" customWidth="1"/>
    <col min="6" max="6" width="19.1796875" customWidth="1"/>
    <col min="7" max="7" width="18.26953125" customWidth="1"/>
    <col min="8" max="8" width="17" customWidth="1"/>
    <col min="9" max="9" width="17.7265625" hidden="1" customWidth="1"/>
    <col min="10" max="10" width="20.81640625" hidden="1" customWidth="1"/>
    <col min="11" max="11" width="17.453125" hidden="1" customWidth="1"/>
    <col min="12" max="12" width="17.54296875" hidden="1" customWidth="1"/>
    <col min="13" max="14" width="17.7265625" hidden="1" customWidth="1"/>
    <col min="15" max="15" width="21" customWidth="1"/>
  </cols>
  <sheetData>
    <row r="1" spans="1:15" ht="20" x14ac:dyDescent="0.4">
      <c r="A1" s="128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5" ht="18" x14ac:dyDescent="0.4">
      <c r="A2" s="130" t="s">
        <v>90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</row>
    <row r="4" spans="1:15" ht="16.5" x14ac:dyDescent="0.35">
      <c r="A4" s="131" t="s">
        <v>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</row>
    <row r="6" spans="1:15" ht="15.5" x14ac:dyDescent="0.35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8</v>
      </c>
      <c r="H6" s="1" t="s">
        <v>9</v>
      </c>
      <c r="I6" s="1" t="s">
        <v>10</v>
      </c>
      <c r="J6" s="1" t="s">
        <v>11</v>
      </c>
      <c r="K6" s="1" t="s">
        <v>12</v>
      </c>
      <c r="L6" s="1" t="s">
        <v>13</v>
      </c>
      <c r="M6" s="1" t="s">
        <v>14</v>
      </c>
      <c r="N6" s="1" t="s">
        <v>15</v>
      </c>
      <c r="O6" s="1" t="s">
        <v>16</v>
      </c>
    </row>
    <row r="7" spans="1:15" ht="14" x14ac:dyDescent="0.3">
      <c r="A7" s="2" t="s">
        <v>17</v>
      </c>
      <c r="B7" s="2" t="s">
        <v>18</v>
      </c>
      <c r="C7" s="2" t="s">
        <v>19</v>
      </c>
      <c r="D7" s="3" t="s">
        <v>24</v>
      </c>
      <c r="E7" s="4">
        <v>43496</v>
      </c>
      <c r="F7" s="4">
        <v>43496</v>
      </c>
      <c r="G7" s="3" t="s">
        <v>25</v>
      </c>
      <c r="H7" s="4">
        <v>43473</v>
      </c>
      <c r="I7" s="5">
        <v>10200</v>
      </c>
      <c r="J7" s="5">
        <v>0</v>
      </c>
      <c r="K7" s="2"/>
      <c r="L7" s="5">
        <v>0</v>
      </c>
      <c r="M7" s="5">
        <v>0</v>
      </c>
      <c r="N7" s="5">
        <v>0</v>
      </c>
      <c r="O7" s="6">
        <v>10200</v>
      </c>
    </row>
    <row r="8" spans="1:15" ht="14" x14ac:dyDescent="0.3">
      <c r="A8" s="2" t="s">
        <v>17</v>
      </c>
      <c r="B8" s="2" t="s">
        <v>18</v>
      </c>
      <c r="C8" s="2" t="s">
        <v>19</v>
      </c>
      <c r="D8" s="3" t="s">
        <v>26</v>
      </c>
      <c r="E8" s="4">
        <v>43524</v>
      </c>
      <c r="F8" s="4">
        <v>43524</v>
      </c>
      <c r="G8" s="3" t="s">
        <v>27</v>
      </c>
      <c r="H8" s="4">
        <v>43505</v>
      </c>
      <c r="I8" s="5">
        <v>168471</v>
      </c>
      <c r="J8" s="5">
        <v>0</v>
      </c>
      <c r="K8" s="2"/>
      <c r="L8" s="5">
        <v>0</v>
      </c>
      <c r="M8" s="5">
        <v>0</v>
      </c>
      <c r="N8" s="5">
        <v>0</v>
      </c>
      <c r="O8" s="6">
        <v>168471</v>
      </c>
    </row>
    <row r="9" spans="1:15" ht="14" x14ac:dyDescent="0.3">
      <c r="A9" s="2" t="s">
        <v>17</v>
      </c>
      <c r="B9" s="2" t="s">
        <v>18</v>
      </c>
      <c r="C9" s="2" t="s">
        <v>19</v>
      </c>
      <c r="D9" s="3" t="s">
        <v>28</v>
      </c>
      <c r="E9" s="4">
        <v>43585</v>
      </c>
      <c r="F9" s="4">
        <v>43585</v>
      </c>
      <c r="G9" s="3" t="s">
        <v>29</v>
      </c>
      <c r="H9" s="4">
        <v>43577</v>
      </c>
      <c r="I9" s="5">
        <v>77649</v>
      </c>
      <c r="J9" s="5">
        <v>0</v>
      </c>
      <c r="K9" s="2"/>
      <c r="L9" s="5">
        <v>0</v>
      </c>
      <c r="M9" s="5">
        <v>0</v>
      </c>
      <c r="N9" s="5">
        <v>0</v>
      </c>
      <c r="O9" s="6">
        <v>77649</v>
      </c>
    </row>
    <row r="10" spans="1:15" ht="14" x14ac:dyDescent="0.3">
      <c r="A10" s="2" t="s">
        <v>17</v>
      </c>
      <c r="B10" s="2" t="s">
        <v>18</v>
      </c>
      <c r="C10" s="2" t="s">
        <v>19</v>
      </c>
      <c r="D10" s="3" t="s">
        <v>30</v>
      </c>
      <c r="E10" s="4">
        <v>43677</v>
      </c>
      <c r="F10" s="4">
        <v>43677</v>
      </c>
      <c r="G10" s="3" t="s">
        <v>31</v>
      </c>
      <c r="H10" s="4">
        <v>43649</v>
      </c>
      <c r="I10" s="5">
        <v>10200</v>
      </c>
      <c r="J10" s="5">
        <v>0</v>
      </c>
      <c r="K10" s="2"/>
      <c r="L10" s="5">
        <v>0</v>
      </c>
      <c r="M10" s="5">
        <v>0</v>
      </c>
      <c r="N10" s="5">
        <v>0</v>
      </c>
      <c r="O10" s="6">
        <v>10200</v>
      </c>
    </row>
    <row r="11" spans="1:15" ht="14" x14ac:dyDescent="0.3">
      <c r="A11" s="2" t="s">
        <v>17</v>
      </c>
      <c r="B11" s="2" t="s">
        <v>18</v>
      </c>
      <c r="C11" s="2" t="s">
        <v>19</v>
      </c>
      <c r="D11" s="3" t="s">
        <v>22</v>
      </c>
      <c r="E11" s="4">
        <v>43799</v>
      </c>
      <c r="F11" s="4">
        <v>43799</v>
      </c>
      <c r="G11" s="3" t="s">
        <v>23</v>
      </c>
      <c r="H11" s="4">
        <v>43799</v>
      </c>
      <c r="I11" s="5">
        <v>263364</v>
      </c>
      <c r="J11" s="5">
        <v>0</v>
      </c>
      <c r="K11" s="2"/>
      <c r="L11" s="5">
        <v>0</v>
      </c>
      <c r="M11" s="5">
        <v>0</v>
      </c>
      <c r="N11" s="5">
        <v>0</v>
      </c>
      <c r="O11" s="6">
        <v>263364</v>
      </c>
    </row>
    <row r="12" spans="1:15" ht="14" x14ac:dyDescent="0.3">
      <c r="A12" s="2" t="s">
        <v>17</v>
      </c>
      <c r="B12" s="2" t="s">
        <v>18</v>
      </c>
      <c r="C12" s="2" t="s">
        <v>19</v>
      </c>
      <c r="D12" s="3" t="s">
        <v>32</v>
      </c>
      <c r="E12" s="4">
        <v>43921</v>
      </c>
      <c r="F12" s="4">
        <v>43921</v>
      </c>
      <c r="G12" s="3" t="s">
        <v>33</v>
      </c>
      <c r="H12" s="4">
        <v>43906</v>
      </c>
      <c r="I12" s="5">
        <v>58000</v>
      </c>
      <c r="J12" s="5">
        <v>0</v>
      </c>
      <c r="K12" s="2"/>
      <c r="L12" s="5">
        <v>0</v>
      </c>
      <c r="M12" s="5">
        <v>0</v>
      </c>
      <c r="N12" s="5">
        <v>0</v>
      </c>
      <c r="O12" s="6">
        <v>58000</v>
      </c>
    </row>
    <row r="13" spans="1:15" ht="14" x14ac:dyDescent="0.3">
      <c r="A13" s="2" t="s">
        <v>17</v>
      </c>
      <c r="B13" s="2" t="s">
        <v>34</v>
      </c>
      <c r="C13" s="2" t="s">
        <v>19</v>
      </c>
      <c r="D13" s="3" t="s">
        <v>35</v>
      </c>
      <c r="E13" s="4">
        <v>44043</v>
      </c>
      <c r="F13" s="4">
        <v>44834</v>
      </c>
      <c r="G13" s="3" t="s">
        <v>36</v>
      </c>
      <c r="H13" s="4">
        <v>44020</v>
      </c>
      <c r="I13" s="5">
        <v>30600</v>
      </c>
      <c r="J13" s="5">
        <v>0</v>
      </c>
      <c r="K13" s="2"/>
      <c r="L13" s="5">
        <v>0</v>
      </c>
      <c r="M13" s="5">
        <v>0</v>
      </c>
      <c r="N13" s="5">
        <v>0</v>
      </c>
      <c r="O13" s="6">
        <v>30600</v>
      </c>
    </row>
    <row r="14" spans="1:15" ht="14" x14ac:dyDescent="0.3">
      <c r="A14" s="2" t="s">
        <v>17</v>
      </c>
      <c r="B14" s="2" t="s">
        <v>34</v>
      </c>
      <c r="C14" s="2" t="s">
        <v>19</v>
      </c>
      <c r="D14" s="3" t="s">
        <v>37</v>
      </c>
      <c r="E14" s="4">
        <v>44074</v>
      </c>
      <c r="F14" s="4">
        <v>44834</v>
      </c>
      <c r="G14" s="3" t="s">
        <v>38</v>
      </c>
      <c r="H14" s="4">
        <v>44048</v>
      </c>
      <c r="I14" s="5">
        <v>40800</v>
      </c>
      <c r="J14" s="5">
        <v>0</v>
      </c>
      <c r="K14" s="2"/>
      <c r="L14" s="5">
        <v>0</v>
      </c>
      <c r="M14" s="5">
        <v>0</v>
      </c>
      <c r="N14" s="5">
        <v>0</v>
      </c>
      <c r="O14" s="6">
        <v>40800</v>
      </c>
    </row>
    <row r="15" spans="1:15" ht="14" x14ac:dyDescent="0.3">
      <c r="A15" s="2" t="s">
        <v>17</v>
      </c>
      <c r="B15" s="2" t="s">
        <v>18</v>
      </c>
      <c r="C15" s="2" t="s">
        <v>19</v>
      </c>
      <c r="D15" s="3" t="s">
        <v>20</v>
      </c>
      <c r="E15" s="4">
        <v>44196</v>
      </c>
      <c r="F15" s="4">
        <v>44834</v>
      </c>
      <c r="G15" s="3" t="s">
        <v>21</v>
      </c>
      <c r="H15" s="4">
        <v>44182</v>
      </c>
      <c r="I15" s="5">
        <v>40800</v>
      </c>
      <c r="J15" s="5">
        <v>0</v>
      </c>
      <c r="K15" s="2"/>
      <c r="L15" s="5">
        <v>0</v>
      </c>
      <c r="M15" s="5">
        <v>0</v>
      </c>
      <c r="N15" s="5">
        <v>0</v>
      </c>
      <c r="O15" s="6">
        <v>40800</v>
      </c>
    </row>
    <row r="16" spans="1:15" ht="14" x14ac:dyDescent="0.3">
      <c r="A16" s="2" t="s">
        <v>17</v>
      </c>
      <c r="B16" s="2" t="s">
        <v>18</v>
      </c>
      <c r="C16" s="2" t="s">
        <v>19</v>
      </c>
      <c r="D16" s="3" t="s">
        <v>39</v>
      </c>
      <c r="E16" s="4">
        <v>44312</v>
      </c>
      <c r="F16" s="4">
        <v>44226</v>
      </c>
      <c r="G16" s="3" t="s">
        <v>40</v>
      </c>
      <c r="H16" s="4">
        <v>44211</v>
      </c>
      <c r="I16" s="5">
        <v>479651</v>
      </c>
      <c r="J16" s="5">
        <v>0</v>
      </c>
      <c r="K16" s="2"/>
      <c r="L16" s="5">
        <v>0</v>
      </c>
      <c r="M16" s="5">
        <v>0</v>
      </c>
      <c r="N16" s="5">
        <v>0</v>
      </c>
      <c r="O16" s="6">
        <v>479651</v>
      </c>
    </row>
    <row r="17" spans="1:15" ht="14" x14ac:dyDescent="0.3">
      <c r="A17" s="2" t="s">
        <v>17</v>
      </c>
      <c r="B17" s="2" t="s">
        <v>18</v>
      </c>
      <c r="C17" s="2" t="s">
        <v>19</v>
      </c>
      <c r="D17" s="3" t="s">
        <v>39</v>
      </c>
      <c r="E17" s="4">
        <v>44312</v>
      </c>
      <c r="F17" s="4">
        <v>44226</v>
      </c>
      <c r="G17" s="3" t="s">
        <v>41</v>
      </c>
      <c r="H17" s="4">
        <v>44209</v>
      </c>
      <c r="I17" s="5">
        <v>103000</v>
      </c>
      <c r="J17" s="5">
        <v>0</v>
      </c>
      <c r="K17" s="2"/>
      <c r="L17" s="5">
        <v>0</v>
      </c>
      <c r="M17" s="5">
        <v>0</v>
      </c>
      <c r="N17" s="5">
        <v>0</v>
      </c>
      <c r="O17" s="6">
        <v>103000</v>
      </c>
    </row>
    <row r="18" spans="1:15" ht="14" x14ac:dyDescent="0.3">
      <c r="A18" s="2" t="s">
        <v>17</v>
      </c>
      <c r="B18" s="2" t="s">
        <v>18</v>
      </c>
      <c r="C18" s="2" t="s">
        <v>19</v>
      </c>
      <c r="D18" s="3" t="s">
        <v>39</v>
      </c>
      <c r="E18" s="4">
        <v>44312</v>
      </c>
      <c r="F18" s="4">
        <v>44226</v>
      </c>
      <c r="G18" s="3" t="s">
        <v>44</v>
      </c>
      <c r="H18" s="4">
        <v>44205</v>
      </c>
      <c r="I18" s="5">
        <v>202046</v>
      </c>
      <c r="J18" s="5">
        <v>0</v>
      </c>
      <c r="K18" s="2"/>
      <c r="L18" s="5">
        <v>0</v>
      </c>
      <c r="M18" s="5">
        <v>0</v>
      </c>
      <c r="N18" s="5">
        <v>0</v>
      </c>
      <c r="O18" s="6">
        <v>202046</v>
      </c>
    </row>
    <row r="19" spans="1:15" ht="14" x14ac:dyDescent="0.3">
      <c r="A19" s="2" t="s">
        <v>17</v>
      </c>
      <c r="B19" s="2" t="s">
        <v>18</v>
      </c>
      <c r="C19" s="2" t="s">
        <v>19</v>
      </c>
      <c r="D19" s="3" t="s">
        <v>39</v>
      </c>
      <c r="E19" s="4">
        <v>44312</v>
      </c>
      <c r="F19" s="4">
        <v>44226</v>
      </c>
      <c r="G19" s="3" t="s">
        <v>46</v>
      </c>
      <c r="H19" s="4">
        <v>44223</v>
      </c>
      <c r="I19" s="5">
        <v>10200</v>
      </c>
      <c r="J19" s="5">
        <v>0</v>
      </c>
      <c r="K19" s="2"/>
      <c r="L19" s="5">
        <v>0</v>
      </c>
      <c r="M19" s="5">
        <v>0</v>
      </c>
      <c r="N19" s="5">
        <v>0</v>
      </c>
      <c r="O19" s="6">
        <v>10200</v>
      </c>
    </row>
    <row r="20" spans="1:15" ht="14" x14ac:dyDescent="0.3">
      <c r="A20" s="2" t="s">
        <v>17</v>
      </c>
      <c r="B20" s="2" t="s">
        <v>18</v>
      </c>
      <c r="C20" s="2" t="s">
        <v>19</v>
      </c>
      <c r="D20" s="3" t="s">
        <v>42</v>
      </c>
      <c r="E20" s="4">
        <v>44312</v>
      </c>
      <c r="F20" s="4">
        <v>44226</v>
      </c>
      <c r="G20" s="3" t="s">
        <v>43</v>
      </c>
      <c r="H20" s="4">
        <v>44209</v>
      </c>
      <c r="I20" s="5">
        <v>99423</v>
      </c>
      <c r="J20" s="5">
        <v>0</v>
      </c>
      <c r="K20" s="2"/>
      <c r="L20" s="5">
        <v>0</v>
      </c>
      <c r="M20" s="5">
        <v>0</v>
      </c>
      <c r="N20" s="5">
        <v>0</v>
      </c>
      <c r="O20" s="6">
        <v>99423</v>
      </c>
    </row>
    <row r="21" spans="1:15" ht="14" x14ac:dyDescent="0.3">
      <c r="A21" s="2" t="s">
        <v>17</v>
      </c>
      <c r="B21" s="2" t="s">
        <v>18</v>
      </c>
      <c r="C21" s="2" t="s">
        <v>19</v>
      </c>
      <c r="D21" s="3" t="s">
        <v>42</v>
      </c>
      <c r="E21" s="4">
        <v>44312</v>
      </c>
      <c r="F21" s="4">
        <v>44226</v>
      </c>
      <c r="G21" s="3" t="s">
        <v>45</v>
      </c>
      <c r="H21" s="4">
        <v>44205</v>
      </c>
      <c r="I21" s="5">
        <v>99423</v>
      </c>
      <c r="J21" s="5">
        <v>0</v>
      </c>
      <c r="K21" s="2"/>
      <c r="L21" s="5">
        <v>0</v>
      </c>
      <c r="M21" s="5">
        <v>0</v>
      </c>
      <c r="N21" s="5">
        <v>0</v>
      </c>
      <c r="O21" s="6">
        <v>99423</v>
      </c>
    </row>
    <row r="22" spans="1:15" ht="14" x14ac:dyDescent="0.3">
      <c r="A22" s="2" t="s">
        <v>17</v>
      </c>
      <c r="B22" s="2" t="s">
        <v>18</v>
      </c>
      <c r="C22" s="2" t="s">
        <v>19</v>
      </c>
      <c r="D22" s="3" t="s">
        <v>49</v>
      </c>
      <c r="E22" s="4">
        <v>44316</v>
      </c>
      <c r="F22" s="4">
        <v>44722</v>
      </c>
      <c r="G22" s="3" t="s">
        <v>50</v>
      </c>
      <c r="H22" s="4">
        <v>44298</v>
      </c>
      <c r="I22" s="5">
        <v>99423</v>
      </c>
      <c r="J22" s="5">
        <v>0</v>
      </c>
      <c r="K22" s="2"/>
      <c r="L22" s="5">
        <v>0</v>
      </c>
      <c r="M22" s="5">
        <v>0</v>
      </c>
      <c r="N22" s="5">
        <v>0</v>
      </c>
      <c r="O22" s="6">
        <v>99423</v>
      </c>
    </row>
    <row r="23" spans="1:15" ht="14" x14ac:dyDescent="0.3">
      <c r="A23" s="2" t="s">
        <v>17</v>
      </c>
      <c r="B23" s="2" t="s">
        <v>18</v>
      </c>
      <c r="C23" s="2" t="s">
        <v>19</v>
      </c>
      <c r="D23" s="3" t="s">
        <v>47</v>
      </c>
      <c r="E23" s="4">
        <v>44316</v>
      </c>
      <c r="F23" s="4">
        <v>44722</v>
      </c>
      <c r="G23" s="3" t="s">
        <v>48</v>
      </c>
      <c r="H23" s="4">
        <v>44298</v>
      </c>
      <c r="I23" s="5">
        <v>165300</v>
      </c>
      <c r="J23" s="5">
        <v>0</v>
      </c>
      <c r="K23" s="2"/>
      <c r="L23" s="5">
        <v>0</v>
      </c>
      <c r="M23" s="5">
        <v>0</v>
      </c>
      <c r="N23" s="5">
        <v>0</v>
      </c>
      <c r="O23" s="6">
        <v>165300</v>
      </c>
    </row>
    <row r="24" spans="1:15" ht="14" x14ac:dyDescent="0.3">
      <c r="A24" s="2" t="s">
        <v>17</v>
      </c>
      <c r="B24" s="2" t="s">
        <v>18</v>
      </c>
      <c r="C24" s="2" t="s">
        <v>19</v>
      </c>
      <c r="D24" s="3" t="s">
        <v>51</v>
      </c>
      <c r="E24" s="4">
        <v>44347</v>
      </c>
      <c r="F24" s="4">
        <v>44722</v>
      </c>
      <c r="G24" s="3" t="s">
        <v>52</v>
      </c>
      <c r="H24" s="4">
        <v>44330</v>
      </c>
      <c r="I24" s="5">
        <v>5600</v>
      </c>
      <c r="J24" s="5">
        <v>0</v>
      </c>
      <c r="K24" s="2"/>
      <c r="L24" s="5">
        <v>0</v>
      </c>
      <c r="M24" s="5">
        <v>0</v>
      </c>
      <c r="N24" s="5">
        <v>0</v>
      </c>
      <c r="O24" s="6">
        <v>5600</v>
      </c>
    </row>
    <row r="25" spans="1:15" ht="14" x14ac:dyDescent="0.3">
      <c r="A25" s="2" t="s">
        <v>17</v>
      </c>
      <c r="B25" s="2" t="s">
        <v>18</v>
      </c>
      <c r="C25" s="2" t="s">
        <v>19</v>
      </c>
      <c r="D25" s="3" t="s">
        <v>51</v>
      </c>
      <c r="E25" s="4">
        <v>44347</v>
      </c>
      <c r="F25" s="4">
        <v>44722</v>
      </c>
      <c r="G25" s="3" t="s">
        <v>53</v>
      </c>
      <c r="H25" s="4">
        <v>44340</v>
      </c>
      <c r="I25" s="5">
        <v>135106</v>
      </c>
      <c r="J25" s="5">
        <v>0</v>
      </c>
      <c r="K25" s="2"/>
      <c r="L25" s="5">
        <v>0</v>
      </c>
      <c r="M25" s="5">
        <v>0</v>
      </c>
      <c r="N25" s="5">
        <v>0</v>
      </c>
      <c r="O25" s="6">
        <v>135106</v>
      </c>
    </row>
    <row r="26" spans="1:15" ht="14" x14ac:dyDescent="0.3">
      <c r="A26" s="2" t="s">
        <v>17</v>
      </c>
      <c r="B26" s="2" t="s">
        <v>18</v>
      </c>
      <c r="C26" s="2" t="s">
        <v>19</v>
      </c>
      <c r="D26" s="3" t="s">
        <v>51</v>
      </c>
      <c r="E26" s="4">
        <v>44347</v>
      </c>
      <c r="F26" s="4">
        <v>44722</v>
      </c>
      <c r="G26" s="3" t="s">
        <v>54</v>
      </c>
      <c r="H26" s="4">
        <v>44347</v>
      </c>
      <c r="I26" s="5">
        <v>5600</v>
      </c>
      <c r="J26" s="5">
        <v>0</v>
      </c>
      <c r="K26" s="2"/>
      <c r="L26" s="5">
        <v>0</v>
      </c>
      <c r="M26" s="5">
        <v>0</v>
      </c>
      <c r="N26" s="5">
        <v>0</v>
      </c>
      <c r="O26" s="6">
        <v>5600</v>
      </c>
    </row>
    <row r="27" spans="1:15" ht="14" x14ac:dyDescent="0.3">
      <c r="A27" s="2" t="s">
        <v>17</v>
      </c>
      <c r="B27" s="2" t="s">
        <v>18</v>
      </c>
      <c r="C27" s="2" t="s">
        <v>19</v>
      </c>
      <c r="D27" s="3" t="s">
        <v>55</v>
      </c>
      <c r="E27" s="4">
        <v>44408</v>
      </c>
      <c r="F27" s="4">
        <v>44423</v>
      </c>
      <c r="G27" s="3" t="s">
        <v>56</v>
      </c>
      <c r="H27" s="4">
        <v>44385</v>
      </c>
      <c r="I27" s="5">
        <v>36000</v>
      </c>
      <c r="J27" s="5">
        <v>0</v>
      </c>
      <c r="K27" s="2"/>
      <c r="L27" s="5">
        <v>0</v>
      </c>
      <c r="M27" s="5">
        <v>0</v>
      </c>
      <c r="N27" s="5">
        <v>0</v>
      </c>
      <c r="O27" s="8">
        <v>36000</v>
      </c>
    </row>
    <row r="28" spans="1:15" ht="14" x14ac:dyDescent="0.3">
      <c r="A28" s="2" t="s">
        <v>17</v>
      </c>
      <c r="B28" s="2" t="s">
        <v>34</v>
      </c>
      <c r="C28" s="2" t="s">
        <v>19</v>
      </c>
      <c r="D28" s="3" t="s">
        <v>57</v>
      </c>
      <c r="E28" s="4">
        <v>44500</v>
      </c>
      <c r="F28" s="4">
        <v>44722</v>
      </c>
      <c r="G28" s="3" t="s">
        <v>58</v>
      </c>
      <c r="H28" s="4">
        <v>44476</v>
      </c>
      <c r="I28" s="5">
        <v>253374</v>
      </c>
      <c r="J28" s="5">
        <v>0</v>
      </c>
      <c r="K28" s="2"/>
      <c r="L28" s="5">
        <v>0</v>
      </c>
      <c r="M28" s="5">
        <v>0</v>
      </c>
      <c r="N28" s="5">
        <v>0</v>
      </c>
      <c r="O28" s="8">
        <v>253374</v>
      </c>
    </row>
    <row r="29" spans="1:15" ht="14" x14ac:dyDescent="0.3">
      <c r="A29" s="2" t="s">
        <v>17</v>
      </c>
      <c r="B29" s="2" t="s">
        <v>18</v>
      </c>
      <c r="C29" s="2" t="s">
        <v>19</v>
      </c>
      <c r="D29" s="3" t="s">
        <v>59</v>
      </c>
      <c r="E29" s="4">
        <v>44530</v>
      </c>
      <c r="F29" s="4">
        <v>44722</v>
      </c>
      <c r="G29" s="3" t="s">
        <v>60</v>
      </c>
      <c r="H29" s="4">
        <v>44505</v>
      </c>
      <c r="I29" s="5">
        <v>1781254</v>
      </c>
      <c r="J29" s="5">
        <v>0</v>
      </c>
      <c r="K29" s="2"/>
      <c r="L29" s="5">
        <v>0</v>
      </c>
      <c r="M29" s="5">
        <v>0</v>
      </c>
      <c r="N29" s="5">
        <v>0</v>
      </c>
      <c r="O29" s="6">
        <v>1781254</v>
      </c>
    </row>
    <row r="30" spans="1:15" ht="14" x14ac:dyDescent="0.3">
      <c r="A30" s="2" t="s">
        <v>17</v>
      </c>
      <c r="B30" s="2" t="s">
        <v>34</v>
      </c>
      <c r="C30" s="2" t="s">
        <v>19</v>
      </c>
      <c r="D30" s="3" t="s">
        <v>61</v>
      </c>
      <c r="E30" s="4">
        <v>44681</v>
      </c>
      <c r="F30" s="4">
        <v>44711</v>
      </c>
      <c r="G30" s="3" t="s">
        <v>62</v>
      </c>
      <c r="H30" s="4">
        <v>44667</v>
      </c>
      <c r="I30" s="5">
        <v>287526</v>
      </c>
      <c r="J30" s="5">
        <v>0</v>
      </c>
      <c r="K30" s="2"/>
      <c r="L30" s="5">
        <v>0</v>
      </c>
      <c r="M30" s="5">
        <v>0</v>
      </c>
      <c r="N30" s="5">
        <v>0</v>
      </c>
      <c r="O30" s="6">
        <v>287526</v>
      </c>
    </row>
    <row r="31" spans="1:15" ht="14" x14ac:dyDescent="0.3">
      <c r="A31" s="2" t="s">
        <v>17</v>
      </c>
      <c r="B31" s="2" t="s">
        <v>18</v>
      </c>
      <c r="C31" s="2" t="s">
        <v>19</v>
      </c>
      <c r="D31" s="3" t="s">
        <v>63</v>
      </c>
      <c r="E31" s="4">
        <v>44834</v>
      </c>
      <c r="F31" s="4">
        <v>44849</v>
      </c>
      <c r="G31" s="3" t="s">
        <v>64</v>
      </c>
      <c r="H31" s="4">
        <v>44811</v>
      </c>
      <c r="I31" s="5">
        <v>495767</v>
      </c>
      <c r="J31" s="5">
        <v>0</v>
      </c>
      <c r="K31" s="2"/>
      <c r="L31" s="5">
        <v>0</v>
      </c>
      <c r="M31" s="5">
        <v>0</v>
      </c>
      <c r="N31" s="5">
        <v>0</v>
      </c>
      <c r="O31" s="6">
        <v>495767</v>
      </c>
    </row>
    <row r="32" spans="1:15" ht="14" x14ac:dyDescent="0.3">
      <c r="A32" s="2" t="s">
        <v>17</v>
      </c>
      <c r="B32" s="2" t="s">
        <v>34</v>
      </c>
      <c r="C32" s="2" t="s">
        <v>19</v>
      </c>
      <c r="D32" s="3" t="s">
        <v>65</v>
      </c>
      <c r="E32" s="4">
        <v>44865</v>
      </c>
      <c r="F32" s="4">
        <v>44877</v>
      </c>
      <c r="G32" s="3" t="s">
        <v>66</v>
      </c>
      <c r="H32" s="4">
        <v>44839</v>
      </c>
      <c r="I32" s="5">
        <v>27600</v>
      </c>
      <c r="J32" s="5">
        <v>0</v>
      </c>
      <c r="K32" s="2"/>
      <c r="L32" s="5">
        <v>0</v>
      </c>
      <c r="M32" s="5">
        <v>0</v>
      </c>
      <c r="N32" s="5">
        <v>0</v>
      </c>
      <c r="O32" s="6">
        <v>27600</v>
      </c>
    </row>
    <row r="33" spans="1:15" ht="14" x14ac:dyDescent="0.3">
      <c r="A33" s="2" t="s">
        <v>17</v>
      </c>
      <c r="B33" s="2" t="s">
        <v>34</v>
      </c>
      <c r="C33" s="2" t="s">
        <v>19</v>
      </c>
      <c r="D33" s="3" t="s">
        <v>67</v>
      </c>
      <c r="E33" s="4">
        <v>44926</v>
      </c>
      <c r="F33" s="4">
        <v>44935</v>
      </c>
      <c r="G33" s="3" t="s">
        <v>68</v>
      </c>
      <c r="H33" s="4">
        <v>44918</v>
      </c>
      <c r="I33" s="5">
        <v>72500</v>
      </c>
      <c r="J33" s="5">
        <v>0</v>
      </c>
      <c r="K33" s="2"/>
      <c r="L33" s="5">
        <v>0</v>
      </c>
      <c r="M33" s="5">
        <v>0</v>
      </c>
      <c r="N33" s="5">
        <v>0</v>
      </c>
      <c r="O33" s="6">
        <v>72500</v>
      </c>
    </row>
    <row r="34" spans="1:15" ht="14" x14ac:dyDescent="0.3">
      <c r="A34" s="2" t="s">
        <v>17</v>
      </c>
      <c r="B34" s="2" t="s">
        <v>34</v>
      </c>
      <c r="C34" s="2" t="s">
        <v>19</v>
      </c>
      <c r="D34" s="3" t="s">
        <v>69</v>
      </c>
      <c r="E34" s="4">
        <v>45077</v>
      </c>
      <c r="F34" s="4">
        <v>45291</v>
      </c>
      <c r="G34" s="3" t="s">
        <v>70</v>
      </c>
      <c r="H34" s="4">
        <v>45057</v>
      </c>
      <c r="I34" s="5">
        <v>461432</v>
      </c>
      <c r="J34" s="5">
        <v>445916</v>
      </c>
      <c r="K34" s="2" t="s">
        <v>71</v>
      </c>
      <c r="L34" s="5">
        <v>0</v>
      </c>
      <c r="M34" s="5">
        <v>0</v>
      </c>
      <c r="N34" s="5">
        <v>0</v>
      </c>
      <c r="O34" s="6">
        <v>15516</v>
      </c>
    </row>
    <row r="35" spans="1:15" ht="14" x14ac:dyDescent="0.3">
      <c r="A35" s="2" t="s">
        <v>17</v>
      </c>
      <c r="B35" s="2" t="s">
        <v>34</v>
      </c>
      <c r="C35" s="2" t="s">
        <v>19</v>
      </c>
      <c r="D35" s="3" t="s">
        <v>72</v>
      </c>
      <c r="E35" s="4">
        <v>45169</v>
      </c>
      <c r="F35" s="4">
        <v>45211</v>
      </c>
      <c r="G35" s="3" t="s">
        <v>73</v>
      </c>
      <c r="H35" s="4">
        <v>45120</v>
      </c>
      <c r="I35" s="5">
        <v>302222</v>
      </c>
      <c r="J35" s="5">
        <v>0</v>
      </c>
      <c r="K35" s="2"/>
      <c r="L35" s="5">
        <v>0</v>
      </c>
      <c r="M35" s="5">
        <v>0</v>
      </c>
      <c r="N35" s="5">
        <v>0</v>
      </c>
      <c r="O35" s="6">
        <v>302222</v>
      </c>
    </row>
    <row r="36" spans="1:15" ht="14" x14ac:dyDescent="0.3">
      <c r="A36" s="2" t="s">
        <v>17</v>
      </c>
      <c r="B36" s="2" t="s">
        <v>18</v>
      </c>
      <c r="C36" s="2" t="s">
        <v>19</v>
      </c>
      <c r="D36" s="3" t="s">
        <v>74</v>
      </c>
      <c r="E36" s="4">
        <v>45291</v>
      </c>
      <c r="F36" s="4">
        <v>45303</v>
      </c>
      <c r="G36" s="3" t="s">
        <v>75</v>
      </c>
      <c r="H36" s="4">
        <v>45265</v>
      </c>
      <c r="I36" s="5">
        <v>353416</v>
      </c>
      <c r="J36" s="5">
        <v>0</v>
      </c>
      <c r="K36" s="2"/>
      <c r="L36" s="5">
        <v>0</v>
      </c>
      <c r="M36" s="5">
        <v>0</v>
      </c>
      <c r="N36" s="5">
        <v>0</v>
      </c>
      <c r="O36" s="6">
        <v>353416</v>
      </c>
    </row>
    <row r="37" spans="1:15" ht="14" x14ac:dyDescent="0.3">
      <c r="A37" s="2" t="s">
        <v>17</v>
      </c>
      <c r="B37" s="2" t="s">
        <v>18</v>
      </c>
      <c r="C37" s="2" t="s">
        <v>19</v>
      </c>
      <c r="D37" s="3" t="s">
        <v>74</v>
      </c>
      <c r="E37" s="4">
        <v>45291</v>
      </c>
      <c r="F37" s="4">
        <v>45303</v>
      </c>
      <c r="G37" s="3" t="s">
        <v>76</v>
      </c>
      <c r="H37" s="4">
        <v>45282</v>
      </c>
      <c r="I37" s="5">
        <v>162342</v>
      </c>
      <c r="J37" s="5">
        <v>0</v>
      </c>
      <c r="K37" s="2"/>
      <c r="L37" s="5">
        <v>0</v>
      </c>
      <c r="M37" s="5">
        <v>0</v>
      </c>
      <c r="N37" s="5">
        <v>0</v>
      </c>
      <c r="O37" s="6">
        <v>162342</v>
      </c>
    </row>
    <row r="38" spans="1:15" ht="14" x14ac:dyDescent="0.3">
      <c r="A38" s="2" t="s">
        <v>17</v>
      </c>
      <c r="B38" s="2" t="s">
        <v>34</v>
      </c>
      <c r="C38" s="2" t="s">
        <v>19</v>
      </c>
      <c r="D38" s="3" t="s">
        <v>77</v>
      </c>
      <c r="E38" s="4">
        <v>45322</v>
      </c>
      <c r="F38" s="4">
        <v>45334</v>
      </c>
      <c r="G38" s="3" t="s">
        <v>78</v>
      </c>
      <c r="H38" s="4">
        <v>45306</v>
      </c>
      <c r="I38" s="5">
        <v>371427</v>
      </c>
      <c r="J38" s="5">
        <v>0</v>
      </c>
      <c r="K38" s="2"/>
      <c r="L38" s="5">
        <v>0</v>
      </c>
      <c r="M38" s="5">
        <v>0</v>
      </c>
      <c r="N38" s="5">
        <v>0</v>
      </c>
      <c r="O38" s="6">
        <v>371427</v>
      </c>
    </row>
    <row r="39" spans="1:15" ht="14" x14ac:dyDescent="0.3">
      <c r="A39" s="2" t="s">
        <v>17</v>
      </c>
      <c r="B39" s="2" t="s">
        <v>34</v>
      </c>
      <c r="C39" s="2" t="s">
        <v>19</v>
      </c>
      <c r="D39" s="3" t="s">
        <v>79</v>
      </c>
      <c r="E39" s="4">
        <v>45322</v>
      </c>
      <c r="F39" s="4">
        <v>45334</v>
      </c>
      <c r="G39" s="3" t="s">
        <v>80</v>
      </c>
      <c r="H39" s="4">
        <v>45306</v>
      </c>
      <c r="I39" s="5">
        <v>87702</v>
      </c>
      <c r="J39" s="5">
        <v>0</v>
      </c>
      <c r="K39" s="2"/>
      <c r="L39" s="5">
        <v>0</v>
      </c>
      <c r="M39" s="5">
        <v>0</v>
      </c>
      <c r="N39" s="5">
        <v>0</v>
      </c>
      <c r="O39" s="6">
        <v>87702</v>
      </c>
    </row>
    <row r="40" spans="1:15" ht="14" x14ac:dyDescent="0.3">
      <c r="A40" s="2" t="s">
        <v>17</v>
      </c>
      <c r="B40" s="2" t="s">
        <v>34</v>
      </c>
      <c r="C40" s="2" t="s">
        <v>19</v>
      </c>
      <c r="D40" s="3" t="s">
        <v>81</v>
      </c>
      <c r="E40" s="4">
        <v>45443</v>
      </c>
      <c r="F40" s="4">
        <v>45474</v>
      </c>
      <c r="G40" s="3" t="s">
        <v>82</v>
      </c>
      <c r="H40" s="4">
        <v>45439</v>
      </c>
      <c r="I40" s="5">
        <v>521333</v>
      </c>
      <c r="J40" s="5">
        <v>0</v>
      </c>
      <c r="K40" s="2"/>
      <c r="L40" s="5">
        <v>0</v>
      </c>
      <c r="M40" s="5">
        <v>0</v>
      </c>
      <c r="N40" s="5">
        <v>0</v>
      </c>
      <c r="O40" s="6">
        <v>521333</v>
      </c>
    </row>
    <row r="41" spans="1:15" ht="14" x14ac:dyDescent="0.3">
      <c r="A41" s="2" t="s">
        <v>17</v>
      </c>
      <c r="B41" s="2" t="s">
        <v>34</v>
      </c>
      <c r="C41" s="2" t="s">
        <v>19</v>
      </c>
      <c r="D41" s="3" t="s">
        <v>83</v>
      </c>
      <c r="E41" s="4">
        <v>45473</v>
      </c>
      <c r="F41" s="4">
        <v>45473</v>
      </c>
      <c r="G41" s="3" t="s">
        <v>84</v>
      </c>
      <c r="H41" s="4">
        <v>45451</v>
      </c>
      <c r="I41" s="5">
        <v>466553</v>
      </c>
      <c r="J41" s="5">
        <v>0</v>
      </c>
      <c r="K41" s="2"/>
      <c r="L41" s="5">
        <v>0</v>
      </c>
      <c r="M41" s="5">
        <v>0</v>
      </c>
      <c r="N41" s="5">
        <v>0</v>
      </c>
      <c r="O41" s="6">
        <v>466553</v>
      </c>
    </row>
    <row r="42" spans="1:15" ht="14" x14ac:dyDescent="0.3">
      <c r="A42" s="2" t="s">
        <v>17</v>
      </c>
      <c r="B42" s="2" t="s">
        <v>34</v>
      </c>
      <c r="C42" s="2" t="s">
        <v>19</v>
      </c>
      <c r="D42" s="3" t="s">
        <v>83</v>
      </c>
      <c r="E42" s="4">
        <v>45473</v>
      </c>
      <c r="F42" s="4">
        <v>45473</v>
      </c>
      <c r="G42" s="3" t="s">
        <v>85</v>
      </c>
      <c r="H42" s="4">
        <v>45451</v>
      </c>
      <c r="I42" s="5">
        <v>2542352</v>
      </c>
      <c r="J42" s="5">
        <v>0</v>
      </c>
      <c r="K42" s="2"/>
      <c r="L42" s="5">
        <v>0</v>
      </c>
      <c r="M42" s="5">
        <v>0</v>
      </c>
      <c r="N42" s="5">
        <v>0</v>
      </c>
      <c r="O42" s="6">
        <v>2542352</v>
      </c>
    </row>
    <row r="43" spans="1:15" ht="14" x14ac:dyDescent="0.3">
      <c r="A43" s="2" t="s">
        <v>17</v>
      </c>
      <c r="B43" s="2" t="s">
        <v>34</v>
      </c>
      <c r="C43" s="2" t="s">
        <v>19</v>
      </c>
      <c r="D43" s="3" t="s">
        <v>86</v>
      </c>
      <c r="E43" s="4">
        <v>45504</v>
      </c>
      <c r="F43" s="4">
        <v>45504</v>
      </c>
      <c r="G43" s="3" t="s">
        <v>87</v>
      </c>
      <c r="H43" s="4">
        <v>45481</v>
      </c>
      <c r="I43" s="5">
        <v>550229</v>
      </c>
      <c r="J43" s="5">
        <v>0</v>
      </c>
      <c r="K43" s="2"/>
      <c r="L43" s="5">
        <v>0</v>
      </c>
      <c r="M43" s="5">
        <v>0</v>
      </c>
      <c r="N43" s="5">
        <v>0</v>
      </c>
      <c r="O43" s="6">
        <v>550229</v>
      </c>
    </row>
    <row r="44" spans="1:15" ht="14" x14ac:dyDescent="0.3">
      <c r="A44" s="2" t="s">
        <v>17</v>
      </c>
      <c r="B44" s="2" t="s">
        <v>34</v>
      </c>
      <c r="C44" s="2" t="s">
        <v>19</v>
      </c>
      <c r="D44" s="3" t="s">
        <v>86</v>
      </c>
      <c r="E44" s="4">
        <v>45504</v>
      </c>
      <c r="F44" s="4">
        <v>45504</v>
      </c>
      <c r="G44" s="3" t="s">
        <v>88</v>
      </c>
      <c r="H44" s="4">
        <v>45485</v>
      </c>
      <c r="I44" s="5">
        <v>649864</v>
      </c>
      <c r="J44" s="5">
        <v>0</v>
      </c>
      <c r="K44" s="2"/>
      <c r="L44" s="5">
        <v>0</v>
      </c>
      <c r="M44" s="5">
        <v>0</v>
      </c>
      <c r="N44" s="5">
        <v>0</v>
      </c>
      <c r="O44" s="6">
        <v>649864</v>
      </c>
    </row>
    <row r="45" spans="1:15" ht="14" x14ac:dyDescent="0.3">
      <c r="A45" s="2" t="s">
        <v>17</v>
      </c>
      <c r="B45" s="2" t="s">
        <v>34</v>
      </c>
      <c r="C45" s="2" t="s">
        <v>19</v>
      </c>
      <c r="D45" s="3" t="s">
        <v>86</v>
      </c>
      <c r="E45" s="4">
        <v>45504</v>
      </c>
      <c r="F45" s="4">
        <v>45504</v>
      </c>
      <c r="G45" s="3" t="s">
        <v>89</v>
      </c>
      <c r="H45" s="4">
        <v>45491</v>
      </c>
      <c r="I45" s="5">
        <v>337795</v>
      </c>
      <c r="J45" s="5">
        <v>0</v>
      </c>
      <c r="K45" s="2"/>
      <c r="L45" s="5">
        <v>0</v>
      </c>
      <c r="M45" s="5">
        <v>0</v>
      </c>
      <c r="N45" s="5">
        <v>0</v>
      </c>
      <c r="O45" s="6">
        <v>337795</v>
      </c>
    </row>
    <row r="47" spans="1:15" x14ac:dyDescent="0.25">
      <c r="O47" s="7">
        <f>SUBTOTAL(9,O7:O46)</f>
        <v>11419628</v>
      </c>
    </row>
  </sheetData>
  <mergeCells count="3">
    <mergeCell ref="A1:O1"/>
    <mergeCell ref="A2:O2"/>
    <mergeCell ref="A4:O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showGridLines="0" zoomScale="80" zoomScaleNormal="80" workbookViewId="0">
      <selection activeCell="A6" sqref="A6"/>
    </sheetView>
  </sheetViews>
  <sheetFormatPr baseColWidth="10" defaultRowHeight="12.5" x14ac:dyDescent="0.25"/>
  <cols>
    <col min="1" max="1" width="47.90625" bestFit="1" customWidth="1"/>
    <col min="2" max="2" width="14.08984375" bestFit="1" customWidth="1"/>
    <col min="3" max="3" width="11.26953125" style="7" customWidth="1"/>
  </cols>
  <sheetData>
    <row r="2" spans="1:3" ht="13" thickBot="1" x14ac:dyDescent="0.3"/>
    <row r="3" spans="1:3" ht="13" thickBot="1" x14ac:dyDescent="0.3">
      <c r="A3" s="103" t="s">
        <v>174</v>
      </c>
      <c r="B3" s="108" t="s">
        <v>176</v>
      </c>
      <c r="C3" s="106" t="s">
        <v>177</v>
      </c>
    </row>
    <row r="4" spans="1:3" x14ac:dyDescent="0.25">
      <c r="A4" s="104" t="s">
        <v>161</v>
      </c>
      <c r="B4" s="107">
        <v>5</v>
      </c>
      <c r="C4" s="100">
        <v>3197776</v>
      </c>
    </row>
    <row r="5" spans="1:3" x14ac:dyDescent="0.25">
      <c r="A5" s="38" t="s">
        <v>170</v>
      </c>
      <c r="B5" s="40">
        <v>8</v>
      </c>
      <c r="C5" s="101">
        <v>2998535</v>
      </c>
    </row>
    <row r="6" spans="1:3" x14ac:dyDescent="0.25">
      <c r="A6" s="38" t="s">
        <v>173</v>
      </c>
      <c r="B6" s="40">
        <v>24</v>
      </c>
      <c r="C6" s="101">
        <v>4870006</v>
      </c>
    </row>
    <row r="7" spans="1:3" x14ac:dyDescent="0.25">
      <c r="A7" s="38" t="s">
        <v>171</v>
      </c>
      <c r="B7" s="40">
        <v>1</v>
      </c>
      <c r="C7" s="101">
        <v>337795</v>
      </c>
    </row>
    <row r="8" spans="1:3" ht="13" thickBot="1" x14ac:dyDescent="0.3">
      <c r="A8" s="39" t="s">
        <v>202</v>
      </c>
      <c r="B8" s="40">
        <v>1</v>
      </c>
      <c r="C8" s="101">
        <v>15516</v>
      </c>
    </row>
    <row r="9" spans="1:3" ht="13" thickBot="1" x14ac:dyDescent="0.3">
      <c r="A9" s="105" t="s">
        <v>175</v>
      </c>
      <c r="B9" s="41">
        <v>39</v>
      </c>
      <c r="C9" s="102">
        <v>11419628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showGridLines="0" topLeftCell="A2" zoomScale="80" zoomScaleNormal="80" workbookViewId="0">
      <selection activeCell="A10" sqref="A10"/>
    </sheetView>
  </sheetViews>
  <sheetFormatPr baseColWidth="10" defaultRowHeight="14.5" x14ac:dyDescent="0.35"/>
  <cols>
    <col min="1" max="1" width="10.90625" style="18"/>
    <col min="2" max="2" width="15.7265625" style="18" customWidth="1"/>
    <col min="3" max="3" width="20" style="18" customWidth="1"/>
    <col min="4" max="4" width="15" style="18" customWidth="1"/>
    <col min="5" max="5" width="14.36328125" style="18" customWidth="1"/>
    <col min="6" max="6" width="10.54296875" style="18" customWidth="1"/>
    <col min="7" max="7" width="11.7265625" style="19" customWidth="1"/>
    <col min="8" max="8" width="13" style="19" customWidth="1"/>
    <col min="9" max="9" width="20.54296875" style="19" bestFit="1" customWidth="1"/>
    <col min="10" max="10" width="15.81640625" style="19" customWidth="1"/>
    <col min="11" max="11" width="11.90625" style="18" customWidth="1"/>
    <col min="12" max="12" width="13.08984375" style="18" customWidth="1"/>
    <col min="13" max="13" width="17.7265625" style="18" hidden="1" customWidth="1"/>
    <col min="14" max="14" width="20.81640625" style="18" hidden="1" customWidth="1"/>
    <col min="15" max="15" width="17.453125" style="18" hidden="1" customWidth="1"/>
    <col min="16" max="16" width="17.54296875" style="18" hidden="1" customWidth="1"/>
    <col min="17" max="18" width="17.7265625" style="18" hidden="1" customWidth="1"/>
    <col min="19" max="19" width="13.81640625" style="23" customWidth="1"/>
    <col min="20" max="20" width="22.26953125" style="18" customWidth="1"/>
    <col min="21" max="21" width="10.90625" style="18"/>
    <col min="22" max="23" width="13.1796875" style="18" bestFit="1" customWidth="1"/>
    <col min="24" max="24" width="11.6328125" style="18" bestFit="1" customWidth="1"/>
    <col min="25" max="25" width="11" style="18" bestFit="1" customWidth="1"/>
    <col min="26" max="26" width="13.36328125" style="18" customWidth="1"/>
    <col min="27" max="27" width="13.1796875" style="18" bestFit="1" customWidth="1"/>
    <col min="28" max="28" width="15.6328125" style="23" bestFit="1" customWidth="1"/>
    <col min="29" max="29" width="13.6328125" style="18" bestFit="1" customWidth="1"/>
    <col min="30" max="30" width="17.26953125" style="18" customWidth="1"/>
    <col min="31" max="31" width="14.453125" style="18" customWidth="1"/>
    <col min="32" max="32" width="14.1796875" style="18" customWidth="1"/>
    <col min="33" max="16384" width="10.90625" style="18"/>
  </cols>
  <sheetData>
    <row r="1" spans="1:33" x14ac:dyDescent="0.35">
      <c r="S1" s="24">
        <f>SUBTOTAL(9,S3:S41)</f>
        <v>11419628</v>
      </c>
      <c r="V1" s="24">
        <f t="shared" ref="V1:AD1" si="0">SUBTOTAL(9,V3:V41)</f>
        <v>3997003</v>
      </c>
      <c r="W1" s="24">
        <f t="shared" si="0"/>
        <v>3997003</v>
      </c>
      <c r="X1" s="24">
        <f t="shared" si="0"/>
        <v>0</v>
      </c>
      <c r="Y1" s="24">
        <f t="shared" si="0"/>
        <v>3014051</v>
      </c>
      <c r="Z1" s="24"/>
      <c r="AA1" s="24">
        <f t="shared" si="0"/>
        <v>3981487</v>
      </c>
      <c r="AB1" s="24">
        <f t="shared" si="0"/>
        <v>337795</v>
      </c>
      <c r="AD1" s="24">
        <f t="shared" si="0"/>
        <v>3643692</v>
      </c>
    </row>
    <row r="2" spans="1:33" s="25" customFormat="1" ht="53" customHeight="1" x14ac:dyDescent="0.25">
      <c r="A2" s="15" t="s">
        <v>93</v>
      </c>
      <c r="B2" s="15" t="s">
        <v>94</v>
      </c>
      <c r="C2" s="15" t="s">
        <v>2</v>
      </c>
      <c r="D2" s="15" t="s">
        <v>3</v>
      </c>
      <c r="E2" s="15" t="s">
        <v>4</v>
      </c>
      <c r="F2" s="15" t="s">
        <v>5</v>
      </c>
      <c r="G2" s="16" t="s">
        <v>6</v>
      </c>
      <c r="H2" s="16" t="s">
        <v>7</v>
      </c>
      <c r="I2" s="29" t="s">
        <v>101</v>
      </c>
      <c r="J2" s="28" t="s">
        <v>97</v>
      </c>
      <c r="K2" s="15" t="s">
        <v>8</v>
      </c>
      <c r="L2" s="15" t="s">
        <v>9</v>
      </c>
      <c r="M2" s="15" t="s">
        <v>10</v>
      </c>
      <c r="N2" s="15" t="s">
        <v>11</v>
      </c>
      <c r="O2" s="15" t="s">
        <v>12</v>
      </c>
      <c r="P2" s="15" t="s">
        <v>13</v>
      </c>
      <c r="Q2" s="15" t="s">
        <v>14</v>
      </c>
      <c r="R2" s="15" t="s">
        <v>15</v>
      </c>
      <c r="S2" s="20" t="s">
        <v>91</v>
      </c>
      <c r="T2" s="26" t="s">
        <v>95</v>
      </c>
      <c r="U2" s="15" t="s">
        <v>96</v>
      </c>
      <c r="V2" s="30" t="s">
        <v>144</v>
      </c>
      <c r="W2" s="30" t="s">
        <v>145</v>
      </c>
      <c r="X2" s="30" t="s">
        <v>146</v>
      </c>
      <c r="Y2" s="32" t="s">
        <v>147</v>
      </c>
      <c r="Z2" s="32" t="s">
        <v>149</v>
      </c>
      <c r="AA2" s="30" t="s">
        <v>148</v>
      </c>
      <c r="AB2" s="33" t="s">
        <v>150</v>
      </c>
      <c r="AC2" s="26" t="s">
        <v>151</v>
      </c>
      <c r="AD2" s="34" t="s">
        <v>152</v>
      </c>
      <c r="AE2" s="34" t="s">
        <v>153</v>
      </c>
      <c r="AF2" s="34" t="s">
        <v>154</v>
      </c>
      <c r="AG2" s="15" t="s">
        <v>155</v>
      </c>
    </row>
    <row r="3" spans="1:33" x14ac:dyDescent="0.35">
      <c r="A3" s="17">
        <v>846000474</v>
      </c>
      <c r="B3" s="9" t="s">
        <v>92</v>
      </c>
      <c r="C3" s="10" t="s">
        <v>17</v>
      </c>
      <c r="D3" s="10" t="s">
        <v>18</v>
      </c>
      <c r="E3" s="10" t="s">
        <v>19</v>
      </c>
      <c r="F3" s="11" t="s">
        <v>24</v>
      </c>
      <c r="G3" s="12">
        <v>43496</v>
      </c>
      <c r="H3" s="12">
        <v>43496</v>
      </c>
      <c r="I3" s="12" t="s">
        <v>102</v>
      </c>
      <c r="J3" s="12">
        <v>43507</v>
      </c>
      <c r="K3" s="11">
        <v>6066739</v>
      </c>
      <c r="L3" s="13">
        <v>43473</v>
      </c>
      <c r="M3" s="14">
        <v>10200</v>
      </c>
      <c r="N3" s="14">
        <v>0</v>
      </c>
      <c r="O3" s="10"/>
      <c r="P3" s="14">
        <v>0</v>
      </c>
      <c r="Q3" s="14">
        <v>0</v>
      </c>
      <c r="R3" s="14">
        <v>0</v>
      </c>
      <c r="S3" s="21">
        <v>10200</v>
      </c>
      <c r="T3" s="27" t="s">
        <v>161</v>
      </c>
      <c r="U3" s="27" t="s">
        <v>143</v>
      </c>
      <c r="V3" s="31">
        <v>10200</v>
      </c>
      <c r="W3" s="31">
        <v>10200</v>
      </c>
      <c r="X3" s="31">
        <v>0</v>
      </c>
      <c r="Y3" s="31">
        <v>0</v>
      </c>
      <c r="Z3" s="31"/>
      <c r="AA3" s="31">
        <v>10200</v>
      </c>
      <c r="AB3" s="31">
        <v>0</v>
      </c>
      <c r="AC3" s="27"/>
      <c r="AD3" s="31">
        <v>10200</v>
      </c>
      <c r="AE3" s="27">
        <v>2200618264</v>
      </c>
      <c r="AF3" s="27" t="s">
        <v>156</v>
      </c>
      <c r="AG3" s="37">
        <v>45534</v>
      </c>
    </row>
    <row r="4" spans="1:33" x14ac:dyDescent="0.35">
      <c r="A4" s="17">
        <v>846000474</v>
      </c>
      <c r="B4" s="9" t="s">
        <v>92</v>
      </c>
      <c r="C4" s="10" t="s">
        <v>17</v>
      </c>
      <c r="D4" s="10" t="s">
        <v>18</v>
      </c>
      <c r="E4" s="10" t="s">
        <v>19</v>
      </c>
      <c r="F4" s="11" t="s">
        <v>26</v>
      </c>
      <c r="G4" s="12">
        <v>43524</v>
      </c>
      <c r="H4" s="12">
        <v>43524</v>
      </c>
      <c r="I4" s="12" t="s">
        <v>103</v>
      </c>
      <c r="J4" s="12">
        <v>43535</v>
      </c>
      <c r="K4" s="11">
        <v>6076947</v>
      </c>
      <c r="L4" s="13">
        <v>43505</v>
      </c>
      <c r="M4" s="14">
        <v>168471</v>
      </c>
      <c r="N4" s="14">
        <v>0</v>
      </c>
      <c r="O4" s="10"/>
      <c r="P4" s="14">
        <v>0</v>
      </c>
      <c r="Q4" s="14">
        <v>0</v>
      </c>
      <c r="R4" s="14">
        <v>0</v>
      </c>
      <c r="S4" s="21">
        <v>168471</v>
      </c>
      <c r="T4" s="27" t="s">
        <v>161</v>
      </c>
      <c r="U4" s="27" t="s">
        <v>143</v>
      </c>
      <c r="V4" s="31">
        <v>168471</v>
      </c>
      <c r="W4" s="31">
        <v>168471</v>
      </c>
      <c r="X4" s="31">
        <v>0</v>
      </c>
      <c r="Y4" s="31">
        <v>0</v>
      </c>
      <c r="Z4" s="31"/>
      <c r="AA4" s="31">
        <v>168471</v>
      </c>
      <c r="AB4" s="31">
        <v>0</v>
      </c>
      <c r="AC4" s="27"/>
      <c r="AD4" s="31">
        <v>168471</v>
      </c>
      <c r="AE4" s="27">
        <v>2200646523</v>
      </c>
      <c r="AF4" s="27" t="s">
        <v>157</v>
      </c>
      <c r="AG4" s="37">
        <v>45534</v>
      </c>
    </row>
    <row r="5" spans="1:33" x14ac:dyDescent="0.35">
      <c r="A5" s="17">
        <v>846000474</v>
      </c>
      <c r="B5" s="9" t="s">
        <v>92</v>
      </c>
      <c r="C5" s="10" t="s">
        <v>17</v>
      </c>
      <c r="D5" s="10" t="s">
        <v>18</v>
      </c>
      <c r="E5" s="10" t="s">
        <v>19</v>
      </c>
      <c r="F5" s="11" t="s">
        <v>28</v>
      </c>
      <c r="G5" s="12">
        <v>43585</v>
      </c>
      <c r="H5" s="12">
        <v>43585</v>
      </c>
      <c r="I5" s="12" t="s">
        <v>104</v>
      </c>
      <c r="J5" s="12" t="e">
        <v>#N/A</v>
      </c>
      <c r="K5" s="11">
        <v>6102168</v>
      </c>
      <c r="L5" s="13">
        <v>43577</v>
      </c>
      <c r="M5" s="14">
        <v>77649</v>
      </c>
      <c r="N5" s="14">
        <v>0</v>
      </c>
      <c r="O5" s="10"/>
      <c r="P5" s="14">
        <v>0</v>
      </c>
      <c r="Q5" s="14">
        <v>0</v>
      </c>
      <c r="R5" s="14">
        <v>0</v>
      </c>
      <c r="S5" s="21">
        <v>77649</v>
      </c>
      <c r="T5" s="27" t="s">
        <v>173</v>
      </c>
      <c r="U5" s="27" t="e">
        <v>#N/A</v>
      </c>
      <c r="V5" s="31">
        <v>0</v>
      </c>
      <c r="W5" s="31">
        <v>0</v>
      </c>
      <c r="X5" s="31">
        <v>0</v>
      </c>
      <c r="Y5" s="31">
        <v>0</v>
      </c>
      <c r="Z5" s="31"/>
      <c r="AA5" s="31">
        <v>0</v>
      </c>
      <c r="AB5" s="31">
        <v>0</v>
      </c>
      <c r="AC5" s="27"/>
      <c r="AD5" s="31">
        <v>0</v>
      </c>
      <c r="AE5" s="27"/>
      <c r="AF5" s="27"/>
      <c r="AG5" s="37">
        <v>45534</v>
      </c>
    </row>
    <row r="6" spans="1:33" x14ac:dyDescent="0.35">
      <c r="A6" s="17">
        <v>846000474</v>
      </c>
      <c r="B6" s="9" t="s">
        <v>92</v>
      </c>
      <c r="C6" s="10" t="s">
        <v>17</v>
      </c>
      <c r="D6" s="10" t="s">
        <v>18</v>
      </c>
      <c r="E6" s="10" t="s">
        <v>19</v>
      </c>
      <c r="F6" s="11" t="s">
        <v>30</v>
      </c>
      <c r="G6" s="12">
        <v>43677</v>
      </c>
      <c r="H6" s="12">
        <v>43677</v>
      </c>
      <c r="I6" s="12" t="s">
        <v>105</v>
      </c>
      <c r="J6" s="12">
        <v>43689</v>
      </c>
      <c r="K6" s="11">
        <v>6131061</v>
      </c>
      <c r="L6" s="13">
        <v>43649</v>
      </c>
      <c r="M6" s="14">
        <v>10200</v>
      </c>
      <c r="N6" s="14">
        <v>0</v>
      </c>
      <c r="O6" s="10"/>
      <c r="P6" s="14">
        <v>0</v>
      </c>
      <c r="Q6" s="14">
        <v>0</v>
      </c>
      <c r="R6" s="14">
        <v>0</v>
      </c>
      <c r="S6" s="21">
        <v>10200</v>
      </c>
      <c r="T6" s="27" t="s">
        <v>161</v>
      </c>
      <c r="U6" s="27" t="s">
        <v>143</v>
      </c>
      <c r="V6" s="31">
        <v>10200</v>
      </c>
      <c r="W6" s="31">
        <v>10200</v>
      </c>
      <c r="X6" s="31">
        <v>0</v>
      </c>
      <c r="Y6" s="31">
        <v>0</v>
      </c>
      <c r="Z6" s="31"/>
      <c r="AA6" s="31">
        <v>10200</v>
      </c>
      <c r="AB6" s="31">
        <v>0</v>
      </c>
      <c r="AC6" s="27"/>
      <c r="AD6" s="31">
        <v>10200</v>
      </c>
      <c r="AE6" s="27">
        <v>2200712633</v>
      </c>
      <c r="AF6" s="27" t="s">
        <v>158</v>
      </c>
      <c r="AG6" s="37">
        <v>45534</v>
      </c>
    </row>
    <row r="7" spans="1:33" x14ac:dyDescent="0.35">
      <c r="A7" s="17">
        <v>846000474</v>
      </c>
      <c r="B7" s="9" t="s">
        <v>92</v>
      </c>
      <c r="C7" s="10" t="s">
        <v>17</v>
      </c>
      <c r="D7" s="10" t="s">
        <v>18</v>
      </c>
      <c r="E7" s="10" t="s">
        <v>19</v>
      </c>
      <c r="F7" s="11" t="s">
        <v>22</v>
      </c>
      <c r="G7" s="12">
        <v>43799</v>
      </c>
      <c r="H7" s="12">
        <v>43799</v>
      </c>
      <c r="I7" s="12" t="s">
        <v>106</v>
      </c>
      <c r="J7" s="12" t="e">
        <v>#N/A</v>
      </c>
      <c r="K7" s="11" t="s">
        <v>23</v>
      </c>
      <c r="L7" s="13">
        <v>43799</v>
      </c>
      <c r="M7" s="14">
        <v>263364</v>
      </c>
      <c r="N7" s="14">
        <v>0</v>
      </c>
      <c r="O7" s="10"/>
      <c r="P7" s="14">
        <v>0</v>
      </c>
      <c r="Q7" s="14">
        <v>0</v>
      </c>
      <c r="R7" s="14">
        <v>0</v>
      </c>
      <c r="S7" s="21">
        <v>263364</v>
      </c>
      <c r="T7" s="27" t="s">
        <v>173</v>
      </c>
      <c r="U7" s="27" t="e">
        <v>#N/A</v>
      </c>
      <c r="V7" s="31">
        <v>0</v>
      </c>
      <c r="W7" s="31">
        <v>0</v>
      </c>
      <c r="X7" s="31">
        <v>0</v>
      </c>
      <c r="Y7" s="31">
        <v>0</v>
      </c>
      <c r="Z7" s="31"/>
      <c r="AA7" s="31">
        <v>0</v>
      </c>
      <c r="AB7" s="31">
        <v>0</v>
      </c>
      <c r="AC7" s="27"/>
      <c r="AD7" s="31">
        <v>0</v>
      </c>
      <c r="AE7" s="27"/>
      <c r="AF7" s="27"/>
      <c r="AG7" s="37">
        <v>45534</v>
      </c>
    </row>
    <row r="8" spans="1:33" x14ac:dyDescent="0.35">
      <c r="A8" s="17">
        <v>846000474</v>
      </c>
      <c r="B8" s="9" t="s">
        <v>92</v>
      </c>
      <c r="C8" s="10" t="s">
        <v>17</v>
      </c>
      <c r="D8" s="10" t="s">
        <v>18</v>
      </c>
      <c r="E8" s="10" t="s">
        <v>19</v>
      </c>
      <c r="F8" s="11" t="s">
        <v>32</v>
      </c>
      <c r="G8" s="12">
        <v>43921</v>
      </c>
      <c r="H8" s="12">
        <v>43921</v>
      </c>
      <c r="I8" s="12" t="s">
        <v>107</v>
      </c>
      <c r="J8" s="12" t="e">
        <v>#N/A</v>
      </c>
      <c r="K8" s="11" t="s">
        <v>98</v>
      </c>
      <c r="L8" s="13">
        <v>43906</v>
      </c>
      <c r="M8" s="14">
        <v>58000</v>
      </c>
      <c r="N8" s="14">
        <v>0</v>
      </c>
      <c r="O8" s="10"/>
      <c r="P8" s="14">
        <v>0</v>
      </c>
      <c r="Q8" s="14">
        <v>0</v>
      </c>
      <c r="R8" s="14">
        <v>0</v>
      </c>
      <c r="S8" s="21">
        <v>58000</v>
      </c>
      <c r="T8" s="27" t="s">
        <v>173</v>
      </c>
      <c r="U8" s="27" t="e">
        <v>#N/A</v>
      </c>
      <c r="V8" s="31">
        <v>0</v>
      </c>
      <c r="W8" s="31">
        <v>0</v>
      </c>
      <c r="X8" s="31">
        <v>0</v>
      </c>
      <c r="Y8" s="31">
        <v>0</v>
      </c>
      <c r="Z8" s="31"/>
      <c r="AA8" s="31">
        <v>0</v>
      </c>
      <c r="AB8" s="31">
        <v>0</v>
      </c>
      <c r="AC8" s="27"/>
      <c r="AD8" s="31">
        <v>0</v>
      </c>
      <c r="AE8" s="27"/>
      <c r="AF8" s="27"/>
      <c r="AG8" s="37">
        <v>45534</v>
      </c>
    </row>
    <row r="9" spans="1:33" x14ac:dyDescent="0.35">
      <c r="A9" s="17">
        <v>846000474</v>
      </c>
      <c r="B9" s="9" t="s">
        <v>92</v>
      </c>
      <c r="C9" s="10" t="s">
        <v>17</v>
      </c>
      <c r="D9" s="10" t="s">
        <v>34</v>
      </c>
      <c r="E9" s="10" t="s">
        <v>19</v>
      </c>
      <c r="F9" s="11" t="s">
        <v>35</v>
      </c>
      <c r="G9" s="12">
        <v>44043</v>
      </c>
      <c r="H9" s="12">
        <v>44834</v>
      </c>
      <c r="I9" s="12" t="s">
        <v>108</v>
      </c>
      <c r="J9" s="12" t="e">
        <v>#N/A</v>
      </c>
      <c r="K9" s="11" t="s">
        <v>99</v>
      </c>
      <c r="L9" s="13">
        <v>44020</v>
      </c>
      <c r="M9" s="14">
        <v>30600</v>
      </c>
      <c r="N9" s="14">
        <v>0</v>
      </c>
      <c r="O9" s="10"/>
      <c r="P9" s="14">
        <v>0</v>
      </c>
      <c r="Q9" s="14">
        <v>0</v>
      </c>
      <c r="R9" s="14">
        <v>0</v>
      </c>
      <c r="S9" s="21">
        <v>30600</v>
      </c>
      <c r="T9" s="27" t="s">
        <v>173</v>
      </c>
      <c r="U9" s="27" t="e">
        <v>#N/A</v>
      </c>
      <c r="V9" s="31">
        <v>0</v>
      </c>
      <c r="W9" s="31">
        <v>0</v>
      </c>
      <c r="X9" s="31">
        <v>0</v>
      </c>
      <c r="Y9" s="31">
        <v>0</v>
      </c>
      <c r="Z9" s="31"/>
      <c r="AA9" s="31">
        <v>0</v>
      </c>
      <c r="AB9" s="31">
        <v>0</v>
      </c>
      <c r="AC9" s="27"/>
      <c r="AD9" s="31">
        <v>0</v>
      </c>
      <c r="AE9" s="27"/>
      <c r="AF9" s="27"/>
      <c r="AG9" s="37">
        <v>45534</v>
      </c>
    </row>
    <row r="10" spans="1:33" x14ac:dyDescent="0.35">
      <c r="A10" s="17">
        <v>846000474</v>
      </c>
      <c r="B10" s="9" t="s">
        <v>92</v>
      </c>
      <c r="C10" s="10" t="s">
        <v>17</v>
      </c>
      <c r="D10" s="10" t="s">
        <v>34</v>
      </c>
      <c r="E10" s="10" t="s">
        <v>19</v>
      </c>
      <c r="F10" s="11" t="s">
        <v>37</v>
      </c>
      <c r="G10" s="12">
        <v>44074</v>
      </c>
      <c r="H10" s="12">
        <v>44834</v>
      </c>
      <c r="I10" s="12" t="s">
        <v>109</v>
      </c>
      <c r="J10" s="12" t="e">
        <v>#N/A</v>
      </c>
      <c r="K10" s="11" t="s">
        <v>100</v>
      </c>
      <c r="L10" s="13">
        <v>44048</v>
      </c>
      <c r="M10" s="14">
        <v>40800</v>
      </c>
      <c r="N10" s="14">
        <v>0</v>
      </c>
      <c r="O10" s="10"/>
      <c r="P10" s="14">
        <v>0</v>
      </c>
      <c r="Q10" s="14">
        <v>0</v>
      </c>
      <c r="R10" s="14">
        <v>0</v>
      </c>
      <c r="S10" s="21">
        <v>40800</v>
      </c>
      <c r="T10" s="27" t="s">
        <v>173</v>
      </c>
      <c r="U10" s="27" t="e">
        <v>#N/A</v>
      </c>
      <c r="V10" s="31">
        <v>0</v>
      </c>
      <c r="W10" s="31">
        <v>0</v>
      </c>
      <c r="X10" s="31">
        <v>0</v>
      </c>
      <c r="Y10" s="31">
        <v>0</v>
      </c>
      <c r="Z10" s="31"/>
      <c r="AA10" s="31">
        <v>0</v>
      </c>
      <c r="AB10" s="31">
        <v>0</v>
      </c>
      <c r="AC10" s="27"/>
      <c r="AD10" s="31">
        <v>0</v>
      </c>
      <c r="AE10" s="27"/>
      <c r="AF10" s="27"/>
      <c r="AG10" s="37">
        <v>45534</v>
      </c>
    </row>
    <row r="11" spans="1:33" x14ac:dyDescent="0.35">
      <c r="A11" s="17">
        <v>846000474</v>
      </c>
      <c r="B11" s="9" t="s">
        <v>92</v>
      </c>
      <c r="C11" s="10" t="s">
        <v>17</v>
      </c>
      <c r="D11" s="10" t="s">
        <v>18</v>
      </c>
      <c r="E11" s="10" t="s">
        <v>19</v>
      </c>
      <c r="F11" s="11" t="s">
        <v>20</v>
      </c>
      <c r="G11" s="12">
        <v>44196</v>
      </c>
      <c r="H11" s="12">
        <v>44834</v>
      </c>
      <c r="I11" s="12" t="s">
        <v>110</v>
      </c>
      <c r="J11" s="12" t="e">
        <v>#N/A</v>
      </c>
      <c r="K11" s="11" t="s">
        <v>21</v>
      </c>
      <c r="L11" s="13">
        <v>44182</v>
      </c>
      <c r="M11" s="14">
        <v>40800</v>
      </c>
      <c r="N11" s="14">
        <v>0</v>
      </c>
      <c r="O11" s="10"/>
      <c r="P11" s="14">
        <v>0</v>
      </c>
      <c r="Q11" s="14">
        <v>0</v>
      </c>
      <c r="R11" s="14">
        <v>0</v>
      </c>
      <c r="S11" s="21">
        <v>40800</v>
      </c>
      <c r="T11" s="27" t="s">
        <v>173</v>
      </c>
      <c r="U11" s="27" t="e">
        <v>#N/A</v>
      </c>
      <c r="V11" s="31">
        <v>0</v>
      </c>
      <c r="W11" s="31">
        <v>0</v>
      </c>
      <c r="X11" s="31">
        <v>0</v>
      </c>
      <c r="Y11" s="31">
        <v>0</v>
      </c>
      <c r="Z11" s="31"/>
      <c r="AA11" s="31">
        <v>0</v>
      </c>
      <c r="AB11" s="31">
        <v>0</v>
      </c>
      <c r="AC11" s="27"/>
      <c r="AD11" s="31">
        <v>0</v>
      </c>
      <c r="AE11" s="27"/>
      <c r="AF11" s="27"/>
      <c r="AG11" s="37">
        <v>45534</v>
      </c>
    </row>
    <row r="12" spans="1:33" x14ac:dyDescent="0.35">
      <c r="A12" s="17">
        <v>846000474</v>
      </c>
      <c r="B12" s="9" t="s">
        <v>92</v>
      </c>
      <c r="C12" s="10" t="s">
        <v>17</v>
      </c>
      <c r="D12" s="10" t="s">
        <v>18</v>
      </c>
      <c r="E12" s="10" t="s">
        <v>19</v>
      </c>
      <c r="F12" s="11" t="s">
        <v>39</v>
      </c>
      <c r="G12" s="12">
        <v>44312</v>
      </c>
      <c r="H12" s="12">
        <v>44226</v>
      </c>
      <c r="I12" s="12" t="s">
        <v>111</v>
      </c>
      <c r="J12" s="12" t="e">
        <v>#N/A</v>
      </c>
      <c r="K12" s="11" t="s">
        <v>40</v>
      </c>
      <c r="L12" s="13">
        <v>44211</v>
      </c>
      <c r="M12" s="14">
        <v>479651</v>
      </c>
      <c r="N12" s="14">
        <v>0</v>
      </c>
      <c r="O12" s="10"/>
      <c r="P12" s="14">
        <v>0</v>
      </c>
      <c r="Q12" s="14">
        <v>0</v>
      </c>
      <c r="R12" s="14">
        <v>0</v>
      </c>
      <c r="S12" s="21">
        <v>479651</v>
      </c>
      <c r="T12" s="27" t="s">
        <v>173</v>
      </c>
      <c r="U12" s="27" t="e">
        <v>#N/A</v>
      </c>
      <c r="V12" s="31">
        <v>0</v>
      </c>
      <c r="W12" s="31">
        <v>0</v>
      </c>
      <c r="X12" s="31">
        <v>0</v>
      </c>
      <c r="Y12" s="31">
        <v>0</v>
      </c>
      <c r="Z12" s="31"/>
      <c r="AA12" s="31">
        <v>0</v>
      </c>
      <c r="AB12" s="31">
        <v>0</v>
      </c>
      <c r="AC12" s="27"/>
      <c r="AD12" s="31">
        <v>0</v>
      </c>
      <c r="AE12" s="27"/>
      <c r="AF12" s="27"/>
      <c r="AG12" s="37">
        <v>45534</v>
      </c>
    </row>
    <row r="13" spans="1:33" x14ac:dyDescent="0.35">
      <c r="A13" s="17">
        <v>846000474</v>
      </c>
      <c r="B13" s="9" t="s">
        <v>92</v>
      </c>
      <c r="C13" s="10" t="s">
        <v>17</v>
      </c>
      <c r="D13" s="10" t="s">
        <v>18</v>
      </c>
      <c r="E13" s="10" t="s">
        <v>19</v>
      </c>
      <c r="F13" s="11" t="s">
        <v>39</v>
      </c>
      <c r="G13" s="12">
        <v>44312</v>
      </c>
      <c r="H13" s="12">
        <v>44226</v>
      </c>
      <c r="I13" s="12" t="s">
        <v>112</v>
      </c>
      <c r="J13" s="12" t="e">
        <v>#N/A</v>
      </c>
      <c r="K13" s="11" t="s">
        <v>41</v>
      </c>
      <c r="L13" s="13">
        <v>44209</v>
      </c>
      <c r="M13" s="14">
        <v>103000</v>
      </c>
      <c r="N13" s="14">
        <v>0</v>
      </c>
      <c r="O13" s="10"/>
      <c r="P13" s="14">
        <v>0</v>
      </c>
      <c r="Q13" s="14">
        <v>0</v>
      </c>
      <c r="R13" s="14">
        <v>0</v>
      </c>
      <c r="S13" s="21">
        <v>103000</v>
      </c>
      <c r="T13" s="27" t="s">
        <v>173</v>
      </c>
      <c r="U13" s="27" t="e">
        <v>#N/A</v>
      </c>
      <c r="V13" s="31">
        <v>0</v>
      </c>
      <c r="W13" s="31">
        <v>0</v>
      </c>
      <c r="X13" s="31">
        <v>0</v>
      </c>
      <c r="Y13" s="31">
        <v>0</v>
      </c>
      <c r="Z13" s="31"/>
      <c r="AA13" s="31">
        <v>0</v>
      </c>
      <c r="AB13" s="31">
        <v>0</v>
      </c>
      <c r="AC13" s="27"/>
      <c r="AD13" s="31">
        <v>0</v>
      </c>
      <c r="AE13" s="27"/>
      <c r="AF13" s="27"/>
      <c r="AG13" s="37">
        <v>45534</v>
      </c>
    </row>
    <row r="14" spans="1:33" x14ac:dyDescent="0.35">
      <c r="A14" s="17">
        <v>846000474</v>
      </c>
      <c r="B14" s="9" t="s">
        <v>92</v>
      </c>
      <c r="C14" s="10" t="s">
        <v>17</v>
      </c>
      <c r="D14" s="10" t="s">
        <v>18</v>
      </c>
      <c r="E14" s="10" t="s">
        <v>19</v>
      </c>
      <c r="F14" s="11" t="s">
        <v>39</v>
      </c>
      <c r="G14" s="12">
        <v>44312</v>
      </c>
      <c r="H14" s="12">
        <v>44226</v>
      </c>
      <c r="I14" s="12" t="s">
        <v>113</v>
      </c>
      <c r="J14" s="12" t="e">
        <v>#N/A</v>
      </c>
      <c r="K14" s="11" t="s">
        <v>44</v>
      </c>
      <c r="L14" s="13">
        <v>44205</v>
      </c>
      <c r="M14" s="14">
        <v>202046</v>
      </c>
      <c r="N14" s="14">
        <v>0</v>
      </c>
      <c r="O14" s="10"/>
      <c r="P14" s="14">
        <v>0</v>
      </c>
      <c r="Q14" s="14">
        <v>0</v>
      </c>
      <c r="R14" s="14">
        <v>0</v>
      </c>
      <c r="S14" s="21">
        <v>202046</v>
      </c>
      <c r="T14" s="27" t="s">
        <v>173</v>
      </c>
      <c r="U14" s="27" t="e">
        <v>#N/A</v>
      </c>
      <c r="V14" s="31">
        <v>0</v>
      </c>
      <c r="W14" s="31">
        <v>0</v>
      </c>
      <c r="X14" s="31">
        <v>0</v>
      </c>
      <c r="Y14" s="31">
        <v>0</v>
      </c>
      <c r="Z14" s="31"/>
      <c r="AA14" s="31">
        <v>0</v>
      </c>
      <c r="AB14" s="31">
        <v>0</v>
      </c>
      <c r="AC14" s="27"/>
      <c r="AD14" s="31">
        <v>0</v>
      </c>
      <c r="AE14" s="27"/>
      <c r="AF14" s="27"/>
      <c r="AG14" s="37">
        <v>45534</v>
      </c>
    </row>
    <row r="15" spans="1:33" x14ac:dyDescent="0.35">
      <c r="A15" s="17">
        <v>846000474</v>
      </c>
      <c r="B15" s="9" t="s">
        <v>92</v>
      </c>
      <c r="C15" s="10" t="s">
        <v>17</v>
      </c>
      <c r="D15" s="10" t="s">
        <v>18</v>
      </c>
      <c r="E15" s="10" t="s">
        <v>19</v>
      </c>
      <c r="F15" s="11" t="s">
        <v>39</v>
      </c>
      <c r="G15" s="12">
        <v>44312</v>
      </c>
      <c r="H15" s="12">
        <v>44226</v>
      </c>
      <c r="I15" s="12" t="s">
        <v>114</v>
      </c>
      <c r="J15" s="12" t="e">
        <v>#N/A</v>
      </c>
      <c r="K15" s="11" t="s">
        <v>46</v>
      </c>
      <c r="L15" s="13">
        <v>44223</v>
      </c>
      <c r="M15" s="14">
        <v>10200</v>
      </c>
      <c r="N15" s="14">
        <v>0</v>
      </c>
      <c r="O15" s="10"/>
      <c r="P15" s="14">
        <v>0</v>
      </c>
      <c r="Q15" s="14">
        <v>0</v>
      </c>
      <c r="R15" s="14">
        <v>0</v>
      </c>
      <c r="S15" s="21">
        <v>10200</v>
      </c>
      <c r="T15" s="27" t="s">
        <v>173</v>
      </c>
      <c r="U15" s="27" t="e">
        <v>#N/A</v>
      </c>
      <c r="V15" s="31">
        <v>0</v>
      </c>
      <c r="W15" s="31">
        <v>0</v>
      </c>
      <c r="X15" s="31">
        <v>0</v>
      </c>
      <c r="Y15" s="31">
        <v>0</v>
      </c>
      <c r="Z15" s="31"/>
      <c r="AA15" s="31">
        <v>0</v>
      </c>
      <c r="AB15" s="31">
        <v>0</v>
      </c>
      <c r="AC15" s="27"/>
      <c r="AD15" s="31">
        <v>0</v>
      </c>
      <c r="AE15" s="27"/>
      <c r="AF15" s="27"/>
      <c r="AG15" s="37">
        <v>45534</v>
      </c>
    </row>
    <row r="16" spans="1:33" x14ac:dyDescent="0.35">
      <c r="A16" s="17">
        <v>846000474</v>
      </c>
      <c r="B16" s="9" t="s">
        <v>92</v>
      </c>
      <c r="C16" s="10" t="s">
        <v>17</v>
      </c>
      <c r="D16" s="10" t="s">
        <v>18</v>
      </c>
      <c r="E16" s="10" t="s">
        <v>19</v>
      </c>
      <c r="F16" s="11" t="s">
        <v>42</v>
      </c>
      <c r="G16" s="12">
        <v>44312</v>
      </c>
      <c r="H16" s="12">
        <v>44226</v>
      </c>
      <c r="I16" s="12" t="s">
        <v>115</v>
      </c>
      <c r="J16" s="12" t="e">
        <v>#N/A</v>
      </c>
      <c r="K16" s="11" t="s">
        <v>43</v>
      </c>
      <c r="L16" s="13">
        <v>44209</v>
      </c>
      <c r="M16" s="14">
        <v>99423</v>
      </c>
      <c r="N16" s="14">
        <v>0</v>
      </c>
      <c r="O16" s="10"/>
      <c r="P16" s="14">
        <v>0</v>
      </c>
      <c r="Q16" s="14">
        <v>0</v>
      </c>
      <c r="R16" s="14">
        <v>0</v>
      </c>
      <c r="S16" s="21">
        <v>99423</v>
      </c>
      <c r="T16" s="27" t="s">
        <v>173</v>
      </c>
      <c r="U16" s="27" t="e">
        <v>#N/A</v>
      </c>
      <c r="V16" s="31">
        <v>0</v>
      </c>
      <c r="W16" s="31">
        <v>0</v>
      </c>
      <c r="X16" s="31">
        <v>0</v>
      </c>
      <c r="Y16" s="31">
        <v>0</v>
      </c>
      <c r="Z16" s="31"/>
      <c r="AA16" s="31">
        <v>0</v>
      </c>
      <c r="AB16" s="31">
        <v>0</v>
      </c>
      <c r="AC16" s="27"/>
      <c r="AD16" s="31">
        <v>0</v>
      </c>
      <c r="AE16" s="27"/>
      <c r="AF16" s="27"/>
      <c r="AG16" s="37">
        <v>45534</v>
      </c>
    </row>
    <row r="17" spans="1:33" x14ac:dyDescent="0.35">
      <c r="A17" s="17">
        <v>846000474</v>
      </c>
      <c r="B17" s="9" t="s">
        <v>92</v>
      </c>
      <c r="C17" s="10" t="s">
        <v>17</v>
      </c>
      <c r="D17" s="10" t="s">
        <v>18</v>
      </c>
      <c r="E17" s="10" t="s">
        <v>19</v>
      </c>
      <c r="F17" s="11" t="s">
        <v>42</v>
      </c>
      <c r="G17" s="12">
        <v>44312</v>
      </c>
      <c r="H17" s="12">
        <v>44226</v>
      </c>
      <c r="I17" s="12" t="s">
        <v>116</v>
      </c>
      <c r="J17" s="12" t="e">
        <v>#N/A</v>
      </c>
      <c r="K17" s="11" t="s">
        <v>45</v>
      </c>
      <c r="L17" s="13">
        <v>44205</v>
      </c>
      <c r="M17" s="14">
        <v>99423</v>
      </c>
      <c r="N17" s="14">
        <v>0</v>
      </c>
      <c r="O17" s="10"/>
      <c r="P17" s="14">
        <v>0</v>
      </c>
      <c r="Q17" s="14">
        <v>0</v>
      </c>
      <c r="R17" s="14">
        <v>0</v>
      </c>
      <c r="S17" s="21">
        <v>99423</v>
      </c>
      <c r="T17" s="27" t="s">
        <v>173</v>
      </c>
      <c r="U17" s="27" t="e">
        <v>#N/A</v>
      </c>
      <c r="V17" s="31">
        <v>0</v>
      </c>
      <c r="W17" s="31">
        <v>0</v>
      </c>
      <c r="X17" s="31">
        <v>0</v>
      </c>
      <c r="Y17" s="31">
        <v>0</v>
      </c>
      <c r="Z17" s="31"/>
      <c r="AA17" s="31">
        <v>0</v>
      </c>
      <c r="AB17" s="31">
        <v>0</v>
      </c>
      <c r="AC17" s="27"/>
      <c r="AD17" s="31">
        <v>0</v>
      </c>
      <c r="AE17" s="27"/>
      <c r="AF17" s="27"/>
      <c r="AG17" s="37">
        <v>45534</v>
      </c>
    </row>
    <row r="18" spans="1:33" x14ac:dyDescent="0.35">
      <c r="A18" s="17">
        <v>846000474</v>
      </c>
      <c r="B18" s="9" t="s">
        <v>92</v>
      </c>
      <c r="C18" s="10" t="s">
        <v>17</v>
      </c>
      <c r="D18" s="10" t="s">
        <v>18</v>
      </c>
      <c r="E18" s="10" t="s">
        <v>19</v>
      </c>
      <c r="F18" s="11" t="s">
        <v>49</v>
      </c>
      <c r="G18" s="12">
        <v>44316</v>
      </c>
      <c r="H18" s="12">
        <v>44722</v>
      </c>
      <c r="I18" s="12" t="s">
        <v>117</v>
      </c>
      <c r="J18" s="12" t="e">
        <v>#N/A</v>
      </c>
      <c r="K18" s="11" t="s">
        <v>50</v>
      </c>
      <c r="L18" s="13">
        <v>44298</v>
      </c>
      <c r="M18" s="14">
        <v>99423</v>
      </c>
      <c r="N18" s="14">
        <v>0</v>
      </c>
      <c r="O18" s="10"/>
      <c r="P18" s="14">
        <v>0</v>
      </c>
      <c r="Q18" s="14">
        <v>0</v>
      </c>
      <c r="R18" s="14">
        <v>0</v>
      </c>
      <c r="S18" s="21">
        <v>99423</v>
      </c>
      <c r="T18" s="27" t="s">
        <v>173</v>
      </c>
      <c r="U18" s="27" t="e">
        <v>#N/A</v>
      </c>
      <c r="V18" s="31">
        <v>0</v>
      </c>
      <c r="W18" s="31">
        <v>0</v>
      </c>
      <c r="X18" s="31">
        <v>0</v>
      </c>
      <c r="Y18" s="31">
        <v>0</v>
      </c>
      <c r="Z18" s="31"/>
      <c r="AA18" s="31">
        <v>0</v>
      </c>
      <c r="AB18" s="31">
        <v>0</v>
      </c>
      <c r="AC18" s="27"/>
      <c r="AD18" s="31">
        <v>0</v>
      </c>
      <c r="AE18" s="27"/>
      <c r="AF18" s="27"/>
      <c r="AG18" s="37">
        <v>45534</v>
      </c>
    </row>
    <row r="19" spans="1:33" x14ac:dyDescent="0.35">
      <c r="A19" s="17">
        <v>846000474</v>
      </c>
      <c r="B19" s="9" t="s">
        <v>92</v>
      </c>
      <c r="C19" s="10" t="s">
        <v>17</v>
      </c>
      <c r="D19" s="10" t="s">
        <v>18</v>
      </c>
      <c r="E19" s="10" t="s">
        <v>19</v>
      </c>
      <c r="F19" s="11" t="s">
        <v>47</v>
      </c>
      <c r="G19" s="12">
        <v>44316</v>
      </c>
      <c r="H19" s="12">
        <v>44722</v>
      </c>
      <c r="I19" s="12" t="s">
        <v>118</v>
      </c>
      <c r="J19" s="12" t="e">
        <v>#N/A</v>
      </c>
      <c r="K19" s="11" t="s">
        <v>48</v>
      </c>
      <c r="L19" s="13">
        <v>44298</v>
      </c>
      <c r="M19" s="14">
        <v>165300</v>
      </c>
      <c r="N19" s="14">
        <v>0</v>
      </c>
      <c r="O19" s="10"/>
      <c r="P19" s="14">
        <v>0</v>
      </c>
      <c r="Q19" s="14">
        <v>0</v>
      </c>
      <c r="R19" s="14">
        <v>0</v>
      </c>
      <c r="S19" s="21">
        <v>165300</v>
      </c>
      <c r="T19" s="27" t="s">
        <v>173</v>
      </c>
      <c r="U19" s="27" t="e">
        <v>#N/A</v>
      </c>
      <c r="V19" s="31">
        <v>0</v>
      </c>
      <c r="W19" s="31">
        <v>0</v>
      </c>
      <c r="X19" s="31">
        <v>0</v>
      </c>
      <c r="Y19" s="31">
        <v>0</v>
      </c>
      <c r="Z19" s="31"/>
      <c r="AA19" s="31">
        <v>0</v>
      </c>
      <c r="AB19" s="31">
        <v>0</v>
      </c>
      <c r="AC19" s="27"/>
      <c r="AD19" s="31">
        <v>0</v>
      </c>
      <c r="AE19" s="27"/>
      <c r="AF19" s="27"/>
      <c r="AG19" s="37">
        <v>45534</v>
      </c>
    </row>
    <row r="20" spans="1:33" x14ac:dyDescent="0.35">
      <c r="A20" s="17">
        <v>846000474</v>
      </c>
      <c r="B20" s="9" t="s">
        <v>92</v>
      </c>
      <c r="C20" s="10" t="s">
        <v>17</v>
      </c>
      <c r="D20" s="10" t="s">
        <v>18</v>
      </c>
      <c r="E20" s="10" t="s">
        <v>19</v>
      </c>
      <c r="F20" s="11" t="s">
        <v>51</v>
      </c>
      <c r="G20" s="12">
        <v>44347</v>
      </c>
      <c r="H20" s="12">
        <v>44722</v>
      </c>
      <c r="I20" s="12" t="s">
        <v>119</v>
      </c>
      <c r="J20" s="12" t="e">
        <v>#N/A</v>
      </c>
      <c r="K20" s="11" t="s">
        <v>52</v>
      </c>
      <c r="L20" s="13">
        <v>44330</v>
      </c>
      <c r="M20" s="14">
        <v>5600</v>
      </c>
      <c r="N20" s="14">
        <v>0</v>
      </c>
      <c r="O20" s="10"/>
      <c r="P20" s="14">
        <v>0</v>
      </c>
      <c r="Q20" s="14">
        <v>0</v>
      </c>
      <c r="R20" s="14">
        <v>0</v>
      </c>
      <c r="S20" s="21">
        <v>5600</v>
      </c>
      <c r="T20" s="27" t="s">
        <v>173</v>
      </c>
      <c r="U20" s="27" t="e">
        <v>#N/A</v>
      </c>
      <c r="V20" s="31">
        <v>0</v>
      </c>
      <c r="W20" s="31">
        <v>0</v>
      </c>
      <c r="X20" s="31">
        <v>0</v>
      </c>
      <c r="Y20" s="31">
        <v>0</v>
      </c>
      <c r="Z20" s="31"/>
      <c r="AA20" s="31">
        <v>0</v>
      </c>
      <c r="AB20" s="31">
        <v>0</v>
      </c>
      <c r="AC20" s="27"/>
      <c r="AD20" s="31">
        <v>0</v>
      </c>
      <c r="AE20" s="27"/>
      <c r="AF20" s="27"/>
      <c r="AG20" s="37">
        <v>45534</v>
      </c>
    </row>
    <row r="21" spans="1:33" x14ac:dyDescent="0.35">
      <c r="A21" s="17">
        <v>846000474</v>
      </c>
      <c r="B21" s="9" t="s">
        <v>92</v>
      </c>
      <c r="C21" s="10" t="s">
        <v>17</v>
      </c>
      <c r="D21" s="10" t="s">
        <v>18</v>
      </c>
      <c r="E21" s="10" t="s">
        <v>19</v>
      </c>
      <c r="F21" s="11" t="s">
        <v>51</v>
      </c>
      <c r="G21" s="12">
        <v>44347</v>
      </c>
      <c r="H21" s="12">
        <v>44722</v>
      </c>
      <c r="I21" s="12" t="s">
        <v>120</v>
      </c>
      <c r="J21" s="12" t="e">
        <v>#N/A</v>
      </c>
      <c r="K21" s="11" t="s">
        <v>53</v>
      </c>
      <c r="L21" s="13">
        <v>44340</v>
      </c>
      <c r="M21" s="14">
        <v>135106</v>
      </c>
      <c r="N21" s="14">
        <v>0</v>
      </c>
      <c r="O21" s="10"/>
      <c r="P21" s="14">
        <v>0</v>
      </c>
      <c r="Q21" s="14">
        <v>0</v>
      </c>
      <c r="R21" s="14">
        <v>0</v>
      </c>
      <c r="S21" s="21">
        <v>135106</v>
      </c>
      <c r="T21" s="27" t="s">
        <v>173</v>
      </c>
      <c r="U21" s="27" t="e">
        <v>#N/A</v>
      </c>
      <c r="V21" s="31">
        <v>0</v>
      </c>
      <c r="W21" s="31">
        <v>0</v>
      </c>
      <c r="X21" s="31">
        <v>0</v>
      </c>
      <c r="Y21" s="31">
        <v>0</v>
      </c>
      <c r="Z21" s="31"/>
      <c r="AA21" s="31">
        <v>0</v>
      </c>
      <c r="AB21" s="31">
        <v>0</v>
      </c>
      <c r="AC21" s="27"/>
      <c r="AD21" s="31">
        <v>0</v>
      </c>
      <c r="AE21" s="27"/>
      <c r="AF21" s="27"/>
      <c r="AG21" s="37">
        <v>45534</v>
      </c>
    </row>
    <row r="22" spans="1:33" x14ac:dyDescent="0.35">
      <c r="A22" s="17">
        <v>846000474</v>
      </c>
      <c r="B22" s="9" t="s">
        <v>92</v>
      </c>
      <c r="C22" s="10" t="s">
        <v>17</v>
      </c>
      <c r="D22" s="10" t="s">
        <v>18</v>
      </c>
      <c r="E22" s="10" t="s">
        <v>19</v>
      </c>
      <c r="F22" s="11" t="s">
        <v>51</v>
      </c>
      <c r="G22" s="12">
        <v>44347</v>
      </c>
      <c r="H22" s="12">
        <v>44722</v>
      </c>
      <c r="I22" s="12" t="s">
        <v>121</v>
      </c>
      <c r="J22" s="12" t="e">
        <v>#N/A</v>
      </c>
      <c r="K22" s="11" t="s">
        <v>54</v>
      </c>
      <c r="L22" s="13">
        <v>44347</v>
      </c>
      <c r="M22" s="14">
        <v>5600</v>
      </c>
      <c r="N22" s="14">
        <v>0</v>
      </c>
      <c r="O22" s="10"/>
      <c r="P22" s="14">
        <v>0</v>
      </c>
      <c r="Q22" s="14">
        <v>0</v>
      </c>
      <c r="R22" s="14">
        <v>0</v>
      </c>
      <c r="S22" s="21">
        <v>5600</v>
      </c>
      <c r="T22" s="27" t="s">
        <v>173</v>
      </c>
      <c r="U22" s="27" t="e">
        <v>#N/A</v>
      </c>
      <c r="V22" s="31">
        <v>0</v>
      </c>
      <c r="W22" s="31">
        <v>0</v>
      </c>
      <c r="X22" s="31">
        <v>0</v>
      </c>
      <c r="Y22" s="31">
        <v>0</v>
      </c>
      <c r="Z22" s="31"/>
      <c r="AA22" s="31">
        <v>0</v>
      </c>
      <c r="AB22" s="31">
        <v>0</v>
      </c>
      <c r="AC22" s="27"/>
      <c r="AD22" s="31">
        <v>0</v>
      </c>
      <c r="AE22" s="27"/>
      <c r="AF22" s="27"/>
      <c r="AG22" s="37">
        <v>45534</v>
      </c>
    </row>
    <row r="23" spans="1:33" x14ac:dyDescent="0.35">
      <c r="A23" s="17">
        <v>846000474</v>
      </c>
      <c r="B23" s="9" t="s">
        <v>92</v>
      </c>
      <c r="C23" s="10" t="s">
        <v>17</v>
      </c>
      <c r="D23" s="10" t="s">
        <v>18</v>
      </c>
      <c r="E23" s="10" t="s">
        <v>19</v>
      </c>
      <c r="F23" s="11" t="s">
        <v>55</v>
      </c>
      <c r="G23" s="12">
        <v>44408</v>
      </c>
      <c r="H23" s="12">
        <v>44423</v>
      </c>
      <c r="I23" s="12" t="s">
        <v>122</v>
      </c>
      <c r="J23" s="12" t="e">
        <v>#N/A</v>
      </c>
      <c r="K23" s="11" t="s">
        <v>56</v>
      </c>
      <c r="L23" s="13">
        <v>44385</v>
      </c>
      <c r="M23" s="14">
        <v>36000</v>
      </c>
      <c r="N23" s="14">
        <v>0</v>
      </c>
      <c r="O23" s="10"/>
      <c r="P23" s="14">
        <v>0</v>
      </c>
      <c r="Q23" s="14">
        <v>0</v>
      </c>
      <c r="R23" s="14">
        <v>0</v>
      </c>
      <c r="S23" s="22">
        <v>36000</v>
      </c>
      <c r="T23" s="27" t="s">
        <v>173</v>
      </c>
      <c r="U23" s="27" t="e">
        <v>#N/A</v>
      </c>
      <c r="V23" s="31">
        <v>0</v>
      </c>
      <c r="W23" s="31">
        <v>0</v>
      </c>
      <c r="X23" s="31">
        <v>0</v>
      </c>
      <c r="Y23" s="31">
        <v>0</v>
      </c>
      <c r="Z23" s="31"/>
      <c r="AA23" s="31">
        <v>0</v>
      </c>
      <c r="AB23" s="31">
        <v>0</v>
      </c>
      <c r="AC23" s="27"/>
      <c r="AD23" s="31">
        <v>0</v>
      </c>
      <c r="AE23" s="27"/>
      <c r="AF23" s="27"/>
      <c r="AG23" s="37">
        <v>45534</v>
      </c>
    </row>
    <row r="24" spans="1:33" x14ac:dyDescent="0.35">
      <c r="A24" s="17">
        <v>846000474</v>
      </c>
      <c r="B24" s="9" t="s">
        <v>92</v>
      </c>
      <c r="C24" s="10" t="s">
        <v>17</v>
      </c>
      <c r="D24" s="10" t="s">
        <v>34</v>
      </c>
      <c r="E24" s="10" t="s">
        <v>19</v>
      </c>
      <c r="F24" s="11" t="s">
        <v>57</v>
      </c>
      <c r="G24" s="12">
        <v>44500</v>
      </c>
      <c r="H24" s="12">
        <v>44722</v>
      </c>
      <c r="I24" s="12" t="s">
        <v>123</v>
      </c>
      <c r="J24" s="12" t="e">
        <v>#N/A</v>
      </c>
      <c r="K24" s="11" t="s">
        <v>58</v>
      </c>
      <c r="L24" s="13">
        <v>44476</v>
      </c>
      <c r="M24" s="14">
        <v>253374</v>
      </c>
      <c r="N24" s="14">
        <v>0</v>
      </c>
      <c r="O24" s="10"/>
      <c r="P24" s="14">
        <v>0</v>
      </c>
      <c r="Q24" s="14">
        <v>0</v>
      </c>
      <c r="R24" s="14">
        <v>0</v>
      </c>
      <c r="S24" s="22">
        <v>253374</v>
      </c>
      <c r="T24" s="27" t="s">
        <v>173</v>
      </c>
      <c r="U24" s="27" t="e">
        <v>#N/A</v>
      </c>
      <c r="V24" s="31">
        <v>0</v>
      </c>
      <c r="W24" s="31">
        <v>0</v>
      </c>
      <c r="X24" s="31">
        <v>0</v>
      </c>
      <c r="Y24" s="31">
        <v>0</v>
      </c>
      <c r="Z24" s="31"/>
      <c r="AA24" s="31">
        <v>0</v>
      </c>
      <c r="AB24" s="31">
        <v>0</v>
      </c>
      <c r="AC24" s="27"/>
      <c r="AD24" s="31">
        <v>0</v>
      </c>
      <c r="AE24" s="27"/>
      <c r="AF24" s="27"/>
      <c r="AG24" s="37">
        <v>45534</v>
      </c>
    </row>
    <row r="25" spans="1:33" x14ac:dyDescent="0.35">
      <c r="A25" s="17">
        <v>846000474</v>
      </c>
      <c r="B25" s="9" t="s">
        <v>92</v>
      </c>
      <c r="C25" s="10" t="s">
        <v>17</v>
      </c>
      <c r="D25" s="10" t="s">
        <v>18</v>
      </c>
      <c r="E25" s="10" t="s">
        <v>19</v>
      </c>
      <c r="F25" s="11" t="s">
        <v>59</v>
      </c>
      <c r="G25" s="12">
        <v>44530</v>
      </c>
      <c r="H25" s="12">
        <v>44722</v>
      </c>
      <c r="I25" s="12" t="s">
        <v>124</v>
      </c>
      <c r="J25" s="12" t="e">
        <v>#N/A</v>
      </c>
      <c r="K25" s="11" t="s">
        <v>60</v>
      </c>
      <c r="L25" s="13">
        <v>44505</v>
      </c>
      <c r="M25" s="14">
        <v>1781254</v>
      </c>
      <c r="N25" s="14">
        <v>0</v>
      </c>
      <c r="O25" s="10"/>
      <c r="P25" s="14">
        <v>0</v>
      </c>
      <c r="Q25" s="14">
        <v>0</v>
      </c>
      <c r="R25" s="14">
        <v>0</v>
      </c>
      <c r="S25" s="21">
        <v>1781254</v>
      </c>
      <c r="T25" s="27" t="s">
        <v>173</v>
      </c>
      <c r="U25" s="27" t="e">
        <v>#N/A</v>
      </c>
      <c r="V25" s="31">
        <v>0</v>
      </c>
      <c r="W25" s="31">
        <v>0</v>
      </c>
      <c r="X25" s="31">
        <v>0</v>
      </c>
      <c r="Y25" s="31">
        <v>0</v>
      </c>
      <c r="Z25" s="31"/>
      <c r="AA25" s="31">
        <v>0</v>
      </c>
      <c r="AB25" s="31">
        <v>0</v>
      </c>
      <c r="AC25" s="27"/>
      <c r="AD25" s="31">
        <v>0</v>
      </c>
      <c r="AE25" s="27"/>
      <c r="AF25" s="27"/>
      <c r="AG25" s="37">
        <v>45534</v>
      </c>
    </row>
    <row r="26" spans="1:33" x14ac:dyDescent="0.35">
      <c r="A26" s="17">
        <v>846000474</v>
      </c>
      <c r="B26" s="9" t="s">
        <v>92</v>
      </c>
      <c r="C26" s="10" t="s">
        <v>17</v>
      </c>
      <c r="D26" s="10" t="s">
        <v>34</v>
      </c>
      <c r="E26" s="10" t="s">
        <v>19</v>
      </c>
      <c r="F26" s="11" t="s">
        <v>61</v>
      </c>
      <c r="G26" s="12">
        <v>44681</v>
      </c>
      <c r="H26" s="12">
        <v>44711</v>
      </c>
      <c r="I26" s="12" t="s">
        <v>125</v>
      </c>
      <c r="J26" s="12" t="e">
        <v>#N/A</v>
      </c>
      <c r="K26" s="11" t="s">
        <v>62</v>
      </c>
      <c r="L26" s="13">
        <v>44667</v>
      </c>
      <c r="M26" s="14">
        <v>287526</v>
      </c>
      <c r="N26" s="14">
        <v>0</v>
      </c>
      <c r="O26" s="10"/>
      <c r="P26" s="14">
        <v>0</v>
      </c>
      <c r="Q26" s="14">
        <v>0</v>
      </c>
      <c r="R26" s="14">
        <v>0</v>
      </c>
      <c r="S26" s="21">
        <v>287526</v>
      </c>
      <c r="T26" s="27" t="s">
        <v>173</v>
      </c>
      <c r="U26" s="27" t="e">
        <v>#N/A</v>
      </c>
      <c r="V26" s="31">
        <v>0</v>
      </c>
      <c r="W26" s="31">
        <v>0</v>
      </c>
      <c r="X26" s="31">
        <v>0</v>
      </c>
      <c r="Y26" s="31">
        <v>0</v>
      </c>
      <c r="Z26" s="31"/>
      <c r="AA26" s="31">
        <v>0</v>
      </c>
      <c r="AB26" s="31">
        <v>0</v>
      </c>
      <c r="AC26" s="27"/>
      <c r="AD26" s="31">
        <v>0</v>
      </c>
      <c r="AE26" s="27"/>
      <c r="AF26" s="27"/>
      <c r="AG26" s="37">
        <v>45534</v>
      </c>
    </row>
    <row r="27" spans="1:33" x14ac:dyDescent="0.35">
      <c r="A27" s="17">
        <v>846000474</v>
      </c>
      <c r="B27" s="9" t="s">
        <v>92</v>
      </c>
      <c r="C27" s="10" t="s">
        <v>17</v>
      </c>
      <c r="D27" s="10" t="s">
        <v>18</v>
      </c>
      <c r="E27" s="10" t="s">
        <v>19</v>
      </c>
      <c r="F27" s="11" t="s">
        <v>63</v>
      </c>
      <c r="G27" s="12">
        <v>44834</v>
      </c>
      <c r="H27" s="12">
        <v>44849</v>
      </c>
      <c r="I27" s="12" t="s">
        <v>126</v>
      </c>
      <c r="J27" s="12" t="e">
        <v>#N/A</v>
      </c>
      <c r="K27" s="11" t="s">
        <v>64</v>
      </c>
      <c r="L27" s="13">
        <v>44811</v>
      </c>
      <c r="M27" s="14">
        <v>495767</v>
      </c>
      <c r="N27" s="14">
        <v>0</v>
      </c>
      <c r="O27" s="10"/>
      <c r="P27" s="14">
        <v>0</v>
      </c>
      <c r="Q27" s="14">
        <v>0</v>
      </c>
      <c r="R27" s="14">
        <v>0</v>
      </c>
      <c r="S27" s="21">
        <v>495767</v>
      </c>
      <c r="T27" s="27" t="s">
        <v>173</v>
      </c>
      <c r="U27" s="27" t="e">
        <v>#N/A</v>
      </c>
      <c r="V27" s="31">
        <v>0</v>
      </c>
      <c r="W27" s="31">
        <v>0</v>
      </c>
      <c r="X27" s="31">
        <v>0</v>
      </c>
      <c r="Y27" s="31">
        <v>0</v>
      </c>
      <c r="Z27" s="31"/>
      <c r="AA27" s="31">
        <v>0</v>
      </c>
      <c r="AB27" s="31">
        <v>0</v>
      </c>
      <c r="AC27" s="27"/>
      <c r="AD27" s="31">
        <v>0</v>
      </c>
      <c r="AE27" s="27"/>
      <c r="AF27" s="27"/>
      <c r="AG27" s="37">
        <v>45534</v>
      </c>
    </row>
    <row r="28" spans="1:33" x14ac:dyDescent="0.35">
      <c r="A28" s="17">
        <v>846000474</v>
      </c>
      <c r="B28" s="9" t="s">
        <v>92</v>
      </c>
      <c r="C28" s="10" t="s">
        <v>17</v>
      </c>
      <c r="D28" s="10" t="s">
        <v>34</v>
      </c>
      <c r="E28" s="10" t="s">
        <v>19</v>
      </c>
      <c r="F28" s="11" t="s">
        <v>65</v>
      </c>
      <c r="G28" s="12">
        <v>44865</v>
      </c>
      <c r="H28" s="12">
        <v>44877</v>
      </c>
      <c r="I28" s="12" t="s">
        <v>127</v>
      </c>
      <c r="J28" s="12" t="e">
        <v>#N/A</v>
      </c>
      <c r="K28" s="11" t="s">
        <v>66</v>
      </c>
      <c r="L28" s="13">
        <v>44839</v>
      </c>
      <c r="M28" s="14">
        <v>27600</v>
      </c>
      <c r="N28" s="14">
        <v>0</v>
      </c>
      <c r="O28" s="10"/>
      <c r="P28" s="14">
        <v>0</v>
      </c>
      <c r="Q28" s="14">
        <v>0</v>
      </c>
      <c r="R28" s="14">
        <v>0</v>
      </c>
      <c r="S28" s="21">
        <v>27600</v>
      </c>
      <c r="T28" s="27" t="s">
        <v>173</v>
      </c>
      <c r="U28" s="27" t="e">
        <v>#N/A</v>
      </c>
      <c r="V28" s="31">
        <v>0</v>
      </c>
      <c r="W28" s="31">
        <v>0</v>
      </c>
      <c r="X28" s="31">
        <v>0</v>
      </c>
      <c r="Y28" s="31">
        <v>0</v>
      </c>
      <c r="Z28" s="31"/>
      <c r="AA28" s="31">
        <v>0</v>
      </c>
      <c r="AB28" s="31">
        <v>0</v>
      </c>
      <c r="AC28" s="27"/>
      <c r="AD28" s="31">
        <v>0</v>
      </c>
      <c r="AE28" s="27"/>
      <c r="AF28" s="27"/>
      <c r="AG28" s="37">
        <v>45534</v>
      </c>
    </row>
    <row r="29" spans="1:33" x14ac:dyDescent="0.35">
      <c r="A29" s="17">
        <v>846000474</v>
      </c>
      <c r="B29" s="9" t="s">
        <v>92</v>
      </c>
      <c r="C29" s="10" t="s">
        <v>17</v>
      </c>
      <c r="D29" s="10" t="s">
        <v>34</v>
      </c>
      <c r="E29" s="10" t="s">
        <v>19</v>
      </c>
      <c r="F29" s="11" t="s">
        <v>67</v>
      </c>
      <c r="G29" s="12">
        <v>44926</v>
      </c>
      <c r="H29" s="12">
        <v>44935</v>
      </c>
      <c r="I29" s="12" t="s">
        <v>128</v>
      </c>
      <c r="J29" s="12" t="e">
        <v>#N/A</v>
      </c>
      <c r="K29" s="11" t="s">
        <v>68</v>
      </c>
      <c r="L29" s="13">
        <v>44918</v>
      </c>
      <c r="M29" s="14">
        <v>72500</v>
      </c>
      <c r="N29" s="14">
        <v>0</v>
      </c>
      <c r="O29" s="10"/>
      <c r="P29" s="14">
        <v>0</v>
      </c>
      <c r="Q29" s="14">
        <v>0</v>
      </c>
      <c r="R29" s="14">
        <v>0</v>
      </c>
      <c r="S29" s="21">
        <v>72500</v>
      </c>
      <c r="T29" s="27" t="s">
        <v>173</v>
      </c>
      <c r="U29" s="27" t="e">
        <v>#N/A</v>
      </c>
      <c r="V29" s="31">
        <v>0</v>
      </c>
      <c r="W29" s="31">
        <v>0</v>
      </c>
      <c r="X29" s="31">
        <v>0</v>
      </c>
      <c r="Y29" s="31">
        <v>0</v>
      </c>
      <c r="Z29" s="31"/>
      <c r="AA29" s="31">
        <v>0</v>
      </c>
      <c r="AB29" s="31">
        <v>0</v>
      </c>
      <c r="AC29" s="27"/>
      <c r="AD29" s="31">
        <v>0</v>
      </c>
      <c r="AE29" s="27"/>
      <c r="AF29" s="27"/>
      <c r="AG29" s="37">
        <v>45534</v>
      </c>
    </row>
    <row r="30" spans="1:33" x14ac:dyDescent="0.35">
      <c r="A30" s="17">
        <v>846000474</v>
      </c>
      <c r="B30" s="9" t="s">
        <v>92</v>
      </c>
      <c r="C30" s="10" t="s">
        <v>17</v>
      </c>
      <c r="D30" s="10" t="s">
        <v>34</v>
      </c>
      <c r="E30" s="10" t="s">
        <v>19</v>
      </c>
      <c r="F30" s="11" t="s">
        <v>69</v>
      </c>
      <c r="G30" s="12">
        <v>45077</v>
      </c>
      <c r="H30" s="12">
        <v>45291</v>
      </c>
      <c r="I30" s="12" t="s">
        <v>129</v>
      </c>
      <c r="J30" s="12">
        <v>45099</v>
      </c>
      <c r="K30" s="11" t="s">
        <v>70</v>
      </c>
      <c r="L30" s="13">
        <v>45057</v>
      </c>
      <c r="M30" s="14">
        <v>461432</v>
      </c>
      <c r="N30" s="14">
        <v>445916</v>
      </c>
      <c r="O30" s="10" t="s">
        <v>71</v>
      </c>
      <c r="P30" s="14">
        <v>0</v>
      </c>
      <c r="Q30" s="14">
        <v>0</v>
      </c>
      <c r="R30" s="14">
        <v>0</v>
      </c>
      <c r="S30" s="21">
        <v>15516</v>
      </c>
      <c r="T30" s="27" t="s">
        <v>202</v>
      </c>
      <c r="U30" s="27" t="s">
        <v>141</v>
      </c>
      <c r="V30" s="31">
        <v>461432</v>
      </c>
      <c r="W30" s="31">
        <v>461432</v>
      </c>
      <c r="X30" s="31">
        <v>0</v>
      </c>
      <c r="Y30" s="31">
        <v>15516</v>
      </c>
      <c r="Z30" s="31" t="s">
        <v>172</v>
      </c>
      <c r="AA30" s="31">
        <v>445916</v>
      </c>
      <c r="AB30" s="31">
        <v>0</v>
      </c>
      <c r="AC30" s="27"/>
      <c r="AD30" s="31">
        <v>445916</v>
      </c>
      <c r="AE30" s="27">
        <v>4800064294</v>
      </c>
      <c r="AF30" s="27" t="s">
        <v>159</v>
      </c>
      <c r="AG30" s="37">
        <v>45534</v>
      </c>
    </row>
    <row r="31" spans="1:33" x14ac:dyDescent="0.35">
      <c r="A31" s="17">
        <v>846000474</v>
      </c>
      <c r="B31" s="9" t="s">
        <v>92</v>
      </c>
      <c r="C31" s="10" t="s">
        <v>17</v>
      </c>
      <c r="D31" s="10" t="s">
        <v>34</v>
      </c>
      <c r="E31" s="10" t="s">
        <v>19</v>
      </c>
      <c r="F31" s="11" t="s">
        <v>72</v>
      </c>
      <c r="G31" s="12">
        <v>45169</v>
      </c>
      <c r="H31" s="12">
        <v>45211</v>
      </c>
      <c r="I31" s="12" t="s">
        <v>130</v>
      </c>
      <c r="J31" s="12">
        <v>45238.400042939815</v>
      </c>
      <c r="K31" s="11" t="s">
        <v>73</v>
      </c>
      <c r="L31" s="13">
        <v>45120</v>
      </c>
      <c r="M31" s="14">
        <v>302222</v>
      </c>
      <c r="N31" s="14">
        <v>0</v>
      </c>
      <c r="O31" s="10"/>
      <c r="P31" s="14">
        <v>0</v>
      </c>
      <c r="Q31" s="14">
        <v>0</v>
      </c>
      <c r="R31" s="14">
        <v>0</v>
      </c>
      <c r="S31" s="21">
        <v>302222</v>
      </c>
      <c r="T31" s="27" t="s">
        <v>170</v>
      </c>
      <c r="U31" s="27" t="s">
        <v>142</v>
      </c>
      <c r="V31" s="31">
        <v>0</v>
      </c>
      <c r="W31" s="31">
        <v>0</v>
      </c>
      <c r="X31" s="31">
        <v>0</v>
      </c>
      <c r="Y31" s="21">
        <v>302222</v>
      </c>
      <c r="Z31" s="35" t="s">
        <v>162</v>
      </c>
      <c r="AA31" s="31">
        <v>0</v>
      </c>
      <c r="AB31" s="31">
        <v>0</v>
      </c>
      <c r="AC31" s="27"/>
      <c r="AD31" s="31">
        <v>0</v>
      </c>
      <c r="AE31" s="27"/>
      <c r="AF31" s="27"/>
      <c r="AG31" s="37">
        <v>45534</v>
      </c>
    </row>
    <row r="32" spans="1:33" x14ac:dyDescent="0.35">
      <c r="A32" s="17">
        <v>846000474</v>
      </c>
      <c r="B32" s="9" t="s">
        <v>92</v>
      </c>
      <c r="C32" s="10" t="s">
        <v>17</v>
      </c>
      <c r="D32" s="10" t="s">
        <v>18</v>
      </c>
      <c r="E32" s="10" t="s">
        <v>19</v>
      </c>
      <c r="F32" s="11" t="s">
        <v>74</v>
      </c>
      <c r="G32" s="12">
        <v>45291</v>
      </c>
      <c r="H32" s="12">
        <v>45303</v>
      </c>
      <c r="I32" s="12" t="s">
        <v>131</v>
      </c>
      <c r="J32" s="12">
        <v>45302.371554664351</v>
      </c>
      <c r="K32" s="11" t="s">
        <v>75</v>
      </c>
      <c r="L32" s="13">
        <v>45265</v>
      </c>
      <c r="M32" s="14">
        <v>353416</v>
      </c>
      <c r="N32" s="14">
        <v>0</v>
      </c>
      <c r="O32" s="10"/>
      <c r="P32" s="14">
        <v>0</v>
      </c>
      <c r="Q32" s="14">
        <v>0</v>
      </c>
      <c r="R32" s="14">
        <v>0</v>
      </c>
      <c r="S32" s="21">
        <v>353416</v>
      </c>
      <c r="T32" s="27" t="s">
        <v>170</v>
      </c>
      <c r="U32" s="27" t="s">
        <v>142</v>
      </c>
      <c r="V32" s="31">
        <v>0</v>
      </c>
      <c r="W32" s="31">
        <v>0</v>
      </c>
      <c r="X32" s="31">
        <v>0</v>
      </c>
      <c r="Y32" s="21">
        <v>353416</v>
      </c>
      <c r="Z32" s="31" t="s">
        <v>163</v>
      </c>
      <c r="AA32" s="31">
        <v>0</v>
      </c>
      <c r="AB32" s="31">
        <v>0</v>
      </c>
      <c r="AC32" s="27"/>
      <c r="AD32" s="31">
        <v>0</v>
      </c>
      <c r="AE32" s="27"/>
      <c r="AF32" s="27"/>
      <c r="AG32" s="37">
        <v>45534</v>
      </c>
    </row>
    <row r="33" spans="1:33" x14ac:dyDescent="0.35">
      <c r="A33" s="17">
        <v>846000474</v>
      </c>
      <c r="B33" s="9" t="s">
        <v>92</v>
      </c>
      <c r="C33" s="10" t="s">
        <v>17</v>
      </c>
      <c r="D33" s="10" t="s">
        <v>18</v>
      </c>
      <c r="E33" s="10" t="s">
        <v>19</v>
      </c>
      <c r="F33" s="11" t="s">
        <v>74</v>
      </c>
      <c r="G33" s="12">
        <v>45291</v>
      </c>
      <c r="H33" s="12">
        <v>45303</v>
      </c>
      <c r="I33" s="12" t="s">
        <v>132</v>
      </c>
      <c r="J33" s="12">
        <v>45302.377974108793</v>
      </c>
      <c r="K33" s="11" t="s">
        <v>76</v>
      </c>
      <c r="L33" s="13">
        <v>45282</v>
      </c>
      <c r="M33" s="14">
        <v>162342</v>
      </c>
      <c r="N33" s="14">
        <v>0</v>
      </c>
      <c r="O33" s="10"/>
      <c r="P33" s="14">
        <v>0</v>
      </c>
      <c r="Q33" s="14">
        <v>0</v>
      </c>
      <c r="R33" s="14">
        <v>0</v>
      </c>
      <c r="S33" s="21">
        <v>162342</v>
      </c>
      <c r="T33" s="27" t="s">
        <v>170</v>
      </c>
      <c r="U33" s="27" t="s">
        <v>142</v>
      </c>
      <c r="V33" s="31">
        <v>0</v>
      </c>
      <c r="W33" s="31">
        <v>0</v>
      </c>
      <c r="X33" s="31">
        <v>0</v>
      </c>
      <c r="Y33" s="21">
        <v>162342</v>
      </c>
      <c r="Z33" s="31" t="s">
        <v>164</v>
      </c>
      <c r="AA33" s="31">
        <v>0</v>
      </c>
      <c r="AB33" s="31">
        <v>0</v>
      </c>
      <c r="AC33" s="27"/>
      <c r="AD33" s="31">
        <v>0</v>
      </c>
      <c r="AE33" s="27"/>
      <c r="AF33" s="27"/>
      <c r="AG33" s="37">
        <v>45534</v>
      </c>
    </row>
    <row r="34" spans="1:33" x14ac:dyDescent="0.35">
      <c r="A34" s="17">
        <v>846000474</v>
      </c>
      <c r="B34" s="9" t="s">
        <v>92</v>
      </c>
      <c r="C34" s="10" t="s">
        <v>17</v>
      </c>
      <c r="D34" s="10" t="s">
        <v>34</v>
      </c>
      <c r="E34" s="10" t="s">
        <v>19</v>
      </c>
      <c r="F34" s="11" t="s">
        <v>77</v>
      </c>
      <c r="G34" s="12">
        <v>45322</v>
      </c>
      <c r="H34" s="12">
        <v>45334</v>
      </c>
      <c r="I34" s="12" t="s">
        <v>133</v>
      </c>
      <c r="J34" s="12">
        <v>45331.381654398145</v>
      </c>
      <c r="K34" s="11" t="s">
        <v>78</v>
      </c>
      <c r="L34" s="13">
        <v>45306</v>
      </c>
      <c r="M34" s="14">
        <v>371427</v>
      </c>
      <c r="N34" s="14">
        <v>0</v>
      </c>
      <c r="O34" s="10"/>
      <c r="P34" s="14">
        <v>0</v>
      </c>
      <c r="Q34" s="14">
        <v>0</v>
      </c>
      <c r="R34" s="14">
        <v>0</v>
      </c>
      <c r="S34" s="21">
        <v>371427</v>
      </c>
      <c r="T34" s="27" t="s">
        <v>170</v>
      </c>
      <c r="U34" s="27" t="s">
        <v>142</v>
      </c>
      <c r="V34" s="31">
        <v>0</v>
      </c>
      <c r="W34" s="31">
        <v>0</v>
      </c>
      <c r="X34" s="31">
        <v>0</v>
      </c>
      <c r="Y34" s="21">
        <v>371427</v>
      </c>
      <c r="Z34" s="31" t="s">
        <v>165</v>
      </c>
      <c r="AA34" s="31">
        <v>0</v>
      </c>
      <c r="AB34" s="31">
        <v>0</v>
      </c>
      <c r="AC34" s="27"/>
      <c r="AD34" s="31">
        <v>0</v>
      </c>
      <c r="AE34" s="27"/>
      <c r="AF34" s="27"/>
      <c r="AG34" s="37">
        <v>45534</v>
      </c>
    </row>
    <row r="35" spans="1:33" x14ac:dyDescent="0.35">
      <c r="A35" s="17">
        <v>846000474</v>
      </c>
      <c r="B35" s="9" t="s">
        <v>92</v>
      </c>
      <c r="C35" s="10" t="s">
        <v>17</v>
      </c>
      <c r="D35" s="10" t="s">
        <v>34</v>
      </c>
      <c r="E35" s="10" t="s">
        <v>19</v>
      </c>
      <c r="F35" s="11" t="s">
        <v>79</v>
      </c>
      <c r="G35" s="12">
        <v>45322</v>
      </c>
      <c r="H35" s="12">
        <v>45334</v>
      </c>
      <c r="I35" s="12" t="s">
        <v>134</v>
      </c>
      <c r="J35" s="12">
        <v>45331.375973148148</v>
      </c>
      <c r="K35" s="11" t="s">
        <v>80</v>
      </c>
      <c r="L35" s="13">
        <v>45306</v>
      </c>
      <c r="M35" s="14">
        <v>87702</v>
      </c>
      <c r="N35" s="14">
        <v>0</v>
      </c>
      <c r="O35" s="10"/>
      <c r="P35" s="14">
        <v>0</v>
      </c>
      <c r="Q35" s="14">
        <v>0</v>
      </c>
      <c r="R35" s="14">
        <v>0</v>
      </c>
      <c r="S35" s="21">
        <v>87702</v>
      </c>
      <c r="T35" s="27" t="s">
        <v>170</v>
      </c>
      <c r="U35" s="27" t="s">
        <v>142</v>
      </c>
      <c r="V35" s="31">
        <v>0</v>
      </c>
      <c r="W35" s="31">
        <v>0</v>
      </c>
      <c r="X35" s="31">
        <v>0</v>
      </c>
      <c r="Y35" s="21">
        <v>87702</v>
      </c>
      <c r="Z35" s="31" t="s">
        <v>166</v>
      </c>
      <c r="AA35" s="31">
        <v>0</v>
      </c>
      <c r="AB35" s="31">
        <v>0</v>
      </c>
      <c r="AC35" s="27"/>
      <c r="AD35" s="31">
        <v>0</v>
      </c>
      <c r="AE35" s="27"/>
      <c r="AF35" s="27"/>
      <c r="AG35" s="37">
        <v>45534</v>
      </c>
    </row>
    <row r="36" spans="1:33" x14ac:dyDescent="0.35">
      <c r="A36" s="17">
        <v>846000474</v>
      </c>
      <c r="B36" s="9" t="s">
        <v>92</v>
      </c>
      <c r="C36" s="10" t="s">
        <v>17</v>
      </c>
      <c r="D36" s="10" t="s">
        <v>34</v>
      </c>
      <c r="E36" s="10" t="s">
        <v>19</v>
      </c>
      <c r="F36" s="11" t="s">
        <v>81</v>
      </c>
      <c r="G36" s="12">
        <v>45443</v>
      </c>
      <c r="H36" s="12">
        <v>45474</v>
      </c>
      <c r="I36" s="12" t="s">
        <v>135</v>
      </c>
      <c r="J36" s="12">
        <v>45485.420816585647</v>
      </c>
      <c r="K36" s="11" t="s">
        <v>82</v>
      </c>
      <c r="L36" s="13">
        <v>45439</v>
      </c>
      <c r="M36" s="14">
        <v>521333</v>
      </c>
      <c r="N36" s="14">
        <v>0</v>
      </c>
      <c r="O36" s="10"/>
      <c r="P36" s="14">
        <v>0</v>
      </c>
      <c r="Q36" s="14">
        <v>0</v>
      </c>
      <c r="R36" s="14">
        <v>0</v>
      </c>
      <c r="S36" s="21">
        <v>521333</v>
      </c>
      <c r="T36" s="27" t="s">
        <v>170</v>
      </c>
      <c r="U36" s="27" t="s">
        <v>142</v>
      </c>
      <c r="V36" s="31">
        <v>0</v>
      </c>
      <c r="W36" s="31">
        <v>0</v>
      </c>
      <c r="X36" s="31">
        <v>0</v>
      </c>
      <c r="Y36" s="21">
        <v>521333</v>
      </c>
      <c r="Z36" s="31" t="s">
        <v>167</v>
      </c>
      <c r="AA36" s="31">
        <v>0</v>
      </c>
      <c r="AB36" s="31">
        <v>0</v>
      </c>
      <c r="AC36" s="27"/>
      <c r="AD36" s="31">
        <v>0</v>
      </c>
      <c r="AE36" s="27"/>
      <c r="AF36" s="27"/>
      <c r="AG36" s="37">
        <v>45534</v>
      </c>
    </row>
    <row r="37" spans="1:33" x14ac:dyDescent="0.35">
      <c r="A37" s="17">
        <v>846000474</v>
      </c>
      <c r="B37" s="9" t="s">
        <v>92</v>
      </c>
      <c r="C37" s="10" t="s">
        <v>17</v>
      </c>
      <c r="D37" s="10" t="s">
        <v>34</v>
      </c>
      <c r="E37" s="10" t="s">
        <v>19</v>
      </c>
      <c r="F37" s="11" t="s">
        <v>83</v>
      </c>
      <c r="G37" s="12">
        <v>45473</v>
      </c>
      <c r="H37" s="12">
        <v>45473</v>
      </c>
      <c r="I37" s="12" t="s">
        <v>136</v>
      </c>
      <c r="J37" s="12">
        <v>45485.641512233793</v>
      </c>
      <c r="K37" s="11" t="s">
        <v>84</v>
      </c>
      <c r="L37" s="13">
        <v>45451</v>
      </c>
      <c r="M37" s="14">
        <v>466553</v>
      </c>
      <c r="N37" s="14">
        <v>0</v>
      </c>
      <c r="O37" s="10"/>
      <c r="P37" s="14">
        <v>0</v>
      </c>
      <c r="Q37" s="14">
        <v>0</v>
      </c>
      <c r="R37" s="14">
        <v>0</v>
      </c>
      <c r="S37" s="21">
        <v>466553</v>
      </c>
      <c r="T37" s="27" t="s">
        <v>161</v>
      </c>
      <c r="U37" s="27" t="s">
        <v>143</v>
      </c>
      <c r="V37" s="31">
        <v>466553</v>
      </c>
      <c r="W37" s="31">
        <v>466553</v>
      </c>
      <c r="X37" s="31">
        <v>0</v>
      </c>
      <c r="Y37" s="31">
        <v>0</v>
      </c>
      <c r="Z37" s="31"/>
      <c r="AA37" s="31">
        <v>466553</v>
      </c>
      <c r="AB37" s="31">
        <v>0</v>
      </c>
      <c r="AC37" s="27"/>
      <c r="AD37" s="31">
        <v>466553</v>
      </c>
      <c r="AE37" s="27">
        <v>4800065190</v>
      </c>
      <c r="AF37" s="27" t="s">
        <v>160</v>
      </c>
      <c r="AG37" s="37">
        <v>45534</v>
      </c>
    </row>
    <row r="38" spans="1:33" x14ac:dyDescent="0.35">
      <c r="A38" s="17">
        <v>846000474</v>
      </c>
      <c r="B38" s="9" t="s">
        <v>92</v>
      </c>
      <c r="C38" s="10" t="s">
        <v>17</v>
      </c>
      <c r="D38" s="10" t="s">
        <v>34</v>
      </c>
      <c r="E38" s="10" t="s">
        <v>19</v>
      </c>
      <c r="F38" s="11" t="s">
        <v>83</v>
      </c>
      <c r="G38" s="12">
        <v>45473</v>
      </c>
      <c r="H38" s="12">
        <v>45473</v>
      </c>
      <c r="I38" s="12" t="s">
        <v>137</v>
      </c>
      <c r="J38" s="12">
        <v>45485.644026273148</v>
      </c>
      <c r="K38" s="11" t="s">
        <v>85</v>
      </c>
      <c r="L38" s="13">
        <v>45451</v>
      </c>
      <c r="M38" s="14">
        <v>2542352</v>
      </c>
      <c r="N38" s="14">
        <v>0</v>
      </c>
      <c r="O38" s="10"/>
      <c r="P38" s="14">
        <v>0</v>
      </c>
      <c r="Q38" s="14">
        <v>0</v>
      </c>
      <c r="R38" s="14">
        <v>0</v>
      </c>
      <c r="S38" s="21">
        <v>2542352</v>
      </c>
      <c r="T38" s="27" t="s">
        <v>161</v>
      </c>
      <c r="U38" s="27" t="s">
        <v>143</v>
      </c>
      <c r="V38" s="31">
        <v>2542352</v>
      </c>
      <c r="W38" s="31">
        <v>2542352</v>
      </c>
      <c r="X38" s="31">
        <v>0</v>
      </c>
      <c r="Y38" s="31">
        <v>0</v>
      </c>
      <c r="Z38" s="31"/>
      <c r="AA38" s="31">
        <v>2542352</v>
      </c>
      <c r="AB38" s="31">
        <v>0</v>
      </c>
      <c r="AC38" s="27"/>
      <c r="AD38" s="31">
        <v>2542352</v>
      </c>
      <c r="AE38" s="27">
        <v>4800065190</v>
      </c>
      <c r="AF38" s="27" t="s">
        <v>160</v>
      </c>
      <c r="AG38" s="37">
        <v>45534</v>
      </c>
    </row>
    <row r="39" spans="1:33" x14ac:dyDescent="0.35">
      <c r="A39" s="17">
        <v>846000474</v>
      </c>
      <c r="B39" s="9" t="s">
        <v>92</v>
      </c>
      <c r="C39" s="10" t="s">
        <v>17</v>
      </c>
      <c r="D39" s="10" t="s">
        <v>34</v>
      </c>
      <c r="E39" s="10" t="s">
        <v>19</v>
      </c>
      <c r="F39" s="11" t="s">
        <v>86</v>
      </c>
      <c r="G39" s="12">
        <v>45504</v>
      </c>
      <c r="H39" s="12">
        <v>45504</v>
      </c>
      <c r="I39" s="12" t="s">
        <v>138</v>
      </c>
      <c r="J39" s="12">
        <v>45519.59697835648</v>
      </c>
      <c r="K39" s="11" t="s">
        <v>87</v>
      </c>
      <c r="L39" s="13">
        <v>45481</v>
      </c>
      <c r="M39" s="14">
        <v>550229</v>
      </c>
      <c r="N39" s="14">
        <v>0</v>
      </c>
      <c r="O39" s="10"/>
      <c r="P39" s="14">
        <v>0</v>
      </c>
      <c r="Q39" s="14">
        <v>0</v>
      </c>
      <c r="R39" s="14">
        <v>0</v>
      </c>
      <c r="S39" s="21">
        <v>550229</v>
      </c>
      <c r="T39" s="27" t="s">
        <v>170</v>
      </c>
      <c r="U39" s="27" t="s">
        <v>142</v>
      </c>
      <c r="V39" s="31">
        <v>0</v>
      </c>
      <c r="W39" s="31">
        <v>0</v>
      </c>
      <c r="X39" s="31">
        <v>0</v>
      </c>
      <c r="Y39" s="21">
        <v>550229</v>
      </c>
      <c r="Z39" s="35" t="s">
        <v>168</v>
      </c>
      <c r="AA39" s="31">
        <v>0</v>
      </c>
      <c r="AB39" s="31">
        <v>0</v>
      </c>
      <c r="AC39" s="27"/>
      <c r="AD39" s="31">
        <v>0</v>
      </c>
      <c r="AE39" s="27"/>
      <c r="AF39" s="27"/>
      <c r="AG39" s="37">
        <v>45534</v>
      </c>
    </row>
    <row r="40" spans="1:33" x14ac:dyDescent="0.35">
      <c r="A40" s="17">
        <v>846000474</v>
      </c>
      <c r="B40" s="9" t="s">
        <v>92</v>
      </c>
      <c r="C40" s="10" t="s">
        <v>17</v>
      </c>
      <c r="D40" s="10" t="s">
        <v>34</v>
      </c>
      <c r="E40" s="10" t="s">
        <v>19</v>
      </c>
      <c r="F40" s="11" t="s">
        <v>86</v>
      </c>
      <c r="G40" s="12">
        <v>45504</v>
      </c>
      <c r="H40" s="12">
        <v>45504</v>
      </c>
      <c r="I40" s="12" t="s">
        <v>139</v>
      </c>
      <c r="J40" s="12">
        <v>45519.599700381943</v>
      </c>
      <c r="K40" s="11" t="s">
        <v>88</v>
      </c>
      <c r="L40" s="13">
        <v>45485</v>
      </c>
      <c r="M40" s="14">
        <v>649864</v>
      </c>
      <c r="N40" s="14">
        <v>0</v>
      </c>
      <c r="O40" s="10"/>
      <c r="P40" s="14">
        <v>0</v>
      </c>
      <c r="Q40" s="14">
        <v>0</v>
      </c>
      <c r="R40" s="14">
        <v>0</v>
      </c>
      <c r="S40" s="21">
        <v>649864</v>
      </c>
      <c r="T40" s="27" t="s">
        <v>170</v>
      </c>
      <c r="U40" s="27" t="s">
        <v>142</v>
      </c>
      <c r="V40" s="31">
        <v>0</v>
      </c>
      <c r="W40" s="31">
        <v>0</v>
      </c>
      <c r="X40" s="31">
        <v>0</v>
      </c>
      <c r="Y40" s="21">
        <v>649864</v>
      </c>
      <c r="Z40" s="36" t="s">
        <v>169</v>
      </c>
      <c r="AA40" s="31">
        <v>0</v>
      </c>
      <c r="AB40" s="31">
        <v>0</v>
      </c>
      <c r="AC40" s="27"/>
      <c r="AD40" s="31">
        <v>0</v>
      </c>
      <c r="AE40" s="27"/>
      <c r="AF40" s="27"/>
      <c r="AG40" s="37">
        <v>45534</v>
      </c>
    </row>
    <row r="41" spans="1:33" x14ac:dyDescent="0.35">
      <c r="A41" s="17">
        <v>846000474</v>
      </c>
      <c r="B41" s="9" t="s">
        <v>92</v>
      </c>
      <c r="C41" s="10" t="s">
        <v>17</v>
      </c>
      <c r="D41" s="10" t="s">
        <v>34</v>
      </c>
      <c r="E41" s="10" t="s">
        <v>19</v>
      </c>
      <c r="F41" s="11" t="s">
        <v>86</v>
      </c>
      <c r="G41" s="12">
        <v>45504</v>
      </c>
      <c r="H41" s="12">
        <v>45504</v>
      </c>
      <c r="I41" s="12" t="s">
        <v>140</v>
      </c>
      <c r="J41" s="12">
        <v>45519.601856909721</v>
      </c>
      <c r="K41" s="11" t="s">
        <v>89</v>
      </c>
      <c r="L41" s="13">
        <v>45491</v>
      </c>
      <c r="M41" s="14">
        <v>337795</v>
      </c>
      <c r="N41" s="14">
        <v>0</v>
      </c>
      <c r="O41" s="10"/>
      <c r="P41" s="14">
        <v>0</v>
      </c>
      <c r="Q41" s="14">
        <v>0</v>
      </c>
      <c r="R41" s="14">
        <v>0</v>
      </c>
      <c r="S41" s="21">
        <v>337795</v>
      </c>
      <c r="T41" s="27" t="s">
        <v>171</v>
      </c>
      <c r="U41" s="27" t="s">
        <v>143</v>
      </c>
      <c r="V41" s="31">
        <v>337795</v>
      </c>
      <c r="W41" s="31">
        <v>337795</v>
      </c>
      <c r="X41" s="31">
        <v>0</v>
      </c>
      <c r="Y41" s="31">
        <v>0</v>
      </c>
      <c r="Z41" s="31"/>
      <c r="AA41" s="31">
        <v>337795</v>
      </c>
      <c r="AB41" s="31">
        <v>337795</v>
      </c>
      <c r="AC41" s="27">
        <v>1222509410</v>
      </c>
      <c r="AD41" s="31">
        <v>0</v>
      </c>
      <c r="AE41" s="27"/>
      <c r="AF41" s="27"/>
      <c r="AG41" s="37">
        <v>45534</v>
      </c>
    </row>
  </sheetData>
  <protectedRanges>
    <protectedRange algorithmName="SHA-512" hashValue="9+ah9tJAD1d4FIK7boMSAp9ZhkqWOsKcliwsS35JSOsk0Aea+c/2yFVjBeVDsv7trYxT+iUP9dPVCIbjcjaMoQ==" saltValue="Z7GArlXd1BdcXotzmJqK/w==" spinCount="100000" sqref="A3:B41" name="Rango1_71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5" sqref="N25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178</v>
      </c>
      <c r="E2" s="46"/>
      <c r="F2" s="46"/>
      <c r="G2" s="46"/>
      <c r="H2" s="46"/>
      <c r="I2" s="47"/>
      <c r="J2" s="48" t="s">
        <v>179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180</v>
      </c>
      <c r="E4" s="46"/>
      <c r="F4" s="46"/>
      <c r="G4" s="46"/>
      <c r="H4" s="46"/>
      <c r="I4" s="47"/>
      <c r="J4" s="48" t="s">
        <v>181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205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203</v>
      </c>
      <c r="J11" s="62"/>
    </row>
    <row r="12" spans="2:10" ht="13" x14ac:dyDescent="0.3">
      <c r="B12" s="61"/>
      <c r="C12" s="63" t="s">
        <v>204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221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206</v>
      </c>
      <c r="D16" s="64"/>
      <c r="G16" s="66"/>
      <c r="H16" s="68" t="s">
        <v>182</v>
      </c>
      <c r="I16" s="68" t="s">
        <v>183</v>
      </c>
      <c r="J16" s="62"/>
    </row>
    <row r="17" spans="2:14" ht="13" x14ac:dyDescent="0.3">
      <c r="B17" s="61"/>
      <c r="C17" s="63" t="s">
        <v>184</v>
      </c>
      <c r="D17" s="63"/>
      <c r="E17" s="63"/>
      <c r="F17" s="63"/>
      <c r="G17" s="66"/>
      <c r="H17" s="69">
        <v>39</v>
      </c>
      <c r="I17" s="70">
        <v>11419628</v>
      </c>
      <c r="J17" s="62"/>
    </row>
    <row r="18" spans="2:14" x14ac:dyDescent="0.25">
      <c r="B18" s="61"/>
      <c r="C18" s="42" t="s">
        <v>185</v>
      </c>
      <c r="G18" s="66"/>
      <c r="H18" s="72">
        <v>5</v>
      </c>
      <c r="I18" s="73">
        <v>3197776</v>
      </c>
      <c r="J18" s="62"/>
    </row>
    <row r="19" spans="2:14" x14ac:dyDescent="0.25">
      <c r="B19" s="61"/>
      <c r="C19" s="42" t="s">
        <v>186</v>
      </c>
      <c r="G19" s="66"/>
      <c r="H19" s="72">
        <v>8</v>
      </c>
      <c r="I19" s="73">
        <v>2998535</v>
      </c>
      <c r="J19" s="62"/>
    </row>
    <row r="20" spans="2:14" x14ac:dyDescent="0.25">
      <c r="B20" s="61"/>
      <c r="C20" s="42" t="s">
        <v>187</v>
      </c>
      <c r="H20" s="74">
        <v>24</v>
      </c>
      <c r="I20" s="75">
        <v>4870006</v>
      </c>
      <c r="J20" s="62"/>
    </row>
    <row r="21" spans="2:14" x14ac:dyDescent="0.25">
      <c r="B21" s="61"/>
      <c r="C21" s="42" t="s">
        <v>188</v>
      </c>
      <c r="H21" s="74">
        <v>0</v>
      </c>
      <c r="I21" s="75">
        <v>0</v>
      </c>
      <c r="J21" s="62"/>
      <c r="N21" s="76"/>
    </row>
    <row r="22" spans="2:14" ht="13" thickBot="1" x14ac:dyDescent="0.3">
      <c r="B22" s="61"/>
      <c r="C22" s="42" t="s">
        <v>189</v>
      </c>
      <c r="H22" s="77">
        <v>1</v>
      </c>
      <c r="I22" s="78">
        <v>15516</v>
      </c>
      <c r="J22" s="62"/>
    </row>
    <row r="23" spans="2:14" ht="13" x14ac:dyDescent="0.3">
      <c r="B23" s="61"/>
      <c r="C23" s="63" t="s">
        <v>190</v>
      </c>
      <c r="D23" s="63"/>
      <c r="E23" s="63"/>
      <c r="F23" s="63"/>
      <c r="H23" s="79">
        <f>H18+H19+H20+H21+H22</f>
        <v>38</v>
      </c>
      <c r="I23" s="80">
        <f>I18+I19+I20+I21+I22</f>
        <v>11081833</v>
      </c>
      <c r="J23" s="62"/>
    </row>
    <row r="24" spans="2:14" x14ac:dyDescent="0.25">
      <c r="B24" s="61"/>
      <c r="C24" s="42" t="s">
        <v>191</v>
      </c>
      <c r="H24" s="74">
        <v>1</v>
      </c>
      <c r="I24" s="75">
        <v>337795</v>
      </c>
      <c r="J24" s="62"/>
    </row>
    <row r="25" spans="2:14" ht="13" thickBot="1" x14ac:dyDescent="0.3">
      <c r="B25" s="61"/>
      <c r="C25" s="42" t="s">
        <v>192</v>
      </c>
      <c r="H25" s="77">
        <v>0</v>
      </c>
      <c r="I25" s="78">
        <v>0</v>
      </c>
      <c r="J25" s="62"/>
    </row>
    <row r="26" spans="2:14" ht="13" x14ac:dyDescent="0.3">
      <c r="B26" s="61"/>
      <c r="C26" s="63" t="s">
        <v>193</v>
      </c>
      <c r="D26" s="63"/>
      <c r="E26" s="63"/>
      <c r="F26" s="63"/>
      <c r="H26" s="79">
        <f>H24+H25</f>
        <v>1</v>
      </c>
      <c r="I26" s="80">
        <f>I24+I25</f>
        <v>337795</v>
      </c>
      <c r="J26" s="62"/>
    </row>
    <row r="27" spans="2:14" ht="13.5" thickBot="1" x14ac:dyDescent="0.35">
      <c r="B27" s="61"/>
      <c r="C27" s="66" t="s">
        <v>194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195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196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39</v>
      </c>
      <c r="I31" s="73">
        <f>I23+I26+I28</f>
        <v>11419628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 t="s">
        <v>197</v>
      </c>
      <c r="D38" s="88"/>
      <c r="E38" s="66"/>
      <c r="F38" s="66"/>
      <c r="G38" s="66"/>
      <c r="H38" s="95" t="s">
        <v>198</v>
      </c>
      <c r="I38" s="88"/>
      <c r="J38" s="84"/>
    </row>
    <row r="39" spans="2:10" ht="13" x14ac:dyDescent="0.3">
      <c r="B39" s="61"/>
      <c r="C39" s="81" t="s">
        <v>220</v>
      </c>
      <c r="D39" s="66"/>
      <c r="E39" s="66"/>
      <c r="F39" s="66"/>
      <c r="G39" s="66"/>
      <c r="H39" s="81" t="s">
        <v>199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200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132" t="s">
        <v>201</v>
      </c>
      <c r="D42" s="132"/>
      <c r="E42" s="132"/>
      <c r="F42" s="132"/>
      <c r="G42" s="132"/>
      <c r="H42" s="132"/>
      <c r="I42" s="132"/>
      <c r="J42" s="84"/>
    </row>
    <row r="43" spans="2:10" x14ac:dyDescent="0.25">
      <c r="B43" s="61"/>
      <c r="C43" s="132"/>
      <c r="D43" s="132"/>
      <c r="E43" s="132"/>
      <c r="F43" s="132"/>
      <c r="G43" s="132"/>
      <c r="H43" s="132"/>
      <c r="I43" s="132"/>
      <c r="J43" s="84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0" sqref="E10"/>
    </sheetView>
  </sheetViews>
  <sheetFormatPr baseColWidth="10" defaultRowHeight="14.5" x14ac:dyDescent="0.35"/>
  <cols>
    <col min="1" max="7" width="10.90625" style="110"/>
    <col min="8" max="8" width="11.54296875" style="110" bestFit="1" customWidth="1"/>
    <col min="9" max="9" width="25.81640625" style="110" customWidth="1"/>
    <col min="10" max="16384" width="10.90625" style="110"/>
  </cols>
  <sheetData>
    <row r="1" spans="1:9" ht="15" thickBot="1" x14ac:dyDescent="0.4">
      <c r="A1" s="133"/>
      <c r="B1" s="134"/>
      <c r="C1" s="137" t="s">
        <v>207</v>
      </c>
      <c r="D1" s="138"/>
      <c r="E1" s="138"/>
      <c r="F1" s="138"/>
      <c r="G1" s="138"/>
      <c r="H1" s="139"/>
      <c r="I1" s="109" t="s">
        <v>179</v>
      </c>
    </row>
    <row r="2" spans="1:9" ht="53.5" customHeight="1" thickBot="1" x14ac:dyDescent="0.4">
      <c r="A2" s="135"/>
      <c r="B2" s="136"/>
      <c r="C2" s="140" t="s">
        <v>208</v>
      </c>
      <c r="D2" s="141"/>
      <c r="E2" s="141"/>
      <c r="F2" s="141"/>
      <c r="G2" s="141"/>
      <c r="H2" s="142"/>
      <c r="I2" s="111" t="s">
        <v>209</v>
      </c>
    </row>
    <row r="3" spans="1:9" x14ac:dyDescent="0.35">
      <c r="A3" s="112"/>
      <c r="B3" s="66"/>
      <c r="C3" s="66"/>
      <c r="D3" s="66"/>
      <c r="E3" s="66"/>
      <c r="F3" s="66"/>
      <c r="G3" s="66"/>
      <c r="H3" s="66"/>
      <c r="I3" s="84"/>
    </row>
    <row r="4" spans="1:9" x14ac:dyDescent="0.35">
      <c r="A4" s="112"/>
      <c r="B4" s="66"/>
      <c r="C4" s="66"/>
      <c r="D4" s="66"/>
      <c r="E4" s="66"/>
      <c r="F4" s="66"/>
      <c r="G4" s="66"/>
      <c r="H4" s="66"/>
      <c r="I4" s="84"/>
    </row>
    <row r="5" spans="1:9" x14ac:dyDescent="0.35">
      <c r="A5" s="112"/>
      <c r="B5" s="63" t="s">
        <v>205</v>
      </c>
      <c r="C5" s="113"/>
      <c r="D5" s="114"/>
      <c r="E5" s="66"/>
      <c r="F5" s="66"/>
      <c r="G5" s="66"/>
      <c r="H5" s="66"/>
      <c r="I5" s="84"/>
    </row>
    <row r="6" spans="1:9" x14ac:dyDescent="0.35">
      <c r="A6" s="112"/>
      <c r="B6" s="42"/>
      <c r="C6" s="66"/>
      <c r="D6" s="66"/>
      <c r="E6" s="66"/>
      <c r="F6" s="66"/>
      <c r="G6" s="66"/>
      <c r="H6" s="66"/>
      <c r="I6" s="84"/>
    </row>
    <row r="7" spans="1:9" x14ac:dyDescent="0.35">
      <c r="A7" s="112"/>
      <c r="B7" s="63" t="s">
        <v>203</v>
      </c>
      <c r="C7" s="66"/>
      <c r="D7" s="66"/>
      <c r="E7" s="66"/>
      <c r="F7" s="66"/>
      <c r="G7" s="66"/>
      <c r="H7" s="66"/>
      <c r="I7" s="84"/>
    </row>
    <row r="8" spans="1:9" x14ac:dyDescent="0.35">
      <c r="A8" s="112"/>
      <c r="B8" s="63" t="s">
        <v>204</v>
      </c>
      <c r="C8" s="66"/>
      <c r="D8" s="66"/>
      <c r="E8" s="66"/>
      <c r="F8" s="66"/>
      <c r="G8" s="66"/>
      <c r="H8" s="66"/>
      <c r="I8" s="84"/>
    </row>
    <row r="9" spans="1:9" x14ac:dyDescent="0.35">
      <c r="A9" s="112"/>
      <c r="B9" s="66"/>
      <c r="C9" s="66"/>
      <c r="D9" s="66"/>
      <c r="E9" s="66"/>
      <c r="F9" s="66"/>
      <c r="G9" s="66"/>
      <c r="H9" s="66"/>
      <c r="I9" s="84"/>
    </row>
    <row r="10" spans="1:9" x14ac:dyDescent="0.35">
      <c r="A10" s="112"/>
      <c r="B10" s="66" t="s">
        <v>210</v>
      </c>
      <c r="C10" s="66"/>
      <c r="D10" s="66"/>
      <c r="E10" s="66"/>
      <c r="F10" s="66"/>
      <c r="G10" s="66"/>
      <c r="H10" s="66"/>
      <c r="I10" s="84"/>
    </row>
    <row r="11" spans="1:9" x14ac:dyDescent="0.35">
      <c r="A11" s="112"/>
      <c r="B11" s="115"/>
      <c r="C11" s="66"/>
      <c r="D11" s="66"/>
      <c r="E11" s="66"/>
      <c r="F11" s="66"/>
      <c r="G11" s="66"/>
      <c r="H11" s="66"/>
      <c r="I11" s="84"/>
    </row>
    <row r="12" spans="1:9" x14ac:dyDescent="0.35">
      <c r="A12" s="112"/>
      <c r="B12" s="42" t="s">
        <v>206</v>
      </c>
      <c r="C12" s="114"/>
      <c r="D12" s="66"/>
      <c r="E12" s="66"/>
      <c r="F12" s="66"/>
      <c r="G12" s="68" t="s">
        <v>211</v>
      </c>
      <c r="H12" s="68" t="s">
        <v>212</v>
      </c>
      <c r="I12" s="84"/>
    </row>
    <row r="13" spans="1:9" x14ac:dyDescent="0.35">
      <c r="A13" s="112"/>
      <c r="B13" s="81" t="s">
        <v>184</v>
      </c>
      <c r="C13" s="81"/>
      <c r="D13" s="81"/>
      <c r="E13" s="81"/>
      <c r="F13" s="66"/>
      <c r="G13" s="116">
        <f>G19</f>
        <v>38</v>
      </c>
      <c r="H13" s="117">
        <f>H19</f>
        <v>11081833</v>
      </c>
      <c r="I13" s="84"/>
    </row>
    <row r="14" spans="1:9" x14ac:dyDescent="0.35">
      <c r="A14" s="112"/>
      <c r="B14" s="66" t="s">
        <v>185</v>
      </c>
      <c r="C14" s="66"/>
      <c r="D14" s="66"/>
      <c r="E14" s="66"/>
      <c r="F14" s="66"/>
      <c r="G14" s="118">
        <v>5</v>
      </c>
      <c r="H14" s="119">
        <v>3197776</v>
      </c>
      <c r="I14" s="84"/>
    </row>
    <row r="15" spans="1:9" x14ac:dyDescent="0.35">
      <c r="A15" s="112"/>
      <c r="B15" s="66" t="s">
        <v>186</v>
      </c>
      <c r="C15" s="66"/>
      <c r="D15" s="66"/>
      <c r="E15" s="66"/>
      <c r="F15" s="66"/>
      <c r="G15" s="118">
        <v>8</v>
      </c>
      <c r="H15" s="119">
        <v>2998535</v>
      </c>
      <c r="I15" s="84"/>
    </row>
    <row r="16" spans="1:9" x14ac:dyDescent="0.35">
      <c r="A16" s="112"/>
      <c r="B16" s="66" t="s">
        <v>187</v>
      </c>
      <c r="C16" s="66"/>
      <c r="D16" s="66"/>
      <c r="E16" s="66"/>
      <c r="F16" s="66"/>
      <c r="G16" s="118">
        <v>24</v>
      </c>
      <c r="H16" s="119">
        <v>4870006</v>
      </c>
      <c r="I16" s="84"/>
    </row>
    <row r="17" spans="1:9" x14ac:dyDescent="0.35">
      <c r="A17" s="112"/>
      <c r="B17" s="66" t="s">
        <v>188</v>
      </c>
      <c r="C17" s="66"/>
      <c r="D17" s="66"/>
      <c r="E17" s="66"/>
      <c r="F17" s="66"/>
      <c r="G17" s="118">
        <v>0</v>
      </c>
      <c r="H17" s="119">
        <v>0</v>
      </c>
      <c r="I17" s="84"/>
    </row>
    <row r="18" spans="1:9" x14ac:dyDescent="0.35">
      <c r="A18" s="112"/>
      <c r="B18" s="66" t="s">
        <v>213</v>
      </c>
      <c r="C18" s="66"/>
      <c r="D18" s="66"/>
      <c r="E18" s="66"/>
      <c r="F18" s="66"/>
      <c r="G18" s="120">
        <v>1</v>
      </c>
      <c r="H18" s="121">
        <v>15516</v>
      </c>
      <c r="I18" s="84"/>
    </row>
    <row r="19" spans="1:9" x14ac:dyDescent="0.35">
      <c r="A19" s="112"/>
      <c r="B19" s="81" t="s">
        <v>214</v>
      </c>
      <c r="C19" s="81"/>
      <c r="D19" s="81"/>
      <c r="E19" s="81"/>
      <c r="F19" s="66"/>
      <c r="G19" s="118">
        <f>SUM(G14:G18)</f>
        <v>38</v>
      </c>
      <c r="H19" s="117">
        <f>(H14+H15+H16+H17+H18)</f>
        <v>11081833</v>
      </c>
      <c r="I19" s="84"/>
    </row>
    <row r="20" spans="1:9" ht="15" thickBot="1" x14ac:dyDescent="0.4">
      <c r="A20" s="112"/>
      <c r="B20" s="81"/>
      <c r="C20" s="81"/>
      <c r="D20" s="66"/>
      <c r="E20" s="66"/>
      <c r="F20" s="66"/>
      <c r="G20" s="122"/>
      <c r="H20" s="123"/>
      <c r="I20" s="84"/>
    </row>
    <row r="21" spans="1:9" ht="15" thickTop="1" x14ac:dyDescent="0.35">
      <c r="A21" s="112"/>
      <c r="B21" s="81"/>
      <c r="C21" s="81"/>
      <c r="D21" s="66"/>
      <c r="E21" s="66"/>
      <c r="F21" s="66"/>
      <c r="G21" s="88"/>
      <c r="H21" s="124"/>
      <c r="I21" s="84"/>
    </row>
    <row r="22" spans="1:9" x14ac:dyDescent="0.35">
      <c r="A22" s="112"/>
      <c r="B22" s="66"/>
      <c r="C22" s="66"/>
      <c r="D22" s="66"/>
      <c r="E22" s="66"/>
      <c r="F22" s="88"/>
      <c r="G22" s="88"/>
      <c r="H22" s="88"/>
      <c r="I22" s="84"/>
    </row>
    <row r="23" spans="1:9" ht="15" thickBot="1" x14ac:dyDescent="0.4">
      <c r="A23" s="112"/>
      <c r="B23" s="92"/>
      <c r="C23" s="92"/>
      <c r="D23" s="66"/>
      <c r="E23" s="66"/>
      <c r="F23" s="92"/>
      <c r="G23" s="92"/>
      <c r="H23" s="88"/>
      <c r="I23" s="84"/>
    </row>
    <row r="24" spans="1:9" x14ac:dyDescent="0.35">
      <c r="A24" s="112"/>
      <c r="B24" s="88" t="s">
        <v>215</v>
      </c>
      <c r="C24" s="88"/>
      <c r="D24" s="66"/>
      <c r="E24" s="66"/>
      <c r="F24" s="88"/>
      <c r="G24" s="88"/>
      <c r="H24" s="88"/>
      <c r="I24" s="84"/>
    </row>
    <row r="25" spans="1:9" x14ac:dyDescent="0.35">
      <c r="A25" s="112"/>
      <c r="B25" s="88" t="s">
        <v>216</v>
      </c>
      <c r="C25" s="88"/>
      <c r="D25" s="66"/>
      <c r="E25" s="66"/>
      <c r="F25" s="88" t="s">
        <v>217</v>
      </c>
      <c r="G25" s="88"/>
      <c r="H25" s="88"/>
      <c r="I25" s="84"/>
    </row>
    <row r="26" spans="1:9" x14ac:dyDescent="0.35">
      <c r="A26" s="112"/>
      <c r="B26" s="88" t="s">
        <v>220</v>
      </c>
      <c r="C26" s="88"/>
      <c r="D26" s="66"/>
      <c r="E26" s="66"/>
      <c r="F26" s="88" t="s">
        <v>218</v>
      </c>
      <c r="G26" s="88"/>
      <c r="H26" s="88"/>
      <c r="I26" s="84"/>
    </row>
    <row r="27" spans="1:9" x14ac:dyDescent="0.35">
      <c r="A27" s="112"/>
      <c r="B27" s="88"/>
      <c r="C27" s="88"/>
      <c r="D27" s="66"/>
      <c r="E27" s="66"/>
      <c r="F27" s="88"/>
      <c r="G27" s="88"/>
      <c r="H27" s="88"/>
      <c r="I27" s="84"/>
    </row>
    <row r="28" spans="1:9" ht="18.5" customHeight="1" x14ac:dyDescent="0.35">
      <c r="A28" s="112"/>
      <c r="B28" s="143" t="s">
        <v>219</v>
      </c>
      <c r="C28" s="143"/>
      <c r="D28" s="143"/>
      <c r="E28" s="143"/>
      <c r="F28" s="143"/>
      <c r="G28" s="143"/>
      <c r="H28" s="143"/>
      <c r="I28" s="84"/>
    </row>
    <row r="29" spans="1:9" ht="15" thickBot="1" x14ac:dyDescent="0.4">
      <c r="A29" s="125"/>
      <c r="B29" s="126"/>
      <c r="C29" s="126"/>
      <c r="D29" s="126"/>
      <c r="E29" s="126"/>
      <c r="F29" s="92"/>
      <c r="G29" s="92"/>
      <c r="H29" s="92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Paola Andrea Jimenez Prado</cp:lastModifiedBy>
  <cp:lastPrinted>2024-10-01T22:13:46Z</cp:lastPrinted>
  <dcterms:created xsi:type="dcterms:W3CDTF">2024-08-28T19:45:32Z</dcterms:created>
  <dcterms:modified xsi:type="dcterms:W3CDTF">2024-10-02T12:39:15Z</dcterms:modified>
</cp:coreProperties>
</file>