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1. NOVIEMBRE\NIT 892000501 HOSP DEPARTAMENTAL DE VILLAVICENCIO\"/>
    </mc:Choice>
  </mc:AlternateContent>
  <bookViews>
    <workbookView xWindow="0" yWindow="0" windowWidth="19200" windowHeight="7020" firstSheet="1" activeTab="3"/>
  </bookViews>
  <sheets>
    <sheet name="ESTADO DE CARTERA HDV" sheetId="1" r:id="rId1"/>
    <sheet name="INFO IPS" sheetId="2" r:id="rId2"/>
    <sheet name="ESTADO DE CADA FACTURA" sheetId="3" r:id="rId3"/>
    <sheet name="FOR-CSA-018 " sheetId="4" r:id="rId4"/>
    <sheet name="FOR CSA 004" sheetId="5" r:id="rId5"/>
  </sheets>
  <calcPr calcId="152511" iterateDelta="1E-4"/>
  <pivotCaches>
    <pivotCache cacheId="21"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5" l="1"/>
  <c r="H13" i="5" s="1"/>
  <c r="G19" i="5"/>
  <c r="G13" i="5" s="1"/>
  <c r="I28" i="4"/>
  <c r="H28" i="4"/>
  <c r="I26" i="4"/>
  <c r="H26" i="4"/>
  <c r="I23" i="4"/>
  <c r="I31" i="4" s="1"/>
  <c r="H23" i="4"/>
  <c r="H31" i="4" s="1"/>
  <c r="AP1" i="3" l="1"/>
  <c r="AO1" i="3"/>
  <c r="AN1" i="3"/>
  <c r="AI1" i="3"/>
  <c r="AH1" i="3"/>
  <c r="AG1" i="3"/>
  <c r="AF1" i="3"/>
  <c r="AE1" i="3"/>
  <c r="AD1" i="3"/>
  <c r="AC1" i="3"/>
  <c r="AB1" i="3"/>
  <c r="AA1" i="3"/>
  <c r="Z1" i="3"/>
  <c r="Y1" i="3"/>
  <c r="X1" i="3"/>
  <c r="W1" i="3"/>
  <c r="V1" i="3"/>
  <c r="U1" i="3"/>
  <c r="K1" i="3"/>
  <c r="P13" i="1" l="1"/>
  <c r="M13" i="1"/>
  <c r="M12" i="1"/>
  <c r="M14" i="1" s="1"/>
  <c r="J13" i="1"/>
  <c r="J12" i="1"/>
  <c r="H4" i="2"/>
  <c r="D13" i="1"/>
  <c r="P12" i="1"/>
  <c r="D12" i="1"/>
  <c r="Q13" i="1" l="1"/>
  <c r="Q12" i="1"/>
  <c r="J14" i="1"/>
  <c r="Q14"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<sst xmlns="http://schemas.openxmlformats.org/spreadsheetml/2006/main" count="187" uniqueCount="149">
  <si>
    <t>DEPARTAMENTO DEL META</t>
  </si>
  <si>
    <t>HOSPITAL DEPARTAMENTAL DE VILLAVICENCIO</t>
  </si>
  <si>
    <t>NIT: 892.000.501-5</t>
  </si>
  <si>
    <t>EMPRESA SOCIAL DEL ESTADO</t>
  </si>
  <si>
    <t>OFICINA DE CARTERA</t>
  </si>
  <si>
    <t xml:space="preserve">Villavicencio, </t>
  </si>
  <si>
    <t xml:space="preserve">RADICACION </t>
  </si>
  <si>
    <t>GENERACION DE NOTAS CREDITO</t>
  </si>
  <si>
    <t>RECEPCIÓN</t>
  </si>
  <si>
    <t xml:space="preserve">TRAMITE   </t>
  </si>
  <si>
    <t>Factura Numero</t>
  </si>
  <si>
    <t>Factura Fecha</t>
  </si>
  <si>
    <t>Periodo</t>
  </si>
  <si>
    <t>Factura Valor</t>
  </si>
  <si>
    <t>Radicacion Numero</t>
  </si>
  <si>
    <t>Radicacion Entidad Fecha</t>
  </si>
  <si>
    <t>Pagos</t>
  </si>
  <si>
    <t>Aceptación Glosa</t>
  </si>
  <si>
    <t>Factura Saldo</t>
  </si>
  <si>
    <t>Objecion Fecha</t>
  </si>
  <si>
    <t>Objecion Valor</t>
  </si>
  <si>
    <t>GLOSA</t>
  </si>
  <si>
    <t>Tramite Fecha</t>
  </si>
  <si>
    <t>Total Tramitado</t>
  </si>
  <si>
    <t>DIAS MORA</t>
  </si>
  <si>
    <t>VALOR INTERES</t>
  </si>
  <si>
    <t>Total general</t>
  </si>
  <si>
    <t xml:space="preserve">  Factura Valor</t>
  </si>
  <si>
    <t xml:space="preserve">  Pagos</t>
  </si>
  <si>
    <t xml:space="preserve">  Aceptación Glosa</t>
  </si>
  <si>
    <t xml:space="preserve">  Factura Saldo</t>
  </si>
  <si>
    <t xml:space="preserve">  GLOSA</t>
  </si>
  <si>
    <t xml:space="preserve">  VALOR INTERES</t>
  </si>
  <si>
    <t xml:space="preserve">  Saldo Factura + Interes</t>
  </si>
  <si>
    <t>Periodo Radicación</t>
  </si>
  <si>
    <t>NIT:  890303093</t>
  </si>
  <si>
    <t>COMFENALCO VALLE</t>
  </si>
  <si>
    <t>HDVE0000064163</t>
  </si>
  <si>
    <t>HDVE0000064164</t>
  </si>
  <si>
    <t>2021</t>
  </si>
  <si>
    <t>NIT IPS</t>
  </si>
  <si>
    <t>Nombre IPS</t>
  </si>
  <si>
    <t>Prefijo Factura</t>
  </si>
  <si>
    <t>Numero Factura</t>
  </si>
  <si>
    <t>IPS Fecha factura</t>
  </si>
  <si>
    <t>IPS Fecha radicado</t>
  </si>
  <si>
    <t>IPS Valor Factura</t>
  </si>
  <si>
    <t>IPS Saldo Factura</t>
  </si>
  <si>
    <t>Tipo de Contrato</t>
  </si>
  <si>
    <t>Sede / Ciudad</t>
  </si>
  <si>
    <t>Tipo de Prestación</t>
  </si>
  <si>
    <t>HOSPITAL DPTAL DE VILLAVICENCIO</t>
  </si>
  <si>
    <t>HDVE</t>
  </si>
  <si>
    <t>URGENCIAS - COMFENALCO VALLE</t>
  </si>
  <si>
    <t>VILLAVICENCIO</t>
  </si>
  <si>
    <t>URGENCIAS</t>
  </si>
  <si>
    <t>URGENCIAS - COMFENALCO VALLE NO POS</t>
  </si>
  <si>
    <t>ESTADO DE CARTERA A 30 DE SEPTIEMBRE DE 2024</t>
  </si>
  <si>
    <t>Alf+Fac</t>
  </si>
  <si>
    <t>Llave</t>
  </si>
  <si>
    <t>HDVE64163</t>
  </si>
  <si>
    <t>892000501_HDVE64163</t>
  </si>
  <si>
    <t>HDVE64164</t>
  </si>
  <si>
    <t>892000501_HDVE64164</t>
  </si>
  <si>
    <t xml:space="preserve">Fecha de radicación EPS </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</si>
  <si>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</si>
  <si>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</si>
  <si>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</si>
  <si>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</si>
  <si>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</si>
  <si>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</si>
  <si>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</si>
  <si>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</si>
  <si>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</si>
  <si>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</si>
  <si>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</si>
  <si>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</si>
  <si>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</si>
  <si>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</si>
  <si>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</si>
  <si>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</si>
  <si>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</si>
  <si>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</si>
  <si>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</si>
  <si>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</si>
  <si>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</si>
  <si>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</si>
  <si>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</si>
  <si>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</si>
  <si>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</si>
  <si>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</si>
  <si>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</si>
  <si>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</si>
  <si>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</si>
  <si>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</si>
  <si>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Estado de Factura EPS 15/11/2024</t>
  </si>
  <si>
    <t>Boxalud</t>
  </si>
  <si>
    <t>Finalizada</t>
  </si>
  <si>
    <t>Devuelta</t>
  </si>
  <si>
    <t>NO PBS</t>
  </si>
  <si>
    <t>NULL</t>
  </si>
  <si>
    <t>Ambulatorio</t>
  </si>
  <si>
    <t>29.06.2021</t>
  </si>
  <si>
    <t>Fecha de corte</t>
  </si>
  <si>
    <t>FACTURA DEVUELTA</t>
  </si>
  <si>
    <t>FACTURA GLOSA CERRADA POR EXTEMPORANEIDAD</t>
  </si>
  <si>
    <t xml:space="preserve">NOPBS: SE SOSTIENE DEVOLUCION EN EL DETALLE DE LA FACTURA DE BE DE VENIR EL CODIGO MIPRES POR LA GLUCERNA IGUAL AL QUE REPORTAN EN LA WEB SERVICES, EN LA WEB SERVICES EN LA FECHA DE DISPENSACION DEBE DE IR LA FECHA DE EGRESO PARA LOS DOS SERVICIOS,FACTURAN 3 GLUCERNAS SOLO SOPORTAN ADMINISTRACION DE C ANTIDAD :1 , FAVOR VALIDAR Y ANEXAR LO REQUERIDO Y CORREGIRLA WEB SERVICES PARA DAR TRAMITE.JENNIFER REBOLLEDO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</si>
  <si>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</si>
  <si>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</si>
  <si>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</si>
  <si>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</si>
  <si>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</si>
  <si>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</si>
  <si>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</si>
  <si>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</si>
  <si>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</si>
  <si>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</si>
  <si>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</si>
  <si>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</si>
  <si>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</si>
  <si>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</si>
  <si>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</si>
  <si>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</si>
  <si>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</si>
  <si>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</si>
  <si>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</si>
  <si>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</si>
  <si>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</si>
  <si>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</si>
  <si>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</si>
  <si>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HOSPITAL DPTAL DE VILLAVICENCIO</t>
  </si>
  <si>
    <t>NIT: 892000501</t>
  </si>
  <si>
    <t>Santiago de Cali, Noviembre 15 del 2024</t>
  </si>
  <si>
    <t>Con Corte al dia: 31/10/2024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</si>
  <si>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</si>
  <si>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</si>
  <si>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</si>
  <si>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</si>
  <si>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</si>
  <si>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</si>
  <si>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</si>
  <si>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</si>
  <si>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</si>
  <si>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</si>
  <si>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</si>
  <si>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</si>
  <si>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Cartera</t>
  </si>
  <si>
    <t>Diana Garcia</t>
  </si>
  <si>
    <t>A continuacion me permito remitir nuestra respuesta al estado de cartera presentado en la fecha: 13/11/2024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</si>
</sst>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quot;$&quot;\ * #,##0.00_-;\-&quot;$&quot;\ * #,##0.00_-;_-&quot;$&quot;\ * &quot;-&quot;??_-;_-@_-"/>
    <numFmt numFmtId="43" formatCode="_-* #,##0.00_-;\-* #,##0.00_-;_-* &quot;-&quot;??_-;_-@_-"/>
    <numFmt numFmtId="164" formatCode="_(* #,##0.00_);_(* \(#,##0.00\);_(* &quot;-&quot;??_);_(@_)"/>
    <numFmt numFmtId="165" formatCode="[$-240A]d&quot; de &quot;mmmm&quot; de &quot;yyyy;@"/>
    <numFmt numFmtId="166" formatCode="_ * #,##0_ ;_ * \-#,##0_ ;_ * &quot;-&quot;??_ ;_ @_ "/>
    <numFmt numFmtId="167" formatCode="yyyy\-mm\-dd;@"/>
    <numFmt numFmtId="168" formatCode="d/mm/yyyy;@"/>
    <numFmt numFmtId="169" formatCode="_(* #,##0_);_(* \(#,##0\);_(* &quot;-&quot;??_);_(@_)"/>
    <numFmt numFmtId="170" formatCode="_-* #,##0_-;\-* #,##0_-;_-* &quot;-&quot;??_-;_-@_-"/>
    <numFmt numFmtId="172" formatCode="&quot;$&quot;\ #,##0"/>
    <numFmt numFmtId="177" formatCode="_-* #,##0.00\ _€_-;\-* #,##0.00\ _€_-;_-* &quot;-&quot;??\ _€_-;_-@_-"/>
    <numFmt numFmtId="178" formatCode="_-* #,##0\ _€_-;\-* #,##0\ _€_-;_-* &quot;-&quot;??\ _€_-;_-@_-"/>
    <numFmt numFmtId="179" formatCode="_-&quot;$&quot;\ * #,##0_-;\-&quot;$&quot;\ * #,##0_-;_-&quot;$&quot;\ * &quot;-&quot;??_-;_-@_-"/>
    <numFmt numFmtId="180" formatCode="&quot;$&quot;\ #,##0;[Red]&quot;$&quot;\ #,##0"/>
    <numFmt numFmtId="181" formatCode="[$$-240A]\ #,##0;\-[$$-240A]\ #,##0"/>
  </numFmts>
  <fonts count="16" x14ac:knownFonts="1">
    <font>
      <sz val="11"/>
      <color theme="1"/>
      <name val="Calibri"/>
      <family val="2"/>
      <scheme val="minor"/>
    </font>
    <font>
      <sz val="11"/>
      <color theme="1"/>
      <name val="Calibri"/>
      <family val="2"/>
      <scheme val="minor"/>
    </font>
    <font>
      <b/>
      <sz val="8"/>
      <name val="Arial"/>
      <family val="2"/>
    </font>
    <font>
      <sz val="8"/>
      <name val="Arial"/>
      <family val="2"/>
    </font>
    <font>
      <sz val="10"/>
      <name val="Arial"/>
      <family val="2"/>
    </font>
    <font>
      <b/>
      <sz val="8"/>
      <color theme="0"/>
      <name val="Arial"/>
      <family val="2"/>
    </font>
    <font>
      <b/>
      <sz val="11"/>
      <color theme="1"/>
      <name val="Calibri"/>
      <family val="2"/>
      <scheme val="minor"/>
    </font>
    <font>
      <b/>
      <sz val="9"/>
      <color indexed="81"/>
      <name val="Tahoma"/>
      <family val="2"/>
    </font>
    <font>
      <sz val="9"/>
      <color indexed="81"/>
      <name val="Tahoma"/>
      <family val="2"/>
    </font>
    <font>
      <b/>
      <sz val="11"/>
      <name val="Calibri"/>
      <family val="2"/>
      <scheme val="minor"/>
    </font>
    <font>
      <b/>
      <sz val="11"/>
      <name val="Calibri"/>
      <family val="2"/>
    </font>
    <font>
      <sz val="11"/>
      <color theme="1"/>
      <name val="Calibri Light"/>
      <family val="2"/>
      <scheme val="major"/>
    </font>
    <font>
      <sz val="10"/>
      <color indexed="8"/>
      <name val="Arial"/>
      <family val="2"/>
    </font>
    <font>
      <b/>
      <sz val="10"/>
      <color indexed="8"/>
      <name val="Arial"/>
      <family val="2"/>
    </font>
    <font>
      <b/>
      <sz val="10"/>
      <name val="Arial"/>
      <family val="2"/>
    </font>
    <font>
      <b/>
      <sz val="9"/>
      <name val="Arial"/>
      <family val="2"/>
    </font>
  </fonts>
  <fills count="12">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4"/>
        <bgColor indexed="64"/>
      </patternFill>
    </fill>
    <fill>
      <patternFill patternType="solid">
        <fgColor theme="0" tint="-0.249977111117893"/>
        <bgColor indexed="64"/>
      </patternFill>
    </fill>
    <fill>
      <patternFill patternType="solid">
        <fgColor theme="9"/>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44" fontId="1" fillId="0" borderId="0" applyFont="0" applyFill="0" applyBorder="0" applyAlignment="0" applyProtection="0"/>
    <xf numFmtId="0" fontId="4" fillId="0" borderId="0"/>
    <xf numFmtId="177" fontId="1" fillId="0" borderId="0" applyFont="0" applyFill="0" applyBorder="0" applyAlignment="0" applyProtection="0"/>
    <xf numFmtId="43" fontId="1" fillId="0" borderId="0" applyFont="0" applyFill="0" applyBorder="0" applyAlignment="0" applyProtection="0"/>
  </cellStyleXfs>
  <cellXfs count="160">
    <xf numFmtId="0" fontId="0" fillId="0" borderId="0" xfId="0"/>
    <xf numFmtId="0" fontId="1" fillId="0" borderId="0" xfId="2" applyAlignment="1">
      <alignment horizontal="right"/>
    </xf>
    <xf numFmtId="0" fontId="3" fillId="0" borderId="1" xfId="2" applyFont="1" applyBorder="1" applyAlignment="1">
      <alignment vertical="center"/>
    </xf>
    <xf numFmtId="166" fontId="4" fillId="0" borderId="0" xfId="3" applyNumberFormat="1" applyFont="1" applyAlignment="1">
      <alignment horizontal="right"/>
    </xf>
    <xf numFmtId="3" fontId="4" fillId="0" borderId="0" xfId="0" applyNumberFormat="1" applyFont="1" applyAlignment="1">
      <alignment horizontal="right"/>
    </xf>
    <xf numFmtId="3" fontId="4" fillId="0" borderId="0" xfId="0" applyNumberFormat="1" applyFont="1" applyAlignment="1">
      <alignment horizontal="center"/>
    </xf>
    <xf numFmtId="14" fontId="3" fillId="0" borderId="0" xfId="2" applyNumberFormat="1" applyFont="1" applyAlignment="1">
      <alignment horizontal="right" vertical="center"/>
    </xf>
    <xf numFmtId="10" fontId="3" fillId="0" borderId="0" xfId="2" applyNumberFormat="1" applyFont="1" applyAlignment="1">
      <alignment horizontal="right" vertical="center"/>
    </xf>
    <xf numFmtId="0" fontId="4" fillId="0" borderId="0" xfId="0" applyFont="1"/>
    <xf numFmtId="0" fontId="2" fillId="0" borderId="5" xfId="2" applyFont="1" applyBorder="1" applyAlignment="1">
      <alignment horizontal="center" vertical="center" wrapText="1"/>
    </xf>
    <xf numFmtId="167" fontId="2" fillId="0" borderId="5" xfId="2" applyNumberFormat="1" applyFont="1" applyBorder="1" applyAlignment="1">
      <alignment horizontal="center" vertical="center" wrapText="1"/>
    </xf>
    <xf numFmtId="168" fontId="2" fillId="0" borderId="5" xfId="2" applyNumberFormat="1" applyFont="1" applyBorder="1" applyAlignment="1">
      <alignment horizontal="center" vertical="center" wrapText="1"/>
    </xf>
    <xf numFmtId="166" fontId="2" fillId="0" borderId="5" xfId="3" applyNumberFormat="1" applyFont="1" applyBorder="1" applyAlignment="1">
      <alignment horizontal="center" vertical="center" wrapText="1"/>
    </xf>
    <xf numFmtId="3" fontId="2" fillId="0" borderId="5" xfId="3" applyNumberFormat="1" applyFont="1" applyBorder="1" applyAlignment="1">
      <alignment horizontal="center" vertical="center" wrapText="1"/>
    </xf>
    <xf numFmtId="3" fontId="5" fillId="2" borderId="5" xfId="2" applyNumberFormat="1" applyFont="1" applyFill="1" applyBorder="1" applyAlignment="1">
      <alignment horizontal="center" vertical="center" wrapText="1"/>
    </xf>
    <xf numFmtId="3" fontId="2" fillId="0" borderId="5" xfId="2" applyNumberFormat="1" applyFont="1" applyBorder="1" applyAlignment="1">
      <alignment horizontal="center" vertical="center" wrapText="1"/>
    </xf>
    <xf numFmtId="0" fontId="2" fillId="0" borderId="0" xfId="0" applyFont="1" applyAlignment="1">
      <alignment horizontal="center"/>
    </xf>
    <xf numFmtId="3" fontId="3" fillId="0" borderId="5" xfId="2" applyNumberFormat="1" applyFont="1" applyBorder="1" applyAlignment="1">
      <alignment horizontal="center" vertical="center" wrapText="1"/>
    </xf>
    <xf numFmtId="169" fontId="0" fillId="0" borderId="5" xfId="1" applyNumberFormat="1" applyFont="1" applyBorder="1"/>
    <xf numFmtId="0" fontId="0" fillId="0" borderId="5" xfId="0" applyBorder="1"/>
    <xf numFmtId="14" fontId="0" fillId="0" borderId="5" xfId="0" applyNumberFormat="1" applyBorder="1"/>
    <xf numFmtId="0" fontId="0" fillId="0" borderId="0" xfId="0" applyAlignment="1">
      <alignment horizontal="center" vertical="center" wrapText="1"/>
    </xf>
    <xf numFmtId="0" fontId="0" fillId="0" borderId="5" xfId="0" applyBorder="1" applyAlignment="1">
      <alignment horizontal="center" vertical="center" wrapText="1"/>
    </xf>
    <xf numFmtId="0" fontId="2" fillId="0" borderId="0" xfId="2" applyFont="1" applyAlignment="1">
      <alignment horizontal="center"/>
    </xf>
    <xf numFmtId="3" fontId="2" fillId="0" borderId="0" xfId="2" applyNumberFormat="1" applyFont="1" applyAlignment="1">
      <alignment horizontal="center"/>
    </xf>
    <xf numFmtId="14" fontId="0" fillId="0" borderId="0" xfId="0" applyNumberFormat="1"/>
    <xf numFmtId="164" fontId="0" fillId="0" borderId="0" xfId="1" applyFont="1" applyBorder="1"/>
    <xf numFmtId="3" fontId="3" fillId="0" borderId="0" xfId="2" applyNumberFormat="1" applyFont="1" applyAlignment="1">
      <alignment horizontal="center" vertical="center" wrapText="1"/>
    </xf>
    <xf numFmtId="169" fontId="0" fillId="0" borderId="0" xfId="1" applyNumberFormat="1" applyFont="1" applyBorder="1"/>
    <xf numFmtId="0" fontId="0" fillId="0" borderId="5" xfId="0" applyBorder="1" applyAlignment="1">
      <alignment horizontal="center"/>
    </xf>
    <xf numFmtId="169" fontId="0" fillId="0" borderId="5" xfId="0" applyNumberFormat="1" applyBorder="1"/>
    <xf numFmtId="0" fontId="0" fillId="0" borderId="5" xfId="0" pivotButton="1" applyBorder="1" applyAlignment="1">
      <alignment horizontal="center" vertical="center" wrapText="1"/>
    </xf>
    <xf numFmtId="0" fontId="0" fillId="3" borderId="5" xfId="0" applyFill="1" applyBorder="1" applyAlignment="1">
      <alignment horizontal="center" vertical="center" wrapText="1"/>
    </xf>
    <xf numFmtId="14" fontId="0" fillId="0" borderId="5" xfId="0" applyNumberFormat="1" applyBorder="1" applyAlignment="1">
      <alignment horizontal="center"/>
    </xf>
    <xf numFmtId="169" fontId="1" fillId="0" borderId="5" xfId="1" applyNumberFormat="1" applyFont="1" applyBorder="1"/>
    <xf numFmtId="0" fontId="6" fillId="4" borderId="5" xfId="0" applyFont="1" applyFill="1" applyBorder="1" applyAlignment="1">
      <alignment horizontal="center" vertical="center" wrapText="1"/>
    </xf>
    <xf numFmtId="0" fontId="6" fillId="0" borderId="0" xfId="0" applyFont="1" applyAlignment="1">
      <alignment horizontal="center" vertical="center" wrapText="1"/>
    </xf>
    <xf numFmtId="0" fontId="0" fillId="0" borderId="5" xfId="0" applyBorder="1" applyAlignment="1">
      <alignment horizontal="left"/>
    </xf>
    <xf numFmtId="170" fontId="1" fillId="0" borderId="5" xfId="1" applyNumberFormat="1" applyFont="1" applyBorder="1"/>
    <xf numFmtId="0" fontId="0" fillId="5" borderId="5" xfId="0" applyFill="1" applyBorder="1" applyAlignment="1">
      <alignment horizontal="left"/>
    </xf>
    <xf numFmtId="0" fontId="0" fillId="5" borderId="5" xfId="0" applyFill="1" applyBorder="1" applyAlignment="1">
      <alignment horizontal="center"/>
    </xf>
    <xf numFmtId="170" fontId="6" fillId="0" borderId="0" xfId="0" applyNumberFormat="1" applyFont="1"/>
    <xf numFmtId="3" fontId="0" fillId="0" borderId="5" xfId="0" applyNumberFormat="1" applyBorder="1"/>
    <xf numFmtId="169" fontId="0" fillId="0" borderId="0" xfId="1" applyNumberFormat="1" applyFont="1"/>
    <xf numFmtId="0" fontId="2" fillId="0" borderId="0" xfId="2" applyFont="1" applyAlignment="1">
      <alignment horizontal="center"/>
    </xf>
    <xf numFmtId="3" fontId="2" fillId="0" borderId="0" xfId="2" applyNumberFormat="1" applyFont="1" applyAlignment="1">
      <alignment horizontal="center"/>
    </xf>
    <xf numFmtId="0" fontId="5" fillId="2" borderId="2" xfId="2" applyFont="1" applyFill="1" applyBorder="1" applyAlignment="1">
      <alignment horizontal="center" vertical="center" wrapText="1"/>
    </xf>
    <xf numFmtId="0" fontId="5" fillId="2" borderId="3" xfId="2" applyFont="1" applyFill="1" applyBorder="1" applyAlignment="1">
      <alignment horizontal="center" vertical="center" wrapText="1"/>
    </xf>
    <xf numFmtId="3" fontId="5" fillId="2" borderId="2" xfId="3" applyNumberFormat="1" applyFont="1" applyFill="1" applyBorder="1" applyAlignment="1">
      <alignment horizontal="center" vertical="center" wrapText="1"/>
    </xf>
    <xf numFmtId="3" fontId="5" fillId="2" borderId="4" xfId="3" applyNumberFormat="1" applyFont="1" applyFill="1" applyBorder="1" applyAlignment="1">
      <alignment horizontal="center" vertical="center" wrapText="1"/>
    </xf>
    <xf numFmtId="0" fontId="5" fillId="2" borderId="4" xfId="2" applyFont="1" applyFill="1" applyBorder="1" applyAlignment="1">
      <alignment horizontal="center" vertical="center" wrapText="1"/>
    </xf>
    <xf numFmtId="0" fontId="5" fillId="2" borderId="1" xfId="2" applyFont="1" applyFill="1" applyBorder="1" applyAlignment="1">
      <alignment horizontal="center" vertical="center" wrapText="1"/>
    </xf>
    <xf numFmtId="165" fontId="3" fillId="0" borderId="1" xfId="2" applyNumberFormat="1" applyFont="1" applyBorder="1" applyAlignment="1">
      <alignment horizontal="center" vertical="center" wrapText="1"/>
    </xf>
    <xf numFmtId="0" fontId="9"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9" fillId="6" borderId="5" xfId="0" applyFont="1" applyFill="1" applyBorder="1" applyAlignment="1">
      <alignment horizontal="center" vertical="center" wrapText="1"/>
    </xf>
    <xf numFmtId="0" fontId="9" fillId="7" borderId="5" xfId="0" applyFont="1" applyFill="1" applyBorder="1" applyAlignment="1">
      <alignment horizontal="center" vertical="center" wrapText="1"/>
    </xf>
    <xf numFmtId="164" fontId="6" fillId="0" borderId="0" xfId="1" applyFont="1"/>
    <xf numFmtId="169" fontId="6" fillId="0" borderId="0" xfId="1" applyNumberFormat="1" applyFont="1"/>
    <xf numFmtId="0" fontId="6" fillId="8" borderId="5" xfId="0" applyFont="1" applyFill="1" applyBorder="1" applyAlignment="1">
      <alignment horizontal="center" vertical="center" wrapText="1"/>
    </xf>
    <xf numFmtId="0" fontId="6" fillId="9" borderId="5" xfId="0" applyFont="1" applyFill="1" applyBorder="1" applyAlignment="1">
      <alignment horizontal="center" vertical="center" wrapText="1"/>
    </xf>
    <xf numFmtId="170" fontId="6" fillId="7" borderId="5" xfId="1" applyNumberFormat="1" applyFont="1" applyFill="1" applyBorder="1" applyAlignment="1">
      <alignment horizontal="center" vertical="center" wrapText="1"/>
    </xf>
    <xf numFmtId="170" fontId="10" fillId="10" borderId="5" xfId="1" applyNumberFormat="1" applyFont="1" applyFill="1" applyBorder="1" applyAlignment="1">
      <alignment horizontal="center" vertical="center" wrapText="1"/>
    </xf>
    <xf numFmtId="170" fontId="10" fillId="11" borderId="5" xfId="1" applyNumberFormat="1" applyFont="1" applyFill="1" applyBorder="1" applyAlignment="1">
      <alignment horizontal="center" vertical="center" wrapText="1"/>
    </xf>
    <xf numFmtId="0" fontId="9" fillId="11" borderId="5" xfId="0" applyFont="1" applyFill="1" applyBorder="1" applyAlignment="1">
      <alignment horizontal="center" vertical="center" wrapText="1"/>
    </xf>
    <xf numFmtId="164" fontId="0" fillId="0" borderId="5" xfId="1" applyFont="1" applyBorder="1"/>
    <xf numFmtId="164" fontId="0" fillId="0" borderId="0" xfId="1" applyFont="1"/>
    <xf numFmtId="169" fontId="10" fillId="6" borderId="5" xfId="1" applyNumberFormat="1" applyFont="1" applyFill="1" applyBorder="1" applyAlignment="1">
      <alignment horizontal="center" vertical="center" wrapText="1"/>
    </xf>
    <xf numFmtId="172" fontId="11" fillId="0" borderId="2" xfId="0" applyNumberFormat="1" applyFont="1" applyBorder="1"/>
    <xf numFmtId="164" fontId="10" fillId="11" borderId="5" xfId="1" applyFont="1" applyFill="1" applyBorder="1" applyAlignment="1">
      <alignment horizontal="center" vertical="center" wrapText="1"/>
    </xf>
    <xf numFmtId="169" fontId="6" fillId="8" borderId="5" xfId="1" applyNumberFormat="1" applyFont="1" applyFill="1" applyBorder="1" applyAlignment="1">
      <alignment horizontal="center" vertical="center" wrapText="1"/>
    </xf>
    <xf numFmtId="0" fontId="12" fillId="0" borderId="0" xfId="5" applyFont="1"/>
    <xf numFmtId="0" fontId="12" fillId="0" borderId="6" xfId="5" applyFont="1" applyBorder="1" applyAlignment="1">
      <alignment horizontal="centerContinuous"/>
    </xf>
    <xf numFmtId="0" fontId="12" fillId="0" borderId="7" xfId="5" applyFont="1" applyBorder="1" applyAlignment="1">
      <alignment horizontal="centerContinuous"/>
    </xf>
    <xf numFmtId="0" fontId="13" fillId="0" borderId="6" xfId="5" applyFont="1" applyBorder="1" applyAlignment="1">
      <alignment horizontal="centerContinuous" vertical="center"/>
    </xf>
    <xf numFmtId="0" fontId="13" fillId="0" borderId="8" xfId="5" applyFont="1" applyBorder="1" applyAlignment="1">
      <alignment horizontal="centerContinuous" vertical="center"/>
    </xf>
    <xf numFmtId="0" fontId="13" fillId="0" borderId="7" xfId="5" applyFont="1" applyBorder="1" applyAlignment="1">
      <alignment horizontal="centerContinuous" vertical="center"/>
    </xf>
    <xf numFmtId="0" fontId="13" fillId="0" borderId="9" xfId="5" applyFont="1" applyBorder="1" applyAlignment="1">
      <alignment horizontal="centerContinuous" vertical="center"/>
    </xf>
    <xf numFmtId="0" fontId="12" fillId="0" borderId="10" xfId="5" applyFont="1" applyBorder="1" applyAlignment="1">
      <alignment horizontal="centerContinuous"/>
    </xf>
    <xf numFmtId="0" fontId="12" fillId="0" borderId="11" xfId="5" applyFont="1" applyBorder="1" applyAlignment="1">
      <alignment horizontal="centerContinuous"/>
    </xf>
    <xf numFmtId="0" fontId="13" fillId="0" borderId="12" xfId="5" applyFont="1" applyBorder="1" applyAlignment="1">
      <alignment horizontal="centerContinuous" vertical="center"/>
    </xf>
    <xf numFmtId="0" fontId="13" fillId="0" borderId="13" xfId="5" applyFont="1" applyBorder="1" applyAlignment="1">
      <alignment horizontal="centerContinuous" vertical="center"/>
    </xf>
    <xf numFmtId="0" fontId="13" fillId="0" borderId="14" xfId="5" applyFont="1" applyBorder="1" applyAlignment="1">
      <alignment horizontal="centerContinuous" vertical="center"/>
    </xf>
    <xf numFmtId="0" fontId="13" fillId="0" borderId="15" xfId="5" applyFont="1" applyBorder="1" applyAlignment="1">
      <alignment horizontal="centerContinuous" vertical="center"/>
    </xf>
    <xf numFmtId="0" fontId="13" fillId="0" borderId="10" xfId="5" applyFont="1" applyBorder="1" applyAlignment="1">
      <alignment horizontal="centerContinuous" vertical="center"/>
    </xf>
    <xf numFmtId="0" fontId="13" fillId="0" borderId="0" xfId="5" applyFont="1" applyAlignment="1">
      <alignment horizontal="centerContinuous" vertical="center"/>
    </xf>
    <xf numFmtId="0" fontId="13" fillId="0" borderId="11" xfId="5" applyFont="1" applyBorder="1" applyAlignment="1">
      <alignment horizontal="centerContinuous" vertical="center"/>
    </xf>
    <xf numFmtId="0" fontId="13" fillId="0" borderId="16" xfId="5" applyFont="1" applyBorder="1" applyAlignment="1">
      <alignment horizontal="centerContinuous" vertical="center"/>
    </xf>
    <xf numFmtId="0" fontId="12" fillId="0" borderId="12" xfId="5" applyFont="1" applyBorder="1" applyAlignment="1">
      <alignment horizontal="centerContinuous"/>
    </xf>
    <xf numFmtId="0" fontId="12" fillId="0" borderId="14" xfId="5" applyFont="1" applyBorder="1" applyAlignment="1">
      <alignment horizontal="centerContinuous"/>
    </xf>
    <xf numFmtId="0" fontId="12" fillId="0" borderId="10" xfId="5" applyFont="1" applyBorder="1"/>
    <xf numFmtId="0" fontId="12" fillId="0" borderId="11" xfId="5" applyFont="1" applyBorder="1"/>
    <xf numFmtId="0" fontId="13" fillId="0" borderId="0" xfId="5" applyFont="1"/>
    <xf numFmtId="14" fontId="12" fillId="0" borderId="0" xfId="5" applyNumberFormat="1" applyFont="1"/>
    <xf numFmtId="165" fontId="12" fillId="0" borderId="0" xfId="5" applyNumberFormat="1" applyFont="1"/>
    <xf numFmtId="0" fontId="4" fillId="0" borderId="0" xfId="5" applyFont="1"/>
    <xf numFmtId="14" fontId="12" fillId="0" borderId="0" xfId="5" applyNumberFormat="1" applyFont="1" applyAlignment="1">
      <alignment horizontal="left"/>
    </xf>
    <xf numFmtId="0" fontId="14" fillId="0" borderId="0" xfId="5" applyFont="1" applyAlignment="1">
      <alignment horizontal="center"/>
    </xf>
    <xf numFmtId="178" fontId="14" fillId="0" borderId="0" xfId="6" applyNumberFormat="1" applyFont="1" applyAlignment="1">
      <alignment horizontal="center"/>
    </xf>
    <xf numFmtId="179" fontId="14" fillId="0" borderId="0" xfId="4" applyNumberFormat="1" applyFont="1" applyAlignment="1">
      <alignment horizontal="right"/>
    </xf>
    <xf numFmtId="179" fontId="12" fillId="0" borderId="0" xfId="4" applyNumberFormat="1" applyFont="1"/>
    <xf numFmtId="178" fontId="4" fillId="0" borderId="0" xfId="6" applyNumberFormat="1" applyFont="1" applyAlignment="1">
      <alignment horizontal="center"/>
    </xf>
    <xf numFmtId="179" fontId="4" fillId="0" borderId="0" xfId="4" applyNumberFormat="1" applyFont="1" applyAlignment="1">
      <alignment horizontal="right"/>
    </xf>
    <xf numFmtId="178" fontId="12" fillId="0" borderId="0" xfId="6" applyNumberFormat="1" applyFont="1" applyAlignment="1">
      <alignment horizontal="center"/>
    </xf>
    <xf numFmtId="179" fontId="12" fillId="0" borderId="0" xfId="4" applyNumberFormat="1" applyFont="1" applyAlignment="1">
      <alignment horizontal="right"/>
    </xf>
    <xf numFmtId="179" fontId="12" fillId="0" borderId="0" xfId="5" applyNumberFormat="1" applyFont="1"/>
    <xf numFmtId="178" fontId="12" fillId="0" borderId="13" xfId="6" applyNumberFormat="1" applyFont="1" applyBorder="1" applyAlignment="1">
      <alignment horizontal="center"/>
    </xf>
    <xf numFmtId="179" fontId="12" fillId="0" borderId="13" xfId="4" applyNumberFormat="1" applyFont="1" applyBorder="1" applyAlignment="1">
      <alignment horizontal="right"/>
    </xf>
    <xf numFmtId="178" fontId="13" fillId="0" borderId="0" xfId="4" applyNumberFormat="1" applyFont="1" applyAlignment="1">
      <alignment horizontal="right"/>
    </xf>
    <xf numFmtId="179" fontId="13" fillId="0" borderId="0" xfId="4" applyNumberFormat="1" applyFont="1" applyAlignment="1">
      <alignment horizontal="right"/>
    </xf>
    <xf numFmtId="0" fontId="14" fillId="0" borderId="0" xfId="5" applyFont="1"/>
    <xf numFmtId="178" fontId="4" fillId="0" borderId="13" xfId="6" applyNumberFormat="1" applyFont="1" applyBorder="1" applyAlignment="1">
      <alignment horizontal="center"/>
    </xf>
    <xf numFmtId="179" fontId="4" fillId="0" borderId="13" xfId="4" applyNumberFormat="1" applyFont="1" applyBorder="1" applyAlignment="1">
      <alignment horizontal="right"/>
    </xf>
    <xf numFmtId="0" fontId="4" fillId="0" borderId="11" xfId="5" applyFont="1" applyBorder="1"/>
    <xf numFmtId="178" fontId="4" fillId="0" borderId="0" xfId="4" applyNumberFormat="1" applyFont="1" applyAlignment="1">
      <alignment horizontal="right"/>
    </xf>
    <xf numFmtId="178" fontId="14" fillId="0" borderId="17" xfId="6" applyNumberFormat="1" applyFont="1" applyBorder="1" applyAlignment="1">
      <alignment horizontal="center"/>
    </xf>
    <xf numFmtId="179" fontId="14" fillId="0" borderId="17" xfId="4" applyNumberFormat="1" applyFont="1" applyBorder="1" applyAlignment="1">
      <alignment horizontal="right"/>
    </xf>
    <xf numFmtId="180" fontId="4" fillId="0" borderId="0" xfId="5" applyNumberFormat="1" applyFont="1"/>
    <xf numFmtId="177" fontId="4" fillId="0" borderId="0" xfId="6" applyFont="1"/>
    <xf numFmtId="179" fontId="4" fillId="0" borderId="0" xfId="4" applyNumberFormat="1" applyFont="1"/>
    <xf numFmtId="180" fontId="14" fillId="0" borderId="13" xfId="5" applyNumberFormat="1" applyFont="1" applyBorder="1"/>
    <xf numFmtId="180" fontId="4" fillId="0" borderId="13" xfId="5" applyNumberFormat="1" applyFont="1" applyBorder="1"/>
    <xf numFmtId="177" fontId="14" fillId="0" borderId="13" xfId="6" applyFont="1" applyBorder="1"/>
    <xf numFmtId="179" fontId="4" fillId="0" borderId="13" xfId="4" applyNumberFormat="1" applyFont="1" applyBorder="1"/>
    <xf numFmtId="180" fontId="14" fillId="0" borderId="0" xfId="5" applyNumberFormat="1" applyFont="1"/>
    <xf numFmtId="0" fontId="15" fillId="0" borderId="0" xfId="5" applyFont="1" applyAlignment="1">
      <alignment horizontal="center" vertical="center" wrapText="1"/>
    </xf>
    <xf numFmtId="0" fontId="12" fillId="0" borderId="12" xfId="5" applyFont="1" applyBorder="1"/>
    <xf numFmtId="0" fontId="12" fillId="0" borderId="13" xfId="5" applyFont="1" applyBorder="1"/>
    <xf numFmtId="180" fontId="12" fillId="0" borderId="13" xfId="5" applyNumberFormat="1" applyFont="1" applyBorder="1"/>
    <xf numFmtId="0" fontId="12" fillId="0" borderId="14" xfId="5" applyFont="1" applyBorder="1"/>
    <xf numFmtId="0" fontId="4" fillId="0" borderId="6" xfId="5" applyFont="1" applyBorder="1" applyAlignment="1">
      <alignment horizontal="center"/>
    </xf>
    <xf numFmtId="0" fontId="4" fillId="0" borderId="7" xfId="5" applyFont="1" applyBorder="1" applyAlignment="1">
      <alignment horizontal="center"/>
    </xf>
    <xf numFmtId="0" fontId="14" fillId="0" borderId="6" xfId="5" applyFont="1" applyBorder="1" applyAlignment="1">
      <alignment horizontal="center" vertical="center"/>
    </xf>
    <xf numFmtId="0" fontId="14" fillId="0" borderId="8" xfId="5" applyFont="1" applyBorder="1" applyAlignment="1">
      <alignment horizontal="center" vertical="center"/>
    </xf>
    <xf numFmtId="0" fontId="14" fillId="0" borderId="7" xfId="5" applyFont="1" applyBorder="1" applyAlignment="1">
      <alignment horizontal="center" vertical="center"/>
    </xf>
    <xf numFmtId="0" fontId="14" fillId="0" borderId="9" xfId="5" applyFont="1" applyBorder="1" applyAlignment="1">
      <alignment horizontal="center" vertical="center"/>
    </xf>
    <xf numFmtId="0" fontId="4" fillId="0" borderId="12" xfId="5" applyFont="1" applyBorder="1" applyAlignment="1">
      <alignment horizontal="center"/>
    </xf>
    <xf numFmtId="0" fontId="4" fillId="0" borderId="14" xfId="5" applyFont="1" applyBorder="1" applyAlignment="1">
      <alignment horizontal="center"/>
    </xf>
    <xf numFmtId="0" fontId="14" fillId="0" borderId="18" xfId="5" applyFont="1" applyBorder="1" applyAlignment="1">
      <alignment horizontal="center" vertical="center" wrapText="1"/>
    </xf>
    <xf numFmtId="0" fontId="14" fillId="0" borderId="19" xfId="5" applyFont="1" applyBorder="1" applyAlignment="1">
      <alignment horizontal="center" vertical="center" wrapText="1"/>
    </xf>
    <xf numFmtId="0" fontId="14" fillId="0" borderId="20" xfId="5" applyFont="1" applyBorder="1" applyAlignment="1">
      <alignment horizontal="center" vertical="center" wrapText="1"/>
    </xf>
    <xf numFmtId="0" fontId="14" fillId="0" borderId="21" xfId="5" applyFont="1" applyBorder="1" applyAlignment="1">
      <alignment horizontal="center" vertical="center"/>
    </xf>
    <xf numFmtId="0" fontId="4" fillId="0" borderId="10" xfId="5" applyFont="1" applyBorder="1"/>
    <xf numFmtId="165" fontId="4" fillId="0" borderId="0" xfId="5" applyNumberFormat="1" applyFont="1"/>
    <xf numFmtId="14" fontId="4" fillId="0" borderId="0" xfId="5" applyNumberFormat="1" applyFont="1"/>
    <xf numFmtId="14" fontId="4" fillId="0" borderId="0" xfId="5" applyNumberFormat="1" applyFont="1" applyAlignment="1">
      <alignment horizontal="left"/>
    </xf>
    <xf numFmtId="170" fontId="14" fillId="0" borderId="0" xfId="7" applyNumberFormat="1" applyFont="1"/>
    <xf numFmtId="181" fontId="14" fillId="0" borderId="0" xfId="7" applyNumberFormat="1" applyFont="1" applyAlignment="1">
      <alignment horizontal="right"/>
    </xf>
    <xf numFmtId="170" fontId="4" fillId="0" borderId="0" xfId="7" applyNumberFormat="1" applyFont="1" applyAlignment="1">
      <alignment horizontal="center"/>
    </xf>
    <xf numFmtId="181" fontId="4" fillId="0" borderId="0" xfId="7" applyNumberFormat="1" applyFont="1" applyAlignment="1">
      <alignment horizontal="right"/>
    </xf>
    <xf numFmtId="170" fontId="4" fillId="0" borderId="1" xfId="7" applyNumberFormat="1" applyFont="1" applyBorder="1" applyAlignment="1">
      <alignment horizontal="center"/>
    </xf>
    <xf numFmtId="181" fontId="4" fillId="0" borderId="1" xfId="7" applyNumberFormat="1" applyFont="1" applyBorder="1" applyAlignment="1">
      <alignment horizontal="right"/>
    </xf>
    <xf numFmtId="170" fontId="4" fillId="0" borderId="17" xfId="7" applyNumberFormat="1" applyFont="1" applyBorder="1" applyAlignment="1">
      <alignment horizontal="center"/>
    </xf>
    <xf numFmtId="181" fontId="4" fillId="0" borderId="17" xfId="7" applyNumberFormat="1" applyFont="1" applyBorder="1" applyAlignment="1">
      <alignment horizontal="right"/>
    </xf>
    <xf numFmtId="180" fontId="4" fillId="0" borderId="0" xfId="5" applyNumberFormat="1" applyFont="1" applyAlignment="1">
      <alignment horizontal="right"/>
    </xf>
    <xf numFmtId="0" fontId="15" fillId="0" borderId="0" xfId="0" applyFont="1" applyAlignment="1">
      <alignment horizontal="center" vertical="center" wrapText="1"/>
    </xf>
    <xf numFmtId="0" fontId="4" fillId="0" borderId="12" xfId="5" applyFont="1" applyBorder="1"/>
    <xf numFmtId="0" fontId="4" fillId="0" borderId="13" xfId="5" applyFont="1" applyBorder="1"/>
    <xf numFmtId="0" fontId="4" fillId="0" borderId="14" xfId="5" applyFont="1" applyBorder="1"/>
  </cellXfs>
  <cellStyles count="8">
    <cellStyle name="Millares" xfId="1" builtinId="3"/>
    <cellStyle name="Millares 2" xfId="6"/>
    <cellStyle name="Millares 2 2" xfId="3"/>
    <cellStyle name="Millares 3" xfId="7"/>
    <cellStyle name="Moneda" xfId="4" builtinId="4"/>
    <cellStyle name="Normal" xfId="0" builtinId="0"/>
    <cellStyle name="Normal 2" xfId="2"/>
    <cellStyle name="Normal 2 2" xfId="5"/>
  </cellStyles>
  <dxfs count="23">
    <dxf>
      <alignment horizontal="center"/>
    </dxf>
    <dxf>
      <fill>
        <patternFill patternType="solid">
          <bgColor theme="4" tint="0.59999389629810485"/>
        </patternFill>
      </fill>
    </dxf>
    <dxf>
      <alignment wrapText="1"/>
    </dxf>
    <dxf>
      <alignment horizontal="center"/>
    </dxf>
    <dxf>
      <alignment vertical="center"/>
    </dxf>
    <dxf>
      <numFmt numFmtId="169" formatCode="_(* #,##0_);_(* \(#,##0\);_(* &quot;-&quot;??_);_(@_)"/>
    </dxf>
    <dxf>
      <alignment horizontal="center"/>
    </dxf>
    <dxf>
      <alignment horizontal="center"/>
    </dxf>
    <dxf>
      <alignment vertical="center"/>
    </dxf>
    <dxf>
      <alignment vertical="center"/>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dxf>
    <dxf>
      <alignment horizontal="center"/>
    </dxf>
    <dxf>
      <alignment vertical="center"/>
    </dxf>
    <dxf>
      <alignment vertical="center"/>
    </dxf>
    <dxf>
      <alignment wrapText="1"/>
    </dxf>
    <dxf>
      <alignment wrapText="1"/>
    </dxf>
    <dxf>
      <numFmt numFmtId="164" formatCode="_(* #,##0.00_);_(* \(#,##0.0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0</xdr:row>
      <xdr:rowOff>47625</xdr:rowOff>
    </xdr:from>
    <xdr:to>
      <xdr:col>5</xdr:col>
      <xdr:colOff>381000</xdr:colOff>
      <xdr:row>7</xdr:row>
      <xdr:rowOff>152400</xdr:rowOff>
    </xdr:to>
    <xdr:pic>
      <xdr:nvPicPr>
        <xdr:cNvPr id="2" name="1 Imagen" descr="Descripción: C:\Users\leidy.ruiz\Pictures\LOGOS HOSPITAL\image1.PNG">
          <a:extLst>
            <a:ext uri="{FF2B5EF4-FFF2-40B4-BE49-F238E27FC236}">
              <a16:creationId xmlns:a16="http://schemas.microsoft.com/office/drawing/2014/main" xmlns="" id="{421CBA55-A85B-470B-8237-D207A42BF8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47625"/>
          <a:ext cx="2609850" cy="143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HDV283" refreshedDate="45588.414462037035" createdVersion="8" refreshedVersion="8" minRefreshableVersion="3" recordCount="2">
  <cacheSource type="worksheet">
    <worksheetSource ref="B11:Q13" sheet="ESTADO DE CARTERA HDV"/>
  </cacheSource>
  <cacheFields count="20">
    <cacheField name="Factura Numero" numFmtId="0">
      <sharedItems containsSemiMixedTypes="0" containsString="0" containsNumber="1" containsInteger="1" minValue="64163" maxValue="64164"/>
    </cacheField>
    <cacheField name="Factura Fecha" numFmtId="14">
      <sharedItems containsSemiMixedTypes="0" containsNonDate="0" containsDate="1" containsString="0" minDate="2021-03-15T00:00:00" maxDate="2021-03-16T00:00:00"/>
    </cacheField>
    <cacheField name="Periodo" numFmtId="0">
      <sharedItems containsSemiMixedTypes="0" containsString="0" containsNumber="1" containsInteger="1" minValue="2021" maxValue="2024" count="4">
        <n v="2021"/>
        <n v="2022" u="1"/>
        <n v="2024" u="1"/>
        <n v="2023" u="1"/>
      </sharedItems>
    </cacheField>
    <cacheField name="Factura Valor" numFmtId="169">
      <sharedItems containsSemiMixedTypes="0" containsString="0" containsNumber="1" containsInteger="1" minValue="842472" maxValue="18318142"/>
    </cacheField>
    <cacheField name="Radicacion Numero" numFmtId="0">
      <sharedItems containsSemiMixedTypes="0" containsString="0" containsNumber="1" containsInteger="1" minValue="71890" maxValue="73164"/>
    </cacheField>
    <cacheField name="Radicacion Entidad Fecha" numFmtId="14">
      <sharedItems containsSemiMixedTypes="0" containsNonDate="0" containsDate="1" containsString="0" minDate="2021-04-05T00:00:00" maxDate="2024-03-12T00:00:00" count="7">
        <d v="2021-04-05T00:00:00"/>
        <d v="2021-06-17T00:00:00"/>
        <d v="2022-05-09T00:00:00" u="1"/>
        <d v="2024-02-12T00:00:00" u="1"/>
        <d v="2024-03-11T00:00:00" u="1"/>
        <d v="2024-01-03T00:00:00" u="1"/>
        <d v="2024-02-13T00:00:00" u="1"/>
      </sharedItems>
      <fieldGroup par="19"/>
    </cacheField>
    <cacheField name="Pagos" numFmtId="169">
      <sharedItems containsSemiMixedTypes="0" containsString="0" containsNumber="1" containsInteger="1" minValue="0" maxValue="17660894"/>
    </cacheField>
    <cacheField name="Aceptación Glosa" numFmtId="169">
      <sharedItems containsSemiMixedTypes="0" containsString="0" containsNumber="1" containsInteger="1" minValue="0" maxValue="202672"/>
    </cacheField>
    <cacheField name="Factura Saldo" numFmtId="169">
      <sharedItems containsSemiMixedTypes="0" containsString="0" containsNumber="1" containsInteger="1" minValue="454576" maxValue="842472"/>
    </cacheField>
    <cacheField name="Objecion Fecha" numFmtId="14">
      <sharedItems containsSemiMixedTypes="0" containsNonDate="0" containsDate="1" containsString="0" minDate="2021-04-20T00:00:00" maxDate="2022-03-16T00:00:00"/>
    </cacheField>
    <cacheField name="Objecion Valor" numFmtId="3">
      <sharedItems containsSemiMixedTypes="0" containsString="0" containsNumber="1" containsInteger="1" minValue="657248" maxValue="842472"/>
    </cacheField>
    <cacheField name="GLOSA" numFmtId="3">
      <sharedItems containsSemiMixedTypes="0" containsString="0" containsNumber="1" containsInteger="1" minValue="657248" maxValue="842472"/>
    </cacheField>
    <cacheField name="Tramite Fecha" numFmtId="14">
      <sharedItems containsSemiMixedTypes="0" containsNonDate="0" containsDate="1" containsString="0" minDate="2021-05-05T00:00:00" maxDate="2022-03-18T15:23:29"/>
    </cacheField>
    <cacheField name="Total Tramitado" numFmtId="3">
      <sharedItems containsSemiMixedTypes="0" containsString="0" containsNumber="1" containsInteger="1" minValue="0" maxValue="0"/>
    </cacheField>
    <cacheField name="DIAS MORA" numFmtId="3">
      <sharedItems containsSemiMixedTypes="0" containsString="0" containsNumber="1" containsInteger="1" minValue="1206" maxValue="1278"/>
    </cacheField>
    <cacheField name="VALOR INTERES" numFmtId="169">
      <sharedItems containsSemiMixedTypes="0" containsString="0" containsNumber="1" containsInteger="1" minValue="422317" maxValue="738591"/>
    </cacheField>
    <cacheField name="Saldo Factura + Interes" numFmtId="0" formula="'Factura Saldo'+'VALOR INTERES'" databaseField="0"/>
    <cacheField name="Días (Radicacion Entidad Fecha)" numFmtId="0" databaseField="0">
      <fieldGroup base="5">
        <rangePr groupBy="days" startDate="2021-04-05T00:00:00" endDate="2021-06-18T00:00:00"/>
        <groupItems count="368">
          <s v="&lt;5/04/2021"/>
          <s v="1-ene"/>
          <s v="2-ene"/>
          <s v="3-ene"/>
          <s v="4-ene"/>
          <s v="5-ene"/>
          <s v="6-ene"/>
          <s v="7-ene"/>
          <s v="8-ene"/>
          <s v="9-ene"/>
          <s v="10-ene"/>
          <s v="11-ene"/>
          <s v="12-ene"/>
          <s v="13-ene"/>
          <s v="14-ene"/>
          <s v="15-ene"/>
          <s v="16-ene"/>
          <s v="17-ene"/>
          <s v="18-ene"/>
          <s v="19-ene"/>
          <s v="20-ene"/>
          <s v="21-ene"/>
          <s v="22-ene"/>
          <s v="23-ene"/>
          <s v="24-ene"/>
          <s v="25-ene"/>
          <s v="26-ene"/>
          <s v="27-ene"/>
          <s v="28-ene"/>
          <s v="29-ene"/>
          <s v="30-ene"/>
          <s v="31-ene"/>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br"/>
          <s v="2-abr"/>
          <s v="3-abr"/>
          <s v="4-abr"/>
          <s v="5-abr"/>
          <s v="6-abr"/>
          <s v="7-abr"/>
          <s v="8-abr"/>
          <s v="9-abr"/>
          <s v="10-abr"/>
          <s v="11-abr"/>
          <s v="12-abr"/>
          <s v="13-abr"/>
          <s v="14-abr"/>
          <s v="15-abr"/>
          <s v="16-abr"/>
          <s v="17-abr"/>
          <s v="18-abr"/>
          <s v="19-abr"/>
          <s v="20-abr"/>
          <s v="21-abr"/>
          <s v="22-abr"/>
          <s v="23-abr"/>
          <s v="24-abr"/>
          <s v="25-abr"/>
          <s v="26-abr"/>
          <s v="27-abr"/>
          <s v="28-abr"/>
          <s v="29-abr"/>
          <s v="30-ab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go"/>
          <s v="2-ago"/>
          <s v="3-ago"/>
          <s v="4-ago"/>
          <s v="5-ago"/>
          <s v="6-ago"/>
          <s v="7-ago"/>
          <s v="8-ago"/>
          <s v="9-ago"/>
          <s v="10-ago"/>
          <s v="11-ago"/>
          <s v="12-ago"/>
          <s v="13-ago"/>
          <s v="14-ago"/>
          <s v="15-ago"/>
          <s v="16-ago"/>
          <s v="17-ago"/>
          <s v="18-ago"/>
          <s v="19-ago"/>
          <s v="20-ago"/>
          <s v="21-ago"/>
          <s v="22-ago"/>
          <s v="23-ago"/>
          <s v="24-ago"/>
          <s v="25-ago"/>
          <s v="26-ago"/>
          <s v="27-ago"/>
          <s v="28-ago"/>
          <s v="29-ago"/>
          <s v="30-ago"/>
          <s v="31-ago"/>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ic"/>
          <s v="2-dic"/>
          <s v="3-dic"/>
          <s v="4-dic"/>
          <s v="5-dic"/>
          <s v="6-dic"/>
          <s v="7-dic"/>
          <s v="8-dic"/>
          <s v="9-dic"/>
          <s v="10-dic"/>
          <s v="11-dic"/>
          <s v="12-dic"/>
          <s v="13-dic"/>
          <s v="14-dic"/>
          <s v="15-dic"/>
          <s v="16-dic"/>
          <s v="17-dic"/>
          <s v="18-dic"/>
          <s v="19-dic"/>
          <s v="20-dic"/>
          <s v="21-dic"/>
          <s v="22-dic"/>
          <s v="23-dic"/>
          <s v="24-dic"/>
          <s v="25-dic"/>
          <s v="26-dic"/>
          <s v="27-dic"/>
          <s v="28-dic"/>
          <s v="29-dic"/>
          <s v="30-dic"/>
          <s v="31-dic"/>
          <s v="&gt;18/06/2021"/>
        </groupItems>
      </fieldGroup>
    </cacheField>
    <cacheField name="Meses (Radicacion Entidad Fecha)" numFmtId="0" databaseField="0">
      <fieldGroup base="5">
        <rangePr groupBy="months" startDate="2021-04-05T00:00:00" endDate="2021-06-18T00:00:00"/>
        <groupItems count="14">
          <s v="&lt;5/04/2021"/>
          <s v="ene"/>
          <s v="feb"/>
          <s v="mar"/>
          <s v="abr"/>
          <s v="may"/>
          <s v="jun"/>
          <s v="jul"/>
          <s v="ago"/>
          <s v="sep"/>
          <s v="oct"/>
          <s v="nov"/>
          <s v="dic"/>
          <s v="&gt;18/06/2021"/>
        </groupItems>
      </fieldGroup>
    </cacheField>
    <cacheField name="Años (Radicacion Entidad Fecha)" numFmtId="0" databaseField="0">
      <fieldGroup base="5">
        <rangePr groupBy="years" startDate="2021-04-05T00:00:00" endDate="2021-06-18T00:00:00"/>
        <groupItems count="3">
          <s v="&lt;5/04/2021"/>
          <s v="2021"/>
          <s v="&gt;18/06/2021"/>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
  <r>
    <n v="64163"/>
    <d v="2021-03-15T00:00:00"/>
    <x v="0"/>
    <n v="18318142"/>
    <n v="71890"/>
    <x v="0"/>
    <n v="17660894"/>
    <n v="202672"/>
    <n v="454576"/>
    <d v="2021-04-20T00:00:00"/>
    <n v="657248"/>
    <n v="657248"/>
    <d v="2021-05-05T00:00:00"/>
    <n v="0"/>
    <n v="1278"/>
    <n v="422317"/>
  </r>
  <r>
    <n v="64164"/>
    <d v="2021-03-15T00:00:00"/>
    <x v="0"/>
    <n v="842472"/>
    <n v="73164"/>
    <x v="1"/>
    <n v="0"/>
    <n v="0"/>
    <n v="842472"/>
    <d v="2022-03-15T00:00:00"/>
    <n v="842472"/>
    <n v="842472"/>
    <d v="2022-03-18T15:23:29"/>
    <n v="0"/>
    <n v="1206"/>
    <n v="73859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21" applyNumberFormats="0" applyBorderFormats="0" applyFontFormats="0" applyPatternFormats="0" applyAlignmentFormats="0" applyWidthHeightFormats="1" dataCaption="Valores" updatedVersion="8" minRefreshableVersion="3" useAutoFormatting="1" itemPrintTitles="1" createdVersion="6" indent="0" compact="0" compactData="0" multipleFieldFilters="0" rowHeaderCaption="PERIODO">
  <location ref="B18:I20" firstHeaderRow="0" firstDataRow="1" firstDataCol="1"/>
  <pivotFields count="20">
    <pivotField compact="0" outline="0" showAll="0"/>
    <pivotField compact="0" numFmtId="14" outline="0" showAll="0"/>
    <pivotField compact="0" outline="0" showAll="0">
      <items count="5">
        <item m="1" x="3"/>
        <item m="1" x="2"/>
        <item x="0"/>
        <item m="1" x="1"/>
        <item t="default"/>
      </items>
    </pivotField>
    <pivotField dataField="1" compact="0" outline="0" showAll="0"/>
    <pivotField compact="0" outline="0" showAll="0"/>
    <pivotField compact="0" numFmtId="14" outline="0" showAll="0">
      <items count="8">
        <item m="1" x="5"/>
        <item m="1" x="6"/>
        <item m="1" x="4"/>
        <item x="0"/>
        <item x="1"/>
        <item m="1" x="2"/>
        <item m="1" x="3"/>
        <item t="default"/>
      </items>
    </pivotField>
    <pivotField dataField="1" compact="0" outline="0" showAll="0"/>
    <pivotField dataField="1" compact="0" outline="0" showAll="0"/>
    <pivotField dataField="1" compact="0" outline="0" showAll="0"/>
    <pivotField compact="0" outline="0" showAll="0"/>
    <pivotField compact="0" outline="0" showAll="0"/>
    <pivotField dataField="1" compact="0" outline="0" showAll="0"/>
    <pivotField compact="0" outline="0" showAll="0"/>
    <pivotField compact="0" outline="0" showAll="0"/>
    <pivotField compact="0" numFmtId="3" outline="0" showAll="0"/>
    <pivotField dataField="1" compact="0" numFmtId="169" outline="0" showAll="0"/>
    <pivotField dataField="1" compact="0" outline="0" dragToRow="0" dragToCol="0" dragToPage="0" showAll="0" defaultSubtotal="0"/>
    <pivotField compact="0" outline="0"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compact="0" outline="0" showAll="0">
      <items count="15">
        <item x="0"/>
        <item x="1"/>
        <item x="2"/>
        <item x="3"/>
        <item x="4"/>
        <item x="5"/>
        <item x="6"/>
        <item x="7"/>
        <item x="8"/>
        <item x="9"/>
        <item x="10"/>
        <item x="11"/>
        <item x="12"/>
        <item x="13"/>
        <item t="default"/>
      </items>
    </pivotField>
    <pivotField name="Periodo Radicación" axis="axisRow" compact="0" outline="0" showAll="0">
      <items count="4">
        <item x="0"/>
        <item x="1"/>
        <item x="2"/>
        <item t="default"/>
      </items>
    </pivotField>
  </pivotFields>
  <rowFields count="1">
    <field x="19"/>
  </rowFields>
  <rowItems count="2">
    <i>
      <x v="1"/>
    </i>
    <i t="grand">
      <x/>
    </i>
  </rowItems>
  <colFields count="1">
    <field x="-2"/>
  </colFields>
  <colItems count="7">
    <i>
      <x/>
    </i>
    <i i="1">
      <x v="1"/>
    </i>
    <i i="2">
      <x v="2"/>
    </i>
    <i i="3">
      <x v="3"/>
    </i>
    <i i="4">
      <x v="4"/>
    </i>
    <i i="5">
      <x v="5"/>
    </i>
    <i i="6">
      <x v="6"/>
    </i>
  </colItems>
  <dataFields count="7">
    <dataField name="  Factura Valor" fld="3" baseField="0" baseItem="0"/>
    <dataField name="  Pagos" fld="6" baseField="0" baseItem="0"/>
    <dataField name="  Aceptación Glosa" fld="7" baseField="0" baseItem="0"/>
    <dataField name="  Factura Saldo" fld="8" baseField="0" baseItem="0"/>
    <dataField name="  GLOSA" fld="11" baseField="0" baseItem="0"/>
    <dataField name="  VALOR INTERES" fld="15" baseField="0" baseItem="0"/>
    <dataField name="  Saldo Factura + Interes" fld="16" baseField="0" baseItem="0"/>
  </dataFields>
  <formats count="23">
    <format dxfId="22">
      <pivotArea outline="0" collapsedLevelsAreSubtotals="1" fieldPosition="0"/>
    </format>
    <format dxfId="21">
      <pivotArea field="2" type="button" dataOnly="0" labelOnly="1" outline="0"/>
    </format>
    <format dxfId="20">
      <pivotArea dataOnly="0" labelOnly="1" outline="0" fieldPosition="0">
        <references count="1">
          <reference field="4294967294" count="6">
            <x v="0"/>
            <x v="1"/>
            <x v="2"/>
            <x v="3"/>
            <x v="4"/>
            <x v="5"/>
          </reference>
        </references>
      </pivotArea>
    </format>
    <format dxfId="19">
      <pivotArea field="2" type="button" dataOnly="0" labelOnly="1" outline="0"/>
    </format>
    <format dxfId="18">
      <pivotArea dataOnly="0" labelOnly="1" outline="0" fieldPosition="0">
        <references count="1">
          <reference field="4294967294" count="6">
            <x v="0"/>
            <x v="1"/>
            <x v="2"/>
            <x v="3"/>
            <x v="4"/>
            <x v="5"/>
          </reference>
        </references>
      </pivotArea>
    </format>
    <format dxfId="17">
      <pivotArea field="2" type="button" dataOnly="0" labelOnly="1" outline="0"/>
    </format>
    <format dxfId="16">
      <pivotArea dataOnly="0" labelOnly="1" outline="0" fieldPosition="0">
        <references count="1">
          <reference field="4294967294" count="6">
            <x v="0"/>
            <x v="1"/>
            <x v="2"/>
            <x v="3"/>
            <x v="4"/>
            <x v="5"/>
          </reference>
        </references>
      </pivotArea>
    </format>
    <format dxfId="15">
      <pivotArea type="all" dataOnly="0" outline="0" fieldPosition="0"/>
    </format>
    <format dxfId="14">
      <pivotArea outline="0" collapsedLevelsAreSubtotals="1" fieldPosition="0"/>
    </format>
    <format dxfId="13">
      <pivotArea field="2" type="button" dataOnly="0" labelOnly="1" outline="0"/>
    </format>
    <format dxfId="12">
      <pivotArea dataOnly="0" labelOnly="1" grandRow="1" outline="0" fieldPosition="0"/>
    </format>
    <format dxfId="11">
      <pivotArea dataOnly="0" labelOnly="1" outline="0" fieldPosition="0">
        <references count="1">
          <reference field="4294967294" count="6">
            <x v="0"/>
            <x v="1"/>
            <x v="2"/>
            <x v="3"/>
            <x v="4"/>
            <x v="5"/>
          </reference>
        </references>
      </pivotArea>
    </format>
    <format dxfId="10">
      <pivotArea dataOnly="0" labelOnly="1" outline="0" fieldPosition="0">
        <references count="1">
          <reference field="4294967294" count="1">
            <x v="6"/>
          </reference>
        </references>
      </pivotArea>
    </format>
    <format dxfId="9">
      <pivotArea field="2" type="button" dataOnly="0" labelOnly="1" outline="0"/>
    </format>
    <format dxfId="8">
      <pivotArea dataOnly="0" labelOnly="1" outline="0" fieldPosition="0">
        <references count="1">
          <reference field="4294967294" count="7">
            <x v="0"/>
            <x v="1"/>
            <x v="2"/>
            <x v="3"/>
            <x v="4"/>
            <x v="5"/>
            <x v="6"/>
          </reference>
        </references>
      </pivotArea>
    </format>
    <format dxfId="7">
      <pivotArea field="2" type="button" dataOnly="0" labelOnly="1" outline="0"/>
    </format>
    <format dxfId="6">
      <pivotArea dataOnly="0" labelOnly="1" outline="0" fieldPosition="0">
        <references count="1">
          <reference field="4294967294" count="7">
            <x v="0"/>
            <x v="1"/>
            <x v="2"/>
            <x v="3"/>
            <x v="4"/>
            <x v="5"/>
            <x v="6"/>
          </reference>
        </references>
      </pivotArea>
    </format>
    <format dxfId="5">
      <pivotArea outline="0" collapsedLevelsAreSubtotals="1" fieldPosition="0"/>
    </format>
    <format dxfId="4">
      <pivotArea field="19" type="button" dataOnly="0" labelOnly="1" outline="0" axis="axisRow" fieldPosition="0"/>
    </format>
    <format dxfId="3">
      <pivotArea field="19" type="button" dataOnly="0" labelOnly="1" outline="0" axis="axisRow" fieldPosition="0"/>
    </format>
    <format dxfId="2">
      <pivotArea field="19" type="button" dataOnly="0" labelOnly="1" outline="0" axis="axisRow" fieldPosition="0"/>
    </format>
    <format dxfId="1">
      <pivotArea dataOnly="0" labelOnly="1" outline="0" fieldPosition="0">
        <references count="1">
          <reference field="4294967294" count="1">
            <x v="3"/>
          </reference>
        </references>
      </pivotArea>
    </format>
    <format dxfId="0">
      <pivotArea dataOnly="0" labelOnly="1" outline="0" fieldPosition="0">
        <references count="1">
          <reference field="19"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workbookViewId="0">
      <selection activeCell="D30" sqref="D30"/>
    </sheetView>
  </sheetViews>
  <sheetFormatPr baseColWidth="10" defaultRowHeight="14.5" x14ac:dyDescent="0.35"/>
  <cols>
    <col min="1" max="1" width="16.26953125" customWidth="1"/>
    <col min="2" max="2" width="13" customWidth="1"/>
    <col min="3" max="3" width="13.453125" bestFit="1" customWidth="1"/>
    <col min="4" max="4" width="11.54296875" bestFit="1" customWidth="1"/>
    <col min="5" max="5" width="11.7265625" bestFit="1" customWidth="1"/>
    <col min="6" max="6" width="10.54296875" customWidth="1"/>
    <col min="7" max="7" width="10.54296875" bestFit="1" customWidth="1"/>
    <col min="8" max="8" width="14.26953125" customWidth="1"/>
    <col min="9" max="9" width="14" customWidth="1"/>
    <col min="10" max="10" width="12.81640625" customWidth="1"/>
    <col min="11" max="11" width="10.54296875" bestFit="1" customWidth="1"/>
    <col min="12" max="12" width="11.54296875" bestFit="1" customWidth="1"/>
    <col min="13" max="13" width="12.54296875" customWidth="1"/>
    <col min="15" max="15" width="9.7265625" customWidth="1"/>
    <col min="16" max="16" width="9.1796875" customWidth="1"/>
    <col min="17" max="17" width="12" customWidth="1"/>
  </cols>
  <sheetData>
    <row r="1" spans="1:18" x14ac:dyDescent="0.35">
      <c r="B1" s="44" t="s">
        <v>0</v>
      </c>
      <c r="C1" s="44"/>
      <c r="D1" s="44"/>
      <c r="E1" s="44"/>
      <c r="F1" s="44"/>
      <c r="G1" s="44"/>
      <c r="H1" s="44"/>
      <c r="I1" s="44"/>
      <c r="J1" s="44"/>
      <c r="K1" s="44"/>
      <c r="L1" s="44"/>
      <c r="M1" s="44"/>
      <c r="N1" s="44"/>
      <c r="O1" s="44"/>
      <c r="P1" s="1"/>
      <c r="Q1" s="1"/>
    </row>
    <row r="2" spans="1:18" x14ac:dyDescent="0.35">
      <c r="B2" s="44" t="s">
        <v>1</v>
      </c>
      <c r="C2" s="44"/>
      <c r="D2" s="44"/>
      <c r="E2" s="44"/>
      <c r="F2" s="44"/>
      <c r="G2" s="44"/>
      <c r="H2" s="44"/>
      <c r="I2" s="44"/>
      <c r="J2" s="44"/>
      <c r="K2" s="44"/>
      <c r="L2" s="44"/>
      <c r="M2" s="44"/>
      <c r="N2" s="44"/>
      <c r="O2" s="44"/>
      <c r="P2" s="1"/>
      <c r="Q2" s="1"/>
    </row>
    <row r="3" spans="1:18" x14ac:dyDescent="0.35">
      <c r="B3" s="44" t="s">
        <v>2</v>
      </c>
      <c r="C3" s="44"/>
      <c r="D3" s="44"/>
      <c r="E3" s="44"/>
      <c r="F3" s="44"/>
      <c r="G3" s="44"/>
      <c r="H3" s="44"/>
      <c r="I3" s="44"/>
      <c r="J3" s="44"/>
      <c r="K3" s="44"/>
      <c r="L3" s="44"/>
      <c r="M3" s="44"/>
      <c r="N3" s="44"/>
      <c r="O3" s="44"/>
      <c r="P3" s="1"/>
      <c r="Q3" s="1"/>
    </row>
    <row r="4" spans="1:18" x14ac:dyDescent="0.35">
      <c r="B4" s="44" t="s">
        <v>3</v>
      </c>
      <c r="C4" s="44"/>
      <c r="D4" s="44"/>
      <c r="E4" s="44"/>
      <c r="F4" s="44"/>
      <c r="G4" s="44"/>
      <c r="H4" s="44"/>
      <c r="I4" s="44"/>
      <c r="J4" s="44"/>
      <c r="K4" s="44"/>
      <c r="L4" s="44"/>
      <c r="M4" s="44"/>
      <c r="N4" s="44"/>
      <c r="O4" s="44"/>
      <c r="P4" s="1"/>
      <c r="Q4" s="1"/>
    </row>
    <row r="5" spans="1:18" x14ac:dyDescent="0.35">
      <c r="B5" s="44" t="s">
        <v>4</v>
      </c>
      <c r="C5" s="44"/>
      <c r="D5" s="44"/>
      <c r="E5" s="44"/>
      <c r="F5" s="44"/>
      <c r="G5" s="44"/>
      <c r="H5" s="44"/>
      <c r="I5" s="44"/>
      <c r="J5" s="44"/>
      <c r="K5" s="44"/>
      <c r="L5" s="44"/>
      <c r="M5" s="44"/>
      <c r="N5" s="44"/>
      <c r="O5" s="44"/>
      <c r="P5" s="1"/>
      <c r="Q5" s="1"/>
    </row>
    <row r="6" spans="1:18" x14ac:dyDescent="0.35">
      <c r="B6" s="44" t="s">
        <v>57</v>
      </c>
      <c r="C6" s="44"/>
      <c r="D6" s="44"/>
      <c r="E6" s="44"/>
      <c r="F6" s="44"/>
      <c r="G6" s="44"/>
      <c r="H6" s="44"/>
      <c r="I6" s="44"/>
      <c r="J6" s="44"/>
      <c r="K6" s="44"/>
      <c r="L6" s="44"/>
      <c r="M6" s="44"/>
      <c r="N6" s="44"/>
      <c r="O6" s="44"/>
      <c r="P6" s="1"/>
      <c r="Q6" s="1"/>
    </row>
    <row r="7" spans="1:18" x14ac:dyDescent="0.35">
      <c r="B7" s="44" t="s">
        <v>36</v>
      </c>
      <c r="C7" s="45"/>
      <c r="D7" s="45"/>
      <c r="E7" s="45"/>
      <c r="F7" s="45"/>
      <c r="G7" s="45"/>
      <c r="H7" s="45"/>
      <c r="I7" s="45"/>
      <c r="J7" s="45"/>
      <c r="K7" s="45"/>
      <c r="L7" s="45"/>
      <c r="M7" s="45"/>
      <c r="N7" s="45"/>
      <c r="O7" s="45"/>
      <c r="P7" s="1"/>
      <c r="Q7" s="1"/>
    </row>
    <row r="8" spans="1:18" x14ac:dyDescent="0.35">
      <c r="B8" s="44" t="s">
        <v>35</v>
      </c>
      <c r="C8" s="45"/>
      <c r="D8" s="45"/>
      <c r="E8" s="45"/>
      <c r="F8" s="45"/>
      <c r="G8" s="45"/>
      <c r="H8" s="45"/>
      <c r="I8" s="45"/>
      <c r="J8" s="45"/>
      <c r="K8" s="45"/>
      <c r="L8" s="45"/>
      <c r="M8" s="45"/>
      <c r="N8" s="45"/>
      <c r="O8" s="45"/>
      <c r="P8" s="1"/>
      <c r="Q8" s="1"/>
    </row>
    <row r="9" spans="1:18" x14ac:dyDescent="0.35">
      <c r="B9" s="23"/>
      <c r="C9" s="24"/>
      <c r="D9" s="24"/>
      <c r="E9" s="24"/>
      <c r="F9" s="24"/>
      <c r="G9" s="24"/>
      <c r="H9" s="24"/>
      <c r="I9" s="24"/>
      <c r="J9" s="24"/>
      <c r="K9" s="24"/>
      <c r="L9" s="24"/>
      <c r="M9" s="24"/>
      <c r="N9" s="24"/>
      <c r="O9" s="24"/>
      <c r="P9" s="1"/>
      <c r="Q9" s="1"/>
    </row>
    <row r="10" spans="1:18" ht="24" customHeight="1" x14ac:dyDescent="0.35">
      <c r="B10" s="2" t="s">
        <v>5</v>
      </c>
      <c r="C10" s="52">
        <v>45565</v>
      </c>
      <c r="D10" s="52"/>
      <c r="E10" s="3"/>
      <c r="F10" s="46" t="s">
        <v>6</v>
      </c>
      <c r="G10" s="47"/>
      <c r="H10" s="48" t="s">
        <v>7</v>
      </c>
      <c r="I10" s="49"/>
      <c r="J10" s="4"/>
      <c r="K10" s="47" t="s">
        <v>8</v>
      </c>
      <c r="L10" s="50"/>
      <c r="M10" s="5"/>
      <c r="N10" s="51" t="s">
        <v>9</v>
      </c>
      <c r="O10" s="51"/>
      <c r="P10" s="6">
        <v>45588</v>
      </c>
      <c r="Q10" s="7">
        <v>0.26169999999999999</v>
      </c>
      <c r="R10" s="8"/>
    </row>
    <row r="11" spans="1:18" ht="43.5" customHeight="1" x14ac:dyDescent="0.35">
      <c r="A11" s="9" t="s">
        <v>10</v>
      </c>
      <c r="B11" s="9" t="s">
        <v>10</v>
      </c>
      <c r="C11" s="10" t="s">
        <v>11</v>
      </c>
      <c r="D11" s="11" t="s">
        <v>12</v>
      </c>
      <c r="E11" s="12" t="s">
        <v>13</v>
      </c>
      <c r="F11" s="9" t="s">
        <v>14</v>
      </c>
      <c r="G11" s="10" t="s">
        <v>15</v>
      </c>
      <c r="H11" s="13" t="s">
        <v>16</v>
      </c>
      <c r="I11" s="13" t="s">
        <v>17</v>
      </c>
      <c r="J11" s="14" t="s">
        <v>18</v>
      </c>
      <c r="K11" s="10" t="s">
        <v>19</v>
      </c>
      <c r="L11" s="13" t="s">
        <v>20</v>
      </c>
      <c r="M11" s="14" t="s">
        <v>21</v>
      </c>
      <c r="N11" s="10" t="s">
        <v>22</v>
      </c>
      <c r="O11" s="13" t="s">
        <v>23</v>
      </c>
      <c r="P11" s="15" t="s">
        <v>24</v>
      </c>
      <c r="Q11" s="15" t="s">
        <v>25</v>
      </c>
      <c r="R11" s="16"/>
    </row>
    <row r="12" spans="1:18" x14ac:dyDescent="0.35">
      <c r="A12" s="19" t="s">
        <v>37</v>
      </c>
      <c r="B12" s="19">
        <v>64163</v>
      </c>
      <c r="C12" s="33">
        <v>44270</v>
      </c>
      <c r="D12" s="29">
        <f t="shared" ref="D12:D13" si="0">+YEAR(C12)</f>
        <v>2021</v>
      </c>
      <c r="E12" s="34">
        <v>18318142</v>
      </c>
      <c r="F12" s="29">
        <v>71890</v>
      </c>
      <c r="G12" s="33">
        <v>44291</v>
      </c>
      <c r="H12" s="34">
        <v>17660894</v>
      </c>
      <c r="I12" s="34">
        <v>202672</v>
      </c>
      <c r="J12" s="18">
        <f>+E12-H12-I12</f>
        <v>454576</v>
      </c>
      <c r="K12" s="20">
        <v>44306</v>
      </c>
      <c r="L12" s="42">
        <v>657248</v>
      </c>
      <c r="M12" s="42">
        <f>L12-O12</f>
        <v>657248</v>
      </c>
      <c r="N12" s="20">
        <v>44321</v>
      </c>
      <c r="O12" s="42">
        <v>0</v>
      </c>
      <c r="P12" s="17">
        <f t="shared" ref="P12:P13" si="1">DAYS360(G12,$P$10,0)</f>
        <v>1278</v>
      </c>
      <c r="Q12" s="18">
        <f t="shared" ref="Q12:Q13" si="2">ROUND($Q$10*J12/360*P12,0)</f>
        <v>422317</v>
      </c>
    </row>
    <row r="13" spans="1:18" x14ac:dyDescent="0.35">
      <c r="A13" s="19" t="s">
        <v>38</v>
      </c>
      <c r="B13" s="19">
        <v>64164</v>
      </c>
      <c r="C13" s="33">
        <v>44270</v>
      </c>
      <c r="D13" s="29">
        <f t="shared" si="0"/>
        <v>2021</v>
      </c>
      <c r="E13" s="34">
        <v>842472</v>
      </c>
      <c r="F13" s="29">
        <v>73164</v>
      </c>
      <c r="G13" s="33">
        <v>44364</v>
      </c>
      <c r="H13" s="34">
        <v>0</v>
      </c>
      <c r="I13" s="34">
        <v>0</v>
      </c>
      <c r="J13" s="18">
        <f t="shared" ref="J13" si="3">+E13-H13-I13</f>
        <v>842472</v>
      </c>
      <c r="K13" s="20">
        <v>44727</v>
      </c>
      <c r="L13" s="42">
        <v>842472</v>
      </c>
      <c r="M13" s="42">
        <f t="shared" ref="M13" si="4">L13-O13</f>
        <v>842472</v>
      </c>
      <c r="N13" s="20">
        <v>44763</v>
      </c>
      <c r="O13" s="42">
        <v>0</v>
      </c>
      <c r="P13" s="17">
        <f t="shared" si="1"/>
        <v>1206</v>
      </c>
      <c r="Q13" s="18">
        <f t="shared" si="2"/>
        <v>738591</v>
      </c>
    </row>
    <row r="14" spans="1:18" x14ac:dyDescent="0.35">
      <c r="C14" s="25"/>
      <c r="E14" s="26"/>
      <c r="G14" s="25"/>
      <c r="H14" s="26"/>
      <c r="I14" s="26"/>
      <c r="J14" s="26">
        <f>SUM(J12:J13)</f>
        <v>1297048</v>
      </c>
      <c r="M14" s="43">
        <f>SUM(M12:M13)</f>
        <v>1499720</v>
      </c>
      <c r="P14" s="27"/>
      <c r="Q14" s="28">
        <f>SUM(Q12:Q13)</f>
        <v>1160908</v>
      </c>
    </row>
    <row r="15" spans="1:18" x14ac:dyDescent="0.35">
      <c r="C15" s="25"/>
      <c r="E15" s="26"/>
      <c r="G15" s="25"/>
      <c r="H15" s="26"/>
      <c r="I15" s="26"/>
      <c r="J15" s="26"/>
      <c r="P15" s="27"/>
      <c r="Q15" s="28"/>
    </row>
    <row r="18" spans="2:12" s="21" customFormat="1" ht="33.75" customHeight="1" x14ac:dyDescent="0.35">
      <c r="B18" s="31" t="s">
        <v>34</v>
      </c>
      <c r="C18" s="22" t="s">
        <v>27</v>
      </c>
      <c r="D18" s="22" t="s">
        <v>28</v>
      </c>
      <c r="E18" s="22" t="s">
        <v>29</v>
      </c>
      <c r="F18" s="32" t="s">
        <v>30</v>
      </c>
      <c r="G18" s="22" t="s">
        <v>31</v>
      </c>
      <c r="H18" s="22" t="s">
        <v>32</v>
      </c>
      <c r="I18" s="22" t="s">
        <v>33</v>
      </c>
      <c r="J18"/>
      <c r="K18"/>
      <c r="L18"/>
    </row>
    <row r="19" spans="2:12" x14ac:dyDescent="0.35">
      <c r="B19" s="29" t="s">
        <v>39</v>
      </c>
      <c r="C19" s="30">
        <v>19160614</v>
      </c>
      <c r="D19" s="30">
        <v>17660894</v>
      </c>
      <c r="E19" s="30">
        <v>202672</v>
      </c>
      <c r="F19" s="30">
        <v>1297048</v>
      </c>
      <c r="G19" s="30">
        <v>1499720</v>
      </c>
      <c r="H19" s="30">
        <v>1160908</v>
      </c>
      <c r="I19" s="30">
        <v>2457956</v>
      </c>
    </row>
    <row r="20" spans="2:12" x14ac:dyDescent="0.35">
      <c r="B20" s="19" t="s">
        <v>26</v>
      </c>
      <c r="C20" s="30">
        <v>19160614</v>
      </c>
      <c r="D20" s="30">
        <v>17660894</v>
      </c>
      <c r="E20" s="30">
        <v>202672</v>
      </c>
      <c r="F20" s="30">
        <v>1297048</v>
      </c>
      <c r="G20" s="30">
        <v>1499720</v>
      </c>
      <c r="H20" s="30">
        <v>1160908</v>
      </c>
      <c r="I20" s="30">
        <v>2457956</v>
      </c>
    </row>
  </sheetData>
  <mergeCells count="13">
    <mergeCell ref="B6:O6"/>
    <mergeCell ref="B1:O1"/>
    <mergeCell ref="B2:O2"/>
    <mergeCell ref="B3:O3"/>
    <mergeCell ref="B4:O4"/>
    <mergeCell ref="B5:O5"/>
    <mergeCell ref="B7:O7"/>
    <mergeCell ref="B8:O8"/>
    <mergeCell ref="F10:G10"/>
    <mergeCell ref="H10:I10"/>
    <mergeCell ref="K10:L10"/>
    <mergeCell ref="N10:O10"/>
    <mergeCell ref="C10:D10"/>
  </mergeCells>
  <pageMargins left="0.31496062992125984" right="0.31496062992125984" top="0.74803149606299213" bottom="0.74803149606299213" header="0.31496062992125984" footer="0.31496062992125984"/>
  <pageSetup scale="68" orientation="landscape"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
  <sheetViews>
    <sheetView workbookViewId="0">
      <selection activeCell="E13" sqref="E13"/>
    </sheetView>
  </sheetViews>
  <sheetFormatPr baseColWidth="10" defaultRowHeight="14.5" x14ac:dyDescent="0.35"/>
  <cols>
    <col min="2" max="2" width="9.54296875" customWidth="1"/>
    <col min="3" max="3" width="7.81640625" customWidth="1"/>
    <col min="4" max="4" width="8.1796875" customWidth="1"/>
    <col min="5" max="5" width="12" customWidth="1"/>
    <col min="6" max="6" width="11.26953125" bestFit="1" customWidth="1"/>
    <col min="7" max="7" width="12" customWidth="1"/>
    <col min="8" max="8" width="11" customWidth="1"/>
    <col min="9" max="9" width="31.7265625" customWidth="1"/>
    <col min="10" max="10" width="15.26953125" customWidth="1"/>
    <col min="258" max="258" width="9.54296875" customWidth="1"/>
    <col min="259" max="259" width="7.81640625" customWidth="1"/>
    <col min="260" max="260" width="8.1796875" customWidth="1"/>
    <col min="261" max="261" width="12" customWidth="1"/>
    <col min="262" max="262" width="11.26953125" bestFit="1" customWidth="1"/>
    <col min="263" max="263" width="12" customWidth="1"/>
    <col min="264" max="264" width="11" customWidth="1"/>
    <col min="265" max="265" width="31.7265625" customWidth="1"/>
    <col min="266" max="266" width="15.26953125" customWidth="1"/>
    <col min="514" max="514" width="9.54296875" customWidth="1"/>
    <col min="515" max="515" width="7.81640625" customWidth="1"/>
    <col min="516" max="516" width="8.1796875" customWidth="1"/>
    <col min="517" max="517" width="12" customWidth="1"/>
    <col min="518" max="518" width="11.26953125" bestFit="1" customWidth="1"/>
    <col min="519" max="519" width="12" customWidth="1"/>
    <col min="520" max="520" width="11" customWidth="1"/>
    <col min="521" max="521" width="31.7265625" customWidth="1"/>
    <col min="522" max="522" width="15.26953125" customWidth="1"/>
    <col min="770" max="770" width="9.54296875" customWidth="1"/>
    <col min="771" max="771" width="7.81640625" customWidth="1"/>
    <col min="772" max="772" width="8.1796875" customWidth="1"/>
    <col min="773" max="773" width="12" customWidth="1"/>
    <col min="774" max="774" width="11.26953125" bestFit="1" customWidth="1"/>
    <col min="775" max="775" width="12" customWidth="1"/>
    <col min="776" max="776" width="11" customWidth="1"/>
    <col min="777" max="777" width="31.7265625" customWidth="1"/>
    <col min="778" max="778" width="15.26953125" customWidth="1"/>
    <col min="1026" max="1026" width="9.54296875" customWidth="1"/>
    <col min="1027" max="1027" width="7.81640625" customWidth="1"/>
    <col min="1028" max="1028" width="8.1796875" customWidth="1"/>
    <col min="1029" max="1029" width="12" customWidth="1"/>
    <col min="1030" max="1030" width="11.26953125" bestFit="1" customWidth="1"/>
    <col min="1031" max="1031" width="12" customWidth="1"/>
    <col min="1032" max="1032" width="11" customWidth="1"/>
    <col min="1033" max="1033" width="31.7265625" customWidth="1"/>
    <col min="1034" max="1034" width="15.26953125" customWidth="1"/>
    <col min="1282" max="1282" width="9.54296875" customWidth="1"/>
    <col min="1283" max="1283" width="7.81640625" customWidth="1"/>
    <col min="1284" max="1284" width="8.1796875" customWidth="1"/>
    <col min="1285" max="1285" width="12" customWidth="1"/>
    <col min="1286" max="1286" width="11.26953125" bestFit="1" customWidth="1"/>
    <col min="1287" max="1287" width="12" customWidth="1"/>
    <col min="1288" max="1288" width="11" customWidth="1"/>
    <col min="1289" max="1289" width="31.7265625" customWidth="1"/>
    <col min="1290" max="1290" width="15.26953125" customWidth="1"/>
    <col min="1538" max="1538" width="9.54296875" customWidth="1"/>
    <col min="1539" max="1539" width="7.81640625" customWidth="1"/>
    <col min="1540" max="1540" width="8.1796875" customWidth="1"/>
    <col min="1541" max="1541" width="12" customWidth="1"/>
    <col min="1542" max="1542" width="11.26953125" bestFit="1" customWidth="1"/>
    <col min="1543" max="1543" width="12" customWidth="1"/>
    <col min="1544" max="1544" width="11" customWidth="1"/>
    <col min="1545" max="1545" width="31.7265625" customWidth="1"/>
    <col min="1546" max="1546" width="15.26953125" customWidth="1"/>
    <col min="1794" max="1794" width="9.54296875" customWidth="1"/>
    <col min="1795" max="1795" width="7.81640625" customWidth="1"/>
    <col min="1796" max="1796" width="8.1796875" customWidth="1"/>
    <col min="1797" max="1797" width="12" customWidth="1"/>
    <col min="1798" max="1798" width="11.26953125" bestFit="1" customWidth="1"/>
    <col min="1799" max="1799" width="12" customWidth="1"/>
    <col min="1800" max="1800" width="11" customWidth="1"/>
    <col min="1801" max="1801" width="31.7265625" customWidth="1"/>
    <col min="1802" max="1802" width="15.26953125" customWidth="1"/>
    <col min="2050" max="2050" width="9.54296875" customWidth="1"/>
    <col min="2051" max="2051" width="7.81640625" customWidth="1"/>
    <col min="2052" max="2052" width="8.1796875" customWidth="1"/>
    <col min="2053" max="2053" width="12" customWidth="1"/>
    <col min="2054" max="2054" width="11.26953125" bestFit="1" customWidth="1"/>
    <col min="2055" max="2055" width="12" customWidth="1"/>
    <col min="2056" max="2056" width="11" customWidth="1"/>
    <col min="2057" max="2057" width="31.7265625" customWidth="1"/>
    <col min="2058" max="2058" width="15.26953125" customWidth="1"/>
    <col min="2306" max="2306" width="9.54296875" customWidth="1"/>
    <col min="2307" max="2307" width="7.81640625" customWidth="1"/>
    <col min="2308" max="2308" width="8.1796875" customWidth="1"/>
    <col min="2309" max="2309" width="12" customWidth="1"/>
    <col min="2310" max="2310" width="11.26953125" bestFit="1" customWidth="1"/>
    <col min="2311" max="2311" width="12" customWidth="1"/>
    <col min="2312" max="2312" width="11" customWidth="1"/>
    <col min="2313" max="2313" width="31.7265625" customWidth="1"/>
    <col min="2314" max="2314" width="15.26953125" customWidth="1"/>
    <col min="2562" max="2562" width="9.54296875" customWidth="1"/>
    <col min="2563" max="2563" width="7.81640625" customWidth="1"/>
    <col min="2564" max="2564" width="8.1796875" customWidth="1"/>
    <col min="2565" max="2565" width="12" customWidth="1"/>
    <col min="2566" max="2566" width="11.26953125" bestFit="1" customWidth="1"/>
    <col min="2567" max="2567" width="12" customWidth="1"/>
    <col min="2568" max="2568" width="11" customWidth="1"/>
    <col min="2569" max="2569" width="31.7265625" customWidth="1"/>
    <col min="2570" max="2570" width="15.26953125" customWidth="1"/>
    <col min="2818" max="2818" width="9.54296875" customWidth="1"/>
    <col min="2819" max="2819" width="7.81640625" customWidth="1"/>
    <col min="2820" max="2820" width="8.1796875" customWidth="1"/>
    <col min="2821" max="2821" width="12" customWidth="1"/>
    <col min="2822" max="2822" width="11.26953125" bestFit="1" customWidth="1"/>
    <col min="2823" max="2823" width="12" customWidth="1"/>
    <col min="2824" max="2824" width="11" customWidth="1"/>
    <col min="2825" max="2825" width="31.7265625" customWidth="1"/>
    <col min="2826" max="2826" width="15.26953125" customWidth="1"/>
    <col min="3074" max="3074" width="9.54296875" customWidth="1"/>
    <col min="3075" max="3075" width="7.81640625" customWidth="1"/>
    <col min="3076" max="3076" width="8.1796875" customWidth="1"/>
    <col min="3077" max="3077" width="12" customWidth="1"/>
    <col min="3078" max="3078" width="11.26953125" bestFit="1" customWidth="1"/>
    <col min="3079" max="3079" width="12" customWidth="1"/>
    <col min="3080" max="3080" width="11" customWidth="1"/>
    <col min="3081" max="3081" width="31.7265625" customWidth="1"/>
    <col min="3082" max="3082" width="15.26953125" customWidth="1"/>
    <col min="3330" max="3330" width="9.54296875" customWidth="1"/>
    <col min="3331" max="3331" width="7.81640625" customWidth="1"/>
    <col min="3332" max="3332" width="8.1796875" customWidth="1"/>
    <col min="3333" max="3333" width="12" customWidth="1"/>
    <col min="3334" max="3334" width="11.26953125" bestFit="1" customWidth="1"/>
    <col min="3335" max="3335" width="12" customWidth="1"/>
    <col min="3336" max="3336" width="11" customWidth="1"/>
    <col min="3337" max="3337" width="31.7265625" customWidth="1"/>
    <col min="3338" max="3338" width="15.26953125" customWidth="1"/>
    <col min="3586" max="3586" width="9.54296875" customWidth="1"/>
    <col min="3587" max="3587" width="7.81640625" customWidth="1"/>
    <col min="3588" max="3588" width="8.1796875" customWidth="1"/>
    <col min="3589" max="3589" width="12" customWidth="1"/>
    <col min="3590" max="3590" width="11.26953125" bestFit="1" customWidth="1"/>
    <col min="3591" max="3591" width="12" customWidth="1"/>
    <col min="3592" max="3592" width="11" customWidth="1"/>
    <col min="3593" max="3593" width="31.7265625" customWidth="1"/>
    <col min="3594" max="3594" width="15.26953125" customWidth="1"/>
    <col min="3842" max="3842" width="9.54296875" customWidth="1"/>
    <col min="3843" max="3843" width="7.81640625" customWidth="1"/>
    <col min="3844" max="3844" width="8.1796875" customWidth="1"/>
    <col min="3845" max="3845" width="12" customWidth="1"/>
    <col min="3846" max="3846" width="11.26953125" bestFit="1" customWidth="1"/>
    <col min="3847" max="3847" width="12" customWidth="1"/>
    <col min="3848" max="3848" width="11" customWidth="1"/>
    <col min="3849" max="3849" width="31.7265625" customWidth="1"/>
    <col min="3850" max="3850" width="15.26953125" customWidth="1"/>
    <col min="4098" max="4098" width="9.54296875" customWidth="1"/>
    <col min="4099" max="4099" width="7.81640625" customWidth="1"/>
    <col min="4100" max="4100" width="8.1796875" customWidth="1"/>
    <col min="4101" max="4101" width="12" customWidth="1"/>
    <col min="4102" max="4102" width="11.26953125" bestFit="1" customWidth="1"/>
    <col min="4103" max="4103" width="12" customWidth="1"/>
    <col min="4104" max="4104" width="11" customWidth="1"/>
    <col min="4105" max="4105" width="31.7265625" customWidth="1"/>
    <col min="4106" max="4106" width="15.26953125" customWidth="1"/>
    <col min="4354" max="4354" width="9.54296875" customWidth="1"/>
    <col min="4355" max="4355" width="7.81640625" customWidth="1"/>
    <col min="4356" max="4356" width="8.1796875" customWidth="1"/>
    <col min="4357" max="4357" width="12" customWidth="1"/>
    <col min="4358" max="4358" width="11.26953125" bestFit="1" customWidth="1"/>
    <col min="4359" max="4359" width="12" customWidth="1"/>
    <col min="4360" max="4360" width="11" customWidth="1"/>
    <col min="4361" max="4361" width="31.7265625" customWidth="1"/>
    <col min="4362" max="4362" width="15.26953125" customWidth="1"/>
    <col min="4610" max="4610" width="9.54296875" customWidth="1"/>
    <col min="4611" max="4611" width="7.81640625" customWidth="1"/>
    <col min="4612" max="4612" width="8.1796875" customWidth="1"/>
    <col min="4613" max="4613" width="12" customWidth="1"/>
    <col min="4614" max="4614" width="11.26953125" bestFit="1" customWidth="1"/>
    <col min="4615" max="4615" width="12" customWidth="1"/>
    <col min="4616" max="4616" width="11" customWidth="1"/>
    <col min="4617" max="4617" width="31.7265625" customWidth="1"/>
    <col min="4618" max="4618" width="15.26953125" customWidth="1"/>
    <col min="4866" max="4866" width="9.54296875" customWidth="1"/>
    <col min="4867" max="4867" width="7.81640625" customWidth="1"/>
    <col min="4868" max="4868" width="8.1796875" customWidth="1"/>
    <col min="4869" max="4869" width="12" customWidth="1"/>
    <col min="4870" max="4870" width="11.26953125" bestFit="1" customWidth="1"/>
    <col min="4871" max="4871" width="12" customWidth="1"/>
    <col min="4872" max="4872" width="11" customWidth="1"/>
    <col min="4873" max="4873" width="31.7265625" customWidth="1"/>
    <col min="4874" max="4874" width="15.26953125" customWidth="1"/>
    <col min="5122" max="5122" width="9.54296875" customWidth="1"/>
    <col min="5123" max="5123" width="7.81640625" customWidth="1"/>
    <col min="5124" max="5124" width="8.1796875" customWidth="1"/>
    <col min="5125" max="5125" width="12" customWidth="1"/>
    <col min="5126" max="5126" width="11.26953125" bestFit="1" customWidth="1"/>
    <col min="5127" max="5127" width="12" customWidth="1"/>
    <col min="5128" max="5128" width="11" customWidth="1"/>
    <col min="5129" max="5129" width="31.7265625" customWidth="1"/>
    <col min="5130" max="5130" width="15.26953125" customWidth="1"/>
    <col min="5378" max="5378" width="9.54296875" customWidth="1"/>
    <col min="5379" max="5379" width="7.81640625" customWidth="1"/>
    <col min="5380" max="5380" width="8.1796875" customWidth="1"/>
    <col min="5381" max="5381" width="12" customWidth="1"/>
    <col min="5382" max="5382" width="11.26953125" bestFit="1" customWidth="1"/>
    <col min="5383" max="5383" width="12" customWidth="1"/>
    <col min="5384" max="5384" width="11" customWidth="1"/>
    <col min="5385" max="5385" width="31.7265625" customWidth="1"/>
    <col min="5386" max="5386" width="15.26953125" customWidth="1"/>
    <col min="5634" max="5634" width="9.54296875" customWidth="1"/>
    <col min="5635" max="5635" width="7.81640625" customWidth="1"/>
    <col min="5636" max="5636" width="8.1796875" customWidth="1"/>
    <col min="5637" max="5637" width="12" customWidth="1"/>
    <col min="5638" max="5638" width="11.26953125" bestFit="1" customWidth="1"/>
    <col min="5639" max="5639" width="12" customWidth="1"/>
    <col min="5640" max="5640" width="11" customWidth="1"/>
    <col min="5641" max="5641" width="31.7265625" customWidth="1"/>
    <col min="5642" max="5642" width="15.26953125" customWidth="1"/>
    <col min="5890" max="5890" width="9.54296875" customWidth="1"/>
    <col min="5891" max="5891" width="7.81640625" customWidth="1"/>
    <col min="5892" max="5892" width="8.1796875" customWidth="1"/>
    <col min="5893" max="5893" width="12" customWidth="1"/>
    <col min="5894" max="5894" width="11.26953125" bestFit="1" customWidth="1"/>
    <col min="5895" max="5895" width="12" customWidth="1"/>
    <col min="5896" max="5896" width="11" customWidth="1"/>
    <col min="5897" max="5897" width="31.7265625" customWidth="1"/>
    <col min="5898" max="5898" width="15.26953125" customWidth="1"/>
    <col min="6146" max="6146" width="9.54296875" customWidth="1"/>
    <col min="6147" max="6147" width="7.81640625" customWidth="1"/>
    <col min="6148" max="6148" width="8.1796875" customWidth="1"/>
    <col min="6149" max="6149" width="12" customWidth="1"/>
    <col min="6150" max="6150" width="11.26953125" bestFit="1" customWidth="1"/>
    <col min="6151" max="6151" width="12" customWidth="1"/>
    <col min="6152" max="6152" width="11" customWidth="1"/>
    <col min="6153" max="6153" width="31.7265625" customWidth="1"/>
    <col min="6154" max="6154" width="15.26953125" customWidth="1"/>
    <col min="6402" max="6402" width="9.54296875" customWidth="1"/>
    <col min="6403" max="6403" width="7.81640625" customWidth="1"/>
    <col min="6404" max="6404" width="8.1796875" customWidth="1"/>
    <col min="6405" max="6405" width="12" customWidth="1"/>
    <col min="6406" max="6406" width="11.26953125" bestFit="1" customWidth="1"/>
    <col min="6407" max="6407" width="12" customWidth="1"/>
    <col min="6408" max="6408" width="11" customWidth="1"/>
    <col min="6409" max="6409" width="31.7265625" customWidth="1"/>
    <col min="6410" max="6410" width="15.26953125" customWidth="1"/>
    <col min="6658" max="6658" width="9.54296875" customWidth="1"/>
    <col min="6659" max="6659" width="7.81640625" customWidth="1"/>
    <col min="6660" max="6660" width="8.1796875" customWidth="1"/>
    <col min="6661" max="6661" width="12" customWidth="1"/>
    <col min="6662" max="6662" width="11.26953125" bestFit="1" customWidth="1"/>
    <col min="6663" max="6663" width="12" customWidth="1"/>
    <col min="6664" max="6664" width="11" customWidth="1"/>
    <col min="6665" max="6665" width="31.7265625" customWidth="1"/>
    <col min="6666" max="6666" width="15.26953125" customWidth="1"/>
    <col min="6914" max="6914" width="9.54296875" customWidth="1"/>
    <col min="6915" max="6915" width="7.81640625" customWidth="1"/>
    <col min="6916" max="6916" width="8.1796875" customWidth="1"/>
    <col min="6917" max="6917" width="12" customWidth="1"/>
    <col min="6918" max="6918" width="11.26953125" bestFit="1" customWidth="1"/>
    <col min="6919" max="6919" width="12" customWidth="1"/>
    <col min="6920" max="6920" width="11" customWidth="1"/>
    <col min="6921" max="6921" width="31.7265625" customWidth="1"/>
    <col min="6922" max="6922" width="15.26953125" customWidth="1"/>
    <col min="7170" max="7170" width="9.54296875" customWidth="1"/>
    <col min="7171" max="7171" width="7.81640625" customWidth="1"/>
    <col min="7172" max="7172" width="8.1796875" customWidth="1"/>
    <col min="7173" max="7173" width="12" customWidth="1"/>
    <col min="7174" max="7174" width="11.26953125" bestFit="1" customWidth="1"/>
    <col min="7175" max="7175" width="12" customWidth="1"/>
    <col min="7176" max="7176" width="11" customWidth="1"/>
    <col min="7177" max="7177" width="31.7265625" customWidth="1"/>
    <col min="7178" max="7178" width="15.26953125" customWidth="1"/>
    <col min="7426" max="7426" width="9.54296875" customWidth="1"/>
    <col min="7427" max="7427" width="7.81640625" customWidth="1"/>
    <col min="7428" max="7428" width="8.1796875" customWidth="1"/>
    <col min="7429" max="7429" width="12" customWidth="1"/>
    <col min="7430" max="7430" width="11.26953125" bestFit="1" customWidth="1"/>
    <col min="7431" max="7431" width="12" customWidth="1"/>
    <col min="7432" max="7432" width="11" customWidth="1"/>
    <col min="7433" max="7433" width="31.7265625" customWidth="1"/>
    <col min="7434" max="7434" width="15.26953125" customWidth="1"/>
    <col min="7682" max="7682" width="9.54296875" customWidth="1"/>
    <col min="7683" max="7683" width="7.81640625" customWidth="1"/>
    <col min="7684" max="7684" width="8.1796875" customWidth="1"/>
    <col min="7685" max="7685" width="12" customWidth="1"/>
    <col min="7686" max="7686" width="11.26953125" bestFit="1" customWidth="1"/>
    <col min="7687" max="7687" width="12" customWidth="1"/>
    <col min="7688" max="7688" width="11" customWidth="1"/>
    <col min="7689" max="7689" width="31.7265625" customWidth="1"/>
    <col min="7690" max="7690" width="15.26953125" customWidth="1"/>
    <col min="7938" max="7938" width="9.54296875" customWidth="1"/>
    <col min="7939" max="7939" width="7.81640625" customWidth="1"/>
    <col min="7940" max="7940" width="8.1796875" customWidth="1"/>
    <col min="7941" max="7941" width="12" customWidth="1"/>
    <col min="7942" max="7942" width="11.26953125" bestFit="1" customWidth="1"/>
    <col min="7943" max="7943" width="12" customWidth="1"/>
    <col min="7944" max="7944" width="11" customWidth="1"/>
    <col min="7945" max="7945" width="31.7265625" customWidth="1"/>
    <col min="7946" max="7946" width="15.26953125" customWidth="1"/>
    <col min="8194" max="8194" width="9.54296875" customWidth="1"/>
    <col min="8195" max="8195" width="7.81640625" customWidth="1"/>
    <col min="8196" max="8196" width="8.1796875" customWidth="1"/>
    <col min="8197" max="8197" width="12" customWidth="1"/>
    <col min="8198" max="8198" width="11.26953125" bestFit="1" customWidth="1"/>
    <col min="8199" max="8199" width="12" customWidth="1"/>
    <col min="8200" max="8200" width="11" customWidth="1"/>
    <col min="8201" max="8201" width="31.7265625" customWidth="1"/>
    <col min="8202" max="8202" width="15.26953125" customWidth="1"/>
    <col min="8450" max="8450" width="9.54296875" customWidth="1"/>
    <col min="8451" max="8451" width="7.81640625" customWidth="1"/>
    <col min="8452" max="8452" width="8.1796875" customWidth="1"/>
    <col min="8453" max="8453" width="12" customWidth="1"/>
    <col min="8454" max="8454" width="11.26953125" bestFit="1" customWidth="1"/>
    <col min="8455" max="8455" width="12" customWidth="1"/>
    <col min="8456" max="8456" width="11" customWidth="1"/>
    <col min="8457" max="8457" width="31.7265625" customWidth="1"/>
    <col min="8458" max="8458" width="15.26953125" customWidth="1"/>
    <col min="8706" max="8706" width="9.54296875" customWidth="1"/>
    <col min="8707" max="8707" width="7.81640625" customWidth="1"/>
    <col min="8708" max="8708" width="8.1796875" customWidth="1"/>
    <col min="8709" max="8709" width="12" customWidth="1"/>
    <col min="8710" max="8710" width="11.26953125" bestFit="1" customWidth="1"/>
    <col min="8711" max="8711" width="12" customWidth="1"/>
    <col min="8712" max="8712" width="11" customWidth="1"/>
    <col min="8713" max="8713" width="31.7265625" customWidth="1"/>
    <col min="8714" max="8714" width="15.26953125" customWidth="1"/>
    <col min="8962" max="8962" width="9.54296875" customWidth="1"/>
    <col min="8963" max="8963" width="7.81640625" customWidth="1"/>
    <col min="8964" max="8964" width="8.1796875" customWidth="1"/>
    <col min="8965" max="8965" width="12" customWidth="1"/>
    <col min="8966" max="8966" width="11.26953125" bestFit="1" customWidth="1"/>
    <col min="8967" max="8967" width="12" customWidth="1"/>
    <col min="8968" max="8968" width="11" customWidth="1"/>
    <col min="8969" max="8969" width="31.7265625" customWidth="1"/>
    <col min="8970" max="8970" width="15.26953125" customWidth="1"/>
    <col min="9218" max="9218" width="9.54296875" customWidth="1"/>
    <col min="9219" max="9219" width="7.81640625" customWidth="1"/>
    <col min="9220" max="9220" width="8.1796875" customWidth="1"/>
    <col min="9221" max="9221" width="12" customWidth="1"/>
    <col min="9222" max="9222" width="11.26953125" bestFit="1" customWidth="1"/>
    <col min="9223" max="9223" width="12" customWidth="1"/>
    <col min="9224" max="9224" width="11" customWidth="1"/>
    <col min="9225" max="9225" width="31.7265625" customWidth="1"/>
    <col min="9226" max="9226" width="15.26953125" customWidth="1"/>
    <col min="9474" max="9474" width="9.54296875" customWidth="1"/>
    <col min="9475" max="9475" width="7.81640625" customWidth="1"/>
    <col min="9476" max="9476" width="8.1796875" customWidth="1"/>
    <col min="9477" max="9477" width="12" customWidth="1"/>
    <col min="9478" max="9478" width="11.26953125" bestFit="1" customWidth="1"/>
    <col min="9479" max="9479" width="12" customWidth="1"/>
    <col min="9480" max="9480" width="11" customWidth="1"/>
    <col min="9481" max="9481" width="31.7265625" customWidth="1"/>
    <col min="9482" max="9482" width="15.26953125" customWidth="1"/>
    <col min="9730" max="9730" width="9.54296875" customWidth="1"/>
    <col min="9731" max="9731" width="7.81640625" customWidth="1"/>
    <col min="9732" max="9732" width="8.1796875" customWidth="1"/>
    <col min="9733" max="9733" width="12" customWidth="1"/>
    <col min="9734" max="9734" width="11.26953125" bestFit="1" customWidth="1"/>
    <col min="9735" max="9735" width="12" customWidth="1"/>
    <col min="9736" max="9736" width="11" customWidth="1"/>
    <col min="9737" max="9737" width="31.7265625" customWidth="1"/>
    <col min="9738" max="9738" width="15.26953125" customWidth="1"/>
    <col min="9986" max="9986" width="9.54296875" customWidth="1"/>
    <col min="9987" max="9987" width="7.81640625" customWidth="1"/>
    <col min="9988" max="9988" width="8.1796875" customWidth="1"/>
    <col min="9989" max="9989" width="12" customWidth="1"/>
    <col min="9990" max="9990" width="11.26953125" bestFit="1" customWidth="1"/>
    <col min="9991" max="9991" width="12" customWidth="1"/>
    <col min="9992" max="9992" width="11" customWidth="1"/>
    <col min="9993" max="9993" width="31.7265625" customWidth="1"/>
    <col min="9994" max="9994" width="15.26953125" customWidth="1"/>
    <col min="10242" max="10242" width="9.54296875" customWidth="1"/>
    <col min="10243" max="10243" width="7.81640625" customWidth="1"/>
    <col min="10244" max="10244" width="8.1796875" customWidth="1"/>
    <col min="10245" max="10245" width="12" customWidth="1"/>
    <col min="10246" max="10246" width="11.26953125" bestFit="1" customWidth="1"/>
    <col min="10247" max="10247" width="12" customWidth="1"/>
    <col min="10248" max="10248" width="11" customWidth="1"/>
    <col min="10249" max="10249" width="31.7265625" customWidth="1"/>
    <col min="10250" max="10250" width="15.26953125" customWidth="1"/>
    <col min="10498" max="10498" width="9.54296875" customWidth="1"/>
    <col min="10499" max="10499" width="7.81640625" customWidth="1"/>
    <col min="10500" max="10500" width="8.1796875" customWidth="1"/>
    <col min="10501" max="10501" width="12" customWidth="1"/>
    <col min="10502" max="10502" width="11.26953125" bestFit="1" customWidth="1"/>
    <col min="10503" max="10503" width="12" customWidth="1"/>
    <col min="10504" max="10504" width="11" customWidth="1"/>
    <col min="10505" max="10505" width="31.7265625" customWidth="1"/>
    <col min="10506" max="10506" width="15.26953125" customWidth="1"/>
    <col min="10754" max="10754" width="9.54296875" customWidth="1"/>
    <col min="10755" max="10755" width="7.81640625" customWidth="1"/>
    <col min="10756" max="10756" width="8.1796875" customWidth="1"/>
    <col min="10757" max="10757" width="12" customWidth="1"/>
    <col min="10758" max="10758" width="11.26953125" bestFit="1" customWidth="1"/>
    <col min="10759" max="10759" width="12" customWidth="1"/>
    <col min="10760" max="10760" width="11" customWidth="1"/>
    <col min="10761" max="10761" width="31.7265625" customWidth="1"/>
    <col min="10762" max="10762" width="15.26953125" customWidth="1"/>
    <col min="11010" max="11010" width="9.54296875" customWidth="1"/>
    <col min="11011" max="11011" width="7.81640625" customWidth="1"/>
    <col min="11012" max="11012" width="8.1796875" customWidth="1"/>
    <col min="11013" max="11013" width="12" customWidth="1"/>
    <col min="11014" max="11014" width="11.26953125" bestFit="1" customWidth="1"/>
    <col min="11015" max="11015" width="12" customWidth="1"/>
    <col min="11016" max="11016" width="11" customWidth="1"/>
    <col min="11017" max="11017" width="31.7265625" customWidth="1"/>
    <col min="11018" max="11018" width="15.26953125" customWidth="1"/>
    <col min="11266" max="11266" width="9.54296875" customWidth="1"/>
    <col min="11267" max="11267" width="7.81640625" customWidth="1"/>
    <col min="11268" max="11268" width="8.1796875" customWidth="1"/>
    <col min="11269" max="11269" width="12" customWidth="1"/>
    <col min="11270" max="11270" width="11.26953125" bestFit="1" customWidth="1"/>
    <col min="11271" max="11271" width="12" customWidth="1"/>
    <col min="11272" max="11272" width="11" customWidth="1"/>
    <col min="11273" max="11273" width="31.7265625" customWidth="1"/>
    <col min="11274" max="11274" width="15.26953125" customWidth="1"/>
    <col min="11522" max="11522" width="9.54296875" customWidth="1"/>
    <col min="11523" max="11523" width="7.81640625" customWidth="1"/>
    <col min="11524" max="11524" width="8.1796875" customWidth="1"/>
    <col min="11525" max="11525" width="12" customWidth="1"/>
    <col min="11526" max="11526" width="11.26953125" bestFit="1" customWidth="1"/>
    <col min="11527" max="11527" width="12" customWidth="1"/>
    <col min="11528" max="11528" width="11" customWidth="1"/>
    <col min="11529" max="11529" width="31.7265625" customWidth="1"/>
    <col min="11530" max="11530" width="15.26953125" customWidth="1"/>
    <col min="11778" max="11778" width="9.54296875" customWidth="1"/>
    <col min="11779" max="11779" width="7.81640625" customWidth="1"/>
    <col min="11780" max="11780" width="8.1796875" customWidth="1"/>
    <col min="11781" max="11781" width="12" customWidth="1"/>
    <col min="11782" max="11782" width="11.26953125" bestFit="1" customWidth="1"/>
    <col min="11783" max="11783" width="12" customWidth="1"/>
    <col min="11784" max="11784" width="11" customWidth="1"/>
    <col min="11785" max="11785" width="31.7265625" customWidth="1"/>
    <col min="11786" max="11786" width="15.26953125" customWidth="1"/>
    <col min="12034" max="12034" width="9.54296875" customWidth="1"/>
    <col min="12035" max="12035" width="7.81640625" customWidth="1"/>
    <col min="12036" max="12036" width="8.1796875" customWidth="1"/>
    <col min="12037" max="12037" width="12" customWidth="1"/>
    <col min="12038" max="12038" width="11.26953125" bestFit="1" customWidth="1"/>
    <col min="12039" max="12039" width="12" customWidth="1"/>
    <col min="12040" max="12040" width="11" customWidth="1"/>
    <col min="12041" max="12041" width="31.7265625" customWidth="1"/>
    <col min="12042" max="12042" width="15.26953125" customWidth="1"/>
    <col min="12290" max="12290" width="9.54296875" customWidth="1"/>
    <col min="12291" max="12291" width="7.81640625" customWidth="1"/>
    <col min="12292" max="12292" width="8.1796875" customWidth="1"/>
    <col min="12293" max="12293" width="12" customWidth="1"/>
    <col min="12294" max="12294" width="11.26953125" bestFit="1" customWidth="1"/>
    <col min="12295" max="12295" width="12" customWidth="1"/>
    <col min="12296" max="12296" width="11" customWidth="1"/>
    <col min="12297" max="12297" width="31.7265625" customWidth="1"/>
    <col min="12298" max="12298" width="15.26953125" customWidth="1"/>
    <col min="12546" max="12546" width="9.54296875" customWidth="1"/>
    <col min="12547" max="12547" width="7.81640625" customWidth="1"/>
    <col min="12548" max="12548" width="8.1796875" customWidth="1"/>
    <col min="12549" max="12549" width="12" customWidth="1"/>
    <col min="12550" max="12550" width="11.26953125" bestFit="1" customWidth="1"/>
    <col min="12551" max="12551" width="12" customWidth="1"/>
    <col min="12552" max="12552" width="11" customWidth="1"/>
    <col min="12553" max="12553" width="31.7265625" customWidth="1"/>
    <col min="12554" max="12554" width="15.26953125" customWidth="1"/>
    <col min="12802" max="12802" width="9.54296875" customWidth="1"/>
    <col min="12803" max="12803" width="7.81640625" customWidth="1"/>
    <col min="12804" max="12804" width="8.1796875" customWidth="1"/>
    <col min="12805" max="12805" width="12" customWidth="1"/>
    <col min="12806" max="12806" width="11.26953125" bestFit="1" customWidth="1"/>
    <col min="12807" max="12807" width="12" customWidth="1"/>
    <col min="12808" max="12808" width="11" customWidth="1"/>
    <col min="12809" max="12809" width="31.7265625" customWidth="1"/>
    <col min="12810" max="12810" width="15.26953125" customWidth="1"/>
    <col min="13058" max="13058" width="9.54296875" customWidth="1"/>
    <col min="13059" max="13059" width="7.81640625" customWidth="1"/>
    <col min="13060" max="13060" width="8.1796875" customWidth="1"/>
    <col min="13061" max="13061" width="12" customWidth="1"/>
    <col min="13062" max="13062" width="11.26953125" bestFit="1" customWidth="1"/>
    <col min="13063" max="13063" width="12" customWidth="1"/>
    <col min="13064" max="13064" width="11" customWidth="1"/>
    <col min="13065" max="13065" width="31.7265625" customWidth="1"/>
    <col min="13066" max="13066" width="15.26953125" customWidth="1"/>
    <col min="13314" max="13314" width="9.54296875" customWidth="1"/>
    <col min="13315" max="13315" width="7.81640625" customWidth="1"/>
    <col min="13316" max="13316" width="8.1796875" customWidth="1"/>
    <col min="13317" max="13317" width="12" customWidth="1"/>
    <col min="13318" max="13318" width="11.26953125" bestFit="1" customWidth="1"/>
    <col min="13319" max="13319" width="12" customWidth="1"/>
    <col min="13320" max="13320" width="11" customWidth="1"/>
    <col min="13321" max="13321" width="31.7265625" customWidth="1"/>
    <col min="13322" max="13322" width="15.26953125" customWidth="1"/>
    <col min="13570" max="13570" width="9.54296875" customWidth="1"/>
    <col min="13571" max="13571" width="7.81640625" customWidth="1"/>
    <col min="13572" max="13572" width="8.1796875" customWidth="1"/>
    <col min="13573" max="13573" width="12" customWidth="1"/>
    <col min="13574" max="13574" width="11.26953125" bestFit="1" customWidth="1"/>
    <col min="13575" max="13575" width="12" customWidth="1"/>
    <col min="13576" max="13576" width="11" customWidth="1"/>
    <col min="13577" max="13577" width="31.7265625" customWidth="1"/>
    <col min="13578" max="13578" width="15.26953125" customWidth="1"/>
    <col min="13826" max="13826" width="9.54296875" customWidth="1"/>
    <col min="13827" max="13827" width="7.81640625" customWidth="1"/>
    <col min="13828" max="13828" width="8.1796875" customWidth="1"/>
    <col min="13829" max="13829" width="12" customWidth="1"/>
    <col min="13830" max="13830" width="11.26953125" bestFit="1" customWidth="1"/>
    <col min="13831" max="13831" width="12" customWidth="1"/>
    <col min="13832" max="13832" width="11" customWidth="1"/>
    <col min="13833" max="13833" width="31.7265625" customWidth="1"/>
    <col min="13834" max="13834" width="15.26953125" customWidth="1"/>
    <col min="14082" max="14082" width="9.54296875" customWidth="1"/>
    <col min="14083" max="14083" width="7.81640625" customWidth="1"/>
    <col min="14084" max="14084" width="8.1796875" customWidth="1"/>
    <col min="14085" max="14085" width="12" customWidth="1"/>
    <col min="14086" max="14086" width="11.26953125" bestFit="1" customWidth="1"/>
    <col min="14087" max="14087" width="12" customWidth="1"/>
    <col min="14088" max="14088" width="11" customWidth="1"/>
    <col min="14089" max="14089" width="31.7265625" customWidth="1"/>
    <col min="14090" max="14090" width="15.26953125" customWidth="1"/>
    <col min="14338" max="14338" width="9.54296875" customWidth="1"/>
    <col min="14339" max="14339" width="7.81640625" customWidth="1"/>
    <col min="14340" max="14340" width="8.1796875" customWidth="1"/>
    <col min="14341" max="14341" width="12" customWidth="1"/>
    <col min="14342" max="14342" width="11.26953125" bestFit="1" customWidth="1"/>
    <col min="14343" max="14343" width="12" customWidth="1"/>
    <col min="14344" max="14344" width="11" customWidth="1"/>
    <col min="14345" max="14345" width="31.7265625" customWidth="1"/>
    <col min="14346" max="14346" width="15.26953125" customWidth="1"/>
    <col min="14594" max="14594" width="9.54296875" customWidth="1"/>
    <col min="14595" max="14595" width="7.81640625" customWidth="1"/>
    <col min="14596" max="14596" width="8.1796875" customWidth="1"/>
    <col min="14597" max="14597" width="12" customWidth="1"/>
    <col min="14598" max="14598" width="11.26953125" bestFit="1" customWidth="1"/>
    <col min="14599" max="14599" width="12" customWidth="1"/>
    <col min="14600" max="14600" width="11" customWidth="1"/>
    <col min="14601" max="14601" width="31.7265625" customWidth="1"/>
    <col min="14602" max="14602" width="15.26953125" customWidth="1"/>
    <col min="14850" max="14850" width="9.54296875" customWidth="1"/>
    <col min="14851" max="14851" width="7.81640625" customWidth="1"/>
    <col min="14852" max="14852" width="8.1796875" customWidth="1"/>
    <col min="14853" max="14853" width="12" customWidth="1"/>
    <col min="14854" max="14854" width="11.26953125" bestFit="1" customWidth="1"/>
    <col min="14855" max="14855" width="12" customWidth="1"/>
    <col min="14856" max="14856" width="11" customWidth="1"/>
    <col min="14857" max="14857" width="31.7265625" customWidth="1"/>
    <col min="14858" max="14858" width="15.26953125" customWidth="1"/>
    <col min="15106" max="15106" width="9.54296875" customWidth="1"/>
    <col min="15107" max="15107" width="7.81640625" customWidth="1"/>
    <col min="15108" max="15108" width="8.1796875" customWidth="1"/>
    <col min="15109" max="15109" width="12" customWidth="1"/>
    <col min="15110" max="15110" width="11.26953125" bestFit="1" customWidth="1"/>
    <col min="15111" max="15111" width="12" customWidth="1"/>
    <col min="15112" max="15112" width="11" customWidth="1"/>
    <col min="15113" max="15113" width="31.7265625" customWidth="1"/>
    <col min="15114" max="15114" width="15.26953125" customWidth="1"/>
    <col min="15362" max="15362" width="9.54296875" customWidth="1"/>
    <col min="15363" max="15363" width="7.81640625" customWidth="1"/>
    <col min="15364" max="15364" width="8.1796875" customWidth="1"/>
    <col min="15365" max="15365" width="12" customWidth="1"/>
    <col min="15366" max="15366" width="11.26953125" bestFit="1" customWidth="1"/>
    <col min="15367" max="15367" width="12" customWidth="1"/>
    <col min="15368" max="15368" width="11" customWidth="1"/>
    <col min="15369" max="15369" width="31.7265625" customWidth="1"/>
    <col min="15370" max="15370" width="15.26953125" customWidth="1"/>
    <col min="15618" max="15618" width="9.54296875" customWidth="1"/>
    <col min="15619" max="15619" width="7.81640625" customWidth="1"/>
    <col min="15620" max="15620" width="8.1796875" customWidth="1"/>
    <col min="15621" max="15621" width="12" customWidth="1"/>
    <col min="15622" max="15622" width="11.26953125" bestFit="1" customWidth="1"/>
    <col min="15623" max="15623" width="12" customWidth="1"/>
    <col min="15624" max="15624" width="11" customWidth="1"/>
    <col min="15625" max="15625" width="31.7265625" customWidth="1"/>
    <col min="15626" max="15626" width="15.26953125" customWidth="1"/>
    <col min="15874" max="15874" width="9.54296875" customWidth="1"/>
    <col min="15875" max="15875" width="7.81640625" customWidth="1"/>
    <col min="15876" max="15876" width="8.1796875" customWidth="1"/>
    <col min="15877" max="15877" width="12" customWidth="1"/>
    <col min="15878" max="15878" width="11.26953125" bestFit="1" customWidth="1"/>
    <col min="15879" max="15879" width="12" customWidth="1"/>
    <col min="15880" max="15880" width="11" customWidth="1"/>
    <col min="15881" max="15881" width="31.7265625" customWidth="1"/>
    <col min="15882" max="15882" width="15.26953125" customWidth="1"/>
    <col min="16130" max="16130" width="9.54296875" customWidth="1"/>
    <col min="16131" max="16131" width="7.81640625" customWidth="1"/>
    <col min="16132" max="16132" width="8.1796875" customWidth="1"/>
    <col min="16133" max="16133" width="12" customWidth="1"/>
    <col min="16134" max="16134" width="11.26953125" bestFit="1" customWidth="1"/>
    <col min="16135" max="16135" width="12" customWidth="1"/>
    <col min="16136" max="16136" width="11" customWidth="1"/>
    <col min="16137" max="16137" width="31.7265625" customWidth="1"/>
    <col min="16138" max="16138" width="15.26953125" customWidth="1"/>
  </cols>
  <sheetData>
    <row r="1" spans="1:11" s="36" customFormat="1" ht="29" x14ac:dyDescent="0.35">
      <c r="A1" s="35" t="s">
        <v>40</v>
      </c>
      <c r="B1" s="35" t="s">
        <v>41</v>
      </c>
      <c r="C1" s="35" t="s">
        <v>42</v>
      </c>
      <c r="D1" s="35" t="s">
        <v>43</v>
      </c>
      <c r="E1" s="35" t="s">
        <v>44</v>
      </c>
      <c r="F1" s="35" t="s">
        <v>45</v>
      </c>
      <c r="G1" s="35" t="s">
        <v>46</v>
      </c>
      <c r="H1" s="35" t="s">
        <v>47</v>
      </c>
      <c r="I1" s="35" t="s">
        <v>48</v>
      </c>
      <c r="J1" s="35" t="s">
        <v>49</v>
      </c>
      <c r="K1" s="35" t="s">
        <v>50</v>
      </c>
    </row>
    <row r="2" spans="1:11" x14ac:dyDescent="0.35">
      <c r="A2" s="29">
        <v>892000501</v>
      </c>
      <c r="B2" s="19" t="s">
        <v>51</v>
      </c>
      <c r="C2" s="29" t="s">
        <v>52</v>
      </c>
      <c r="D2" s="37">
        <v>64163</v>
      </c>
      <c r="E2" s="20">
        <v>44270</v>
      </c>
      <c r="F2" s="20">
        <v>44291</v>
      </c>
      <c r="G2" s="38">
        <v>18318142</v>
      </c>
      <c r="H2" s="38">
        <v>454576</v>
      </c>
      <c r="I2" s="39" t="s">
        <v>53</v>
      </c>
      <c r="J2" s="40" t="s">
        <v>54</v>
      </c>
      <c r="K2" s="40" t="s">
        <v>55</v>
      </c>
    </row>
    <row r="3" spans="1:11" x14ac:dyDescent="0.35">
      <c r="A3" s="29">
        <v>892000501</v>
      </c>
      <c r="B3" s="19" t="s">
        <v>51</v>
      </c>
      <c r="C3" s="29" t="s">
        <v>52</v>
      </c>
      <c r="D3" s="37">
        <v>64164</v>
      </c>
      <c r="E3" s="20">
        <v>44270</v>
      </c>
      <c r="F3" s="20">
        <v>44364</v>
      </c>
      <c r="G3" s="38">
        <v>842472</v>
      </c>
      <c r="H3" s="38">
        <v>842472</v>
      </c>
      <c r="I3" s="39" t="s">
        <v>56</v>
      </c>
      <c r="J3" s="40" t="s">
        <v>54</v>
      </c>
      <c r="K3" s="40" t="s">
        <v>55</v>
      </c>
    </row>
    <row r="4" spans="1:11" x14ac:dyDescent="0.35">
      <c r="H4" s="41">
        <f>SUM(H2:H3)</f>
        <v>1297048</v>
      </c>
    </row>
  </sheetData>
  <dataValidations count="1">
    <dataValidation type="whole" operator="greaterThan" allowBlank="1" showInputMessage="1" showErrorMessage="1" errorTitle="DATO ERRADO" error="El valor debe ser diferente de cero" sqref="WVO1:WVP1048576 WLS1:WLT1048576 WBW1:WBX1048576 VSA1:VSB1048576 VIE1:VIF1048576 UYI1:UYJ1048576 UOM1:UON1048576 UEQ1:UER1048576 TUU1:TUV1048576 TKY1:TKZ1048576 TBC1:TBD1048576 SRG1:SRH1048576 SHK1:SHL1048576 RXO1:RXP1048576 RNS1:RNT1048576 RDW1:RDX1048576 QUA1:QUB1048576 QKE1:QKF1048576 QAI1:QAJ1048576 PQM1:PQN1048576 PGQ1:PGR1048576 OWU1:OWV1048576 OMY1:OMZ1048576 ODC1:ODD1048576 NTG1:NTH1048576 NJK1:NJL1048576 MZO1:MZP1048576 MPS1:MPT1048576 MFW1:MFX1048576 LWA1:LWB1048576 LME1:LMF1048576 LCI1:LCJ1048576 KSM1:KSN1048576 KIQ1:KIR1048576 JYU1:JYV1048576 JOY1:JOZ1048576 JFC1:JFD1048576 IVG1:IVH1048576 ILK1:ILL1048576 IBO1:IBP1048576 HRS1:HRT1048576 HHW1:HHX1048576 GYA1:GYB1048576 GOE1:GOF1048576 GEI1:GEJ1048576 FUM1:FUN1048576 FKQ1:FKR1048576 FAU1:FAV1048576 EQY1:EQZ1048576 EHC1:EHD1048576 DXG1:DXH1048576 DNK1:DNL1048576 DDO1:DDP1048576 CTS1:CTT1048576 CJW1:CJX1048576 CAA1:CAB1048576 BQE1:BQF1048576 BGI1:BGJ1048576 AWM1:AWN1048576 AMQ1:AMR1048576 ACU1:ACV1048576 SY1:SZ1048576 JC1:JD1048576 G1:H1048576">
      <formula1>1</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4"/>
  <sheetViews>
    <sheetView showGridLines="0" zoomScale="80" zoomScaleNormal="80" workbookViewId="0">
      <selection activeCell="A3" sqref="A3"/>
    </sheetView>
  </sheetViews>
  <sheetFormatPr baseColWidth="10" defaultRowHeight="14.5" x14ac:dyDescent="0.35"/>
  <cols>
    <col min="2" max="2" width="31.453125" bestFit="1" customWidth="1"/>
    <col min="3" max="3" width="7.81640625" customWidth="1"/>
    <col min="4" max="4" width="8.1796875" customWidth="1"/>
    <col min="5" max="5" width="10.81640625" bestFit="1" customWidth="1"/>
    <col min="6" max="6" width="21.08984375" bestFit="1" customWidth="1"/>
    <col min="7" max="7" width="12" customWidth="1"/>
    <col min="8" max="8" width="11.26953125" bestFit="1" customWidth="1"/>
    <col min="9" max="9" width="11.26953125" customWidth="1"/>
    <col min="10" max="10" width="12" customWidth="1"/>
    <col min="11" max="11" width="11" customWidth="1"/>
    <col min="12" max="12" width="31.7265625" customWidth="1"/>
    <col min="13" max="13" width="15.26953125" customWidth="1"/>
    <col min="15" max="15" width="21.81640625" customWidth="1"/>
    <col min="17" max="17" width="10.90625" style="43"/>
    <col min="25" max="25" width="14.453125" customWidth="1"/>
    <col min="30" max="31" width="14.26953125" style="43" bestFit="1" customWidth="1"/>
    <col min="36" max="36" width="13.54296875" customWidth="1"/>
    <col min="37" max="37" width="13.08984375" customWidth="1"/>
    <col min="40" max="40" width="15.6328125" style="43" customWidth="1"/>
    <col min="41" max="41" width="13.54296875" bestFit="1" customWidth="1"/>
    <col min="42" max="42" width="10.90625" style="67"/>
    <col min="43" max="43" width="13.54296875" bestFit="1" customWidth="1"/>
    <col min="44" max="44" width="12.81640625" customWidth="1"/>
    <col min="263" max="263" width="9.54296875" customWidth="1"/>
    <col min="264" max="264" width="7.81640625" customWidth="1"/>
    <col min="265" max="265" width="8.1796875" customWidth="1"/>
    <col min="266" max="266" width="12" customWidth="1"/>
    <col min="267" max="267" width="11.26953125" bestFit="1" customWidth="1"/>
    <col min="268" max="268" width="12" customWidth="1"/>
    <col min="269" max="269" width="11" customWidth="1"/>
    <col min="270" max="270" width="31.7265625" customWidth="1"/>
    <col min="271" max="271" width="15.26953125" customWidth="1"/>
    <col min="519" max="519" width="9.54296875" customWidth="1"/>
    <col min="520" max="520" width="7.81640625" customWidth="1"/>
    <col min="521" max="521" width="8.1796875" customWidth="1"/>
    <col min="522" max="522" width="12" customWidth="1"/>
    <col min="523" max="523" width="11.26953125" bestFit="1" customWidth="1"/>
    <col min="524" max="524" width="12" customWidth="1"/>
    <col min="525" max="525" width="11" customWidth="1"/>
    <col min="526" max="526" width="31.7265625" customWidth="1"/>
    <col min="527" max="527" width="15.26953125" customWidth="1"/>
    <col min="775" max="775" width="9.54296875" customWidth="1"/>
    <col min="776" max="776" width="7.81640625" customWidth="1"/>
    <col min="777" max="777" width="8.1796875" customWidth="1"/>
    <col min="778" max="778" width="12" customWidth="1"/>
    <col min="779" max="779" width="11.26953125" bestFit="1" customWidth="1"/>
    <col min="780" max="780" width="12" customWidth="1"/>
    <col min="781" max="781" width="11" customWidth="1"/>
    <col min="782" max="782" width="31.7265625" customWidth="1"/>
    <col min="783" max="783" width="15.26953125" customWidth="1"/>
    <col min="1031" max="1031" width="9.54296875" customWidth="1"/>
    <col min="1032" max="1032" width="7.81640625" customWidth="1"/>
    <col min="1033" max="1033" width="8.1796875" customWidth="1"/>
    <col min="1034" max="1034" width="12" customWidth="1"/>
    <col min="1035" max="1035" width="11.26953125" bestFit="1" customWidth="1"/>
    <col min="1036" max="1036" width="12" customWidth="1"/>
    <col min="1037" max="1037" width="11" customWidth="1"/>
    <col min="1038" max="1038" width="31.7265625" customWidth="1"/>
    <col min="1039" max="1039" width="15.26953125" customWidth="1"/>
    <col min="1287" max="1287" width="9.54296875" customWidth="1"/>
    <col min="1288" max="1288" width="7.81640625" customWidth="1"/>
    <col min="1289" max="1289" width="8.1796875" customWidth="1"/>
    <col min="1290" max="1290" width="12" customWidth="1"/>
    <col min="1291" max="1291" width="11.26953125" bestFit="1" customWidth="1"/>
    <col min="1292" max="1292" width="12" customWidth="1"/>
    <col min="1293" max="1293" width="11" customWidth="1"/>
    <col min="1294" max="1294" width="31.7265625" customWidth="1"/>
    <col min="1295" max="1295" width="15.26953125" customWidth="1"/>
    <col min="1543" max="1543" width="9.54296875" customWidth="1"/>
    <col min="1544" max="1544" width="7.81640625" customWidth="1"/>
    <col min="1545" max="1545" width="8.1796875" customWidth="1"/>
    <col min="1546" max="1546" width="12" customWidth="1"/>
    <col min="1547" max="1547" width="11.26953125" bestFit="1" customWidth="1"/>
    <col min="1548" max="1548" width="12" customWidth="1"/>
    <col min="1549" max="1549" width="11" customWidth="1"/>
    <col min="1550" max="1550" width="31.7265625" customWidth="1"/>
    <col min="1551" max="1551" width="15.26953125" customWidth="1"/>
    <col min="1799" max="1799" width="9.54296875" customWidth="1"/>
    <col min="1800" max="1800" width="7.81640625" customWidth="1"/>
    <col min="1801" max="1801" width="8.1796875" customWidth="1"/>
    <col min="1802" max="1802" width="12" customWidth="1"/>
    <col min="1803" max="1803" width="11.26953125" bestFit="1" customWidth="1"/>
    <col min="1804" max="1804" width="12" customWidth="1"/>
    <col min="1805" max="1805" width="11" customWidth="1"/>
    <col min="1806" max="1806" width="31.7265625" customWidth="1"/>
    <col min="1807" max="1807" width="15.26953125" customWidth="1"/>
    <col min="2055" max="2055" width="9.54296875" customWidth="1"/>
    <col min="2056" max="2056" width="7.81640625" customWidth="1"/>
    <col min="2057" max="2057" width="8.1796875" customWidth="1"/>
    <col min="2058" max="2058" width="12" customWidth="1"/>
    <col min="2059" max="2059" width="11.26953125" bestFit="1" customWidth="1"/>
    <col min="2060" max="2060" width="12" customWidth="1"/>
    <col min="2061" max="2061" width="11" customWidth="1"/>
    <col min="2062" max="2062" width="31.7265625" customWidth="1"/>
    <col min="2063" max="2063" width="15.26953125" customWidth="1"/>
    <col min="2311" max="2311" width="9.54296875" customWidth="1"/>
    <col min="2312" max="2312" width="7.81640625" customWidth="1"/>
    <col min="2313" max="2313" width="8.1796875" customWidth="1"/>
    <col min="2314" max="2314" width="12" customWidth="1"/>
    <col min="2315" max="2315" width="11.26953125" bestFit="1" customWidth="1"/>
    <col min="2316" max="2316" width="12" customWidth="1"/>
    <col min="2317" max="2317" width="11" customWidth="1"/>
    <col min="2318" max="2318" width="31.7265625" customWidth="1"/>
    <col min="2319" max="2319" width="15.26953125" customWidth="1"/>
    <col min="2567" max="2567" width="9.54296875" customWidth="1"/>
    <col min="2568" max="2568" width="7.81640625" customWidth="1"/>
    <col min="2569" max="2569" width="8.1796875" customWidth="1"/>
    <col min="2570" max="2570" width="12" customWidth="1"/>
    <col min="2571" max="2571" width="11.26953125" bestFit="1" customWidth="1"/>
    <col min="2572" max="2572" width="12" customWidth="1"/>
    <col min="2573" max="2573" width="11" customWidth="1"/>
    <col min="2574" max="2574" width="31.7265625" customWidth="1"/>
    <col min="2575" max="2575" width="15.26953125" customWidth="1"/>
    <col min="2823" max="2823" width="9.54296875" customWidth="1"/>
    <col min="2824" max="2824" width="7.81640625" customWidth="1"/>
    <col min="2825" max="2825" width="8.1796875" customWidth="1"/>
    <col min="2826" max="2826" width="12" customWidth="1"/>
    <col min="2827" max="2827" width="11.26953125" bestFit="1" customWidth="1"/>
    <col min="2828" max="2828" width="12" customWidth="1"/>
    <col min="2829" max="2829" width="11" customWidth="1"/>
    <col min="2830" max="2830" width="31.7265625" customWidth="1"/>
    <col min="2831" max="2831" width="15.26953125" customWidth="1"/>
    <col min="3079" max="3079" width="9.54296875" customWidth="1"/>
    <col min="3080" max="3080" width="7.81640625" customWidth="1"/>
    <col min="3081" max="3081" width="8.1796875" customWidth="1"/>
    <col min="3082" max="3082" width="12" customWidth="1"/>
    <col min="3083" max="3083" width="11.26953125" bestFit="1" customWidth="1"/>
    <col min="3084" max="3084" width="12" customWidth="1"/>
    <col min="3085" max="3085" width="11" customWidth="1"/>
    <col min="3086" max="3086" width="31.7265625" customWidth="1"/>
    <col min="3087" max="3087" width="15.26953125" customWidth="1"/>
    <col min="3335" max="3335" width="9.54296875" customWidth="1"/>
    <col min="3336" max="3336" width="7.81640625" customWidth="1"/>
    <col min="3337" max="3337" width="8.1796875" customWidth="1"/>
    <col min="3338" max="3338" width="12" customWidth="1"/>
    <col min="3339" max="3339" width="11.26953125" bestFit="1" customWidth="1"/>
    <col min="3340" max="3340" width="12" customWidth="1"/>
    <col min="3341" max="3341" width="11" customWidth="1"/>
    <col min="3342" max="3342" width="31.7265625" customWidth="1"/>
    <col min="3343" max="3343" width="15.26953125" customWidth="1"/>
    <col min="3591" max="3591" width="9.54296875" customWidth="1"/>
    <col min="3592" max="3592" width="7.81640625" customWidth="1"/>
    <col min="3593" max="3593" width="8.1796875" customWidth="1"/>
    <col min="3594" max="3594" width="12" customWidth="1"/>
    <col min="3595" max="3595" width="11.26953125" bestFit="1" customWidth="1"/>
    <col min="3596" max="3596" width="12" customWidth="1"/>
    <col min="3597" max="3597" width="11" customWidth="1"/>
    <col min="3598" max="3598" width="31.7265625" customWidth="1"/>
    <col min="3599" max="3599" width="15.26953125" customWidth="1"/>
    <col min="3847" max="3847" width="9.54296875" customWidth="1"/>
    <col min="3848" max="3848" width="7.81640625" customWidth="1"/>
    <col min="3849" max="3849" width="8.1796875" customWidth="1"/>
    <col min="3850" max="3850" width="12" customWidth="1"/>
    <col min="3851" max="3851" width="11.26953125" bestFit="1" customWidth="1"/>
    <col min="3852" max="3852" width="12" customWidth="1"/>
    <col min="3853" max="3853" width="11" customWidth="1"/>
    <col min="3854" max="3854" width="31.7265625" customWidth="1"/>
    <col min="3855" max="3855" width="15.26953125" customWidth="1"/>
    <col min="4103" max="4103" width="9.54296875" customWidth="1"/>
    <col min="4104" max="4104" width="7.81640625" customWidth="1"/>
    <col min="4105" max="4105" width="8.1796875" customWidth="1"/>
    <col min="4106" max="4106" width="12" customWidth="1"/>
    <col min="4107" max="4107" width="11.26953125" bestFit="1" customWidth="1"/>
    <col min="4108" max="4108" width="12" customWidth="1"/>
    <col min="4109" max="4109" width="11" customWidth="1"/>
    <col min="4110" max="4110" width="31.7265625" customWidth="1"/>
    <col min="4111" max="4111" width="15.26953125" customWidth="1"/>
    <col min="4359" max="4359" width="9.54296875" customWidth="1"/>
    <col min="4360" max="4360" width="7.81640625" customWidth="1"/>
    <col min="4361" max="4361" width="8.1796875" customWidth="1"/>
    <col min="4362" max="4362" width="12" customWidth="1"/>
    <col min="4363" max="4363" width="11.26953125" bestFit="1" customWidth="1"/>
    <col min="4364" max="4364" width="12" customWidth="1"/>
    <col min="4365" max="4365" width="11" customWidth="1"/>
    <col min="4366" max="4366" width="31.7265625" customWidth="1"/>
    <col min="4367" max="4367" width="15.26953125" customWidth="1"/>
    <col min="4615" max="4615" width="9.54296875" customWidth="1"/>
    <col min="4616" max="4616" width="7.81640625" customWidth="1"/>
    <col min="4617" max="4617" width="8.1796875" customWidth="1"/>
    <col min="4618" max="4618" width="12" customWidth="1"/>
    <col min="4619" max="4619" width="11.26953125" bestFit="1" customWidth="1"/>
    <col min="4620" max="4620" width="12" customWidth="1"/>
    <col min="4621" max="4621" width="11" customWidth="1"/>
    <col min="4622" max="4622" width="31.7265625" customWidth="1"/>
    <col min="4623" max="4623" width="15.26953125" customWidth="1"/>
    <col min="4871" max="4871" width="9.54296875" customWidth="1"/>
    <col min="4872" max="4872" width="7.81640625" customWidth="1"/>
    <col min="4873" max="4873" width="8.1796875" customWidth="1"/>
    <col min="4874" max="4874" width="12" customWidth="1"/>
    <col min="4875" max="4875" width="11.26953125" bestFit="1" customWidth="1"/>
    <col min="4876" max="4876" width="12" customWidth="1"/>
    <col min="4877" max="4877" width="11" customWidth="1"/>
    <col min="4878" max="4878" width="31.7265625" customWidth="1"/>
    <col min="4879" max="4879" width="15.26953125" customWidth="1"/>
    <col min="5127" max="5127" width="9.54296875" customWidth="1"/>
    <col min="5128" max="5128" width="7.81640625" customWidth="1"/>
    <col min="5129" max="5129" width="8.1796875" customWidth="1"/>
    <col min="5130" max="5130" width="12" customWidth="1"/>
    <col min="5131" max="5131" width="11.26953125" bestFit="1" customWidth="1"/>
    <col min="5132" max="5132" width="12" customWidth="1"/>
    <col min="5133" max="5133" width="11" customWidth="1"/>
    <col min="5134" max="5134" width="31.7265625" customWidth="1"/>
    <col min="5135" max="5135" width="15.26953125" customWidth="1"/>
    <col min="5383" max="5383" width="9.54296875" customWidth="1"/>
    <col min="5384" max="5384" width="7.81640625" customWidth="1"/>
    <col min="5385" max="5385" width="8.1796875" customWidth="1"/>
    <col min="5386" max="5386" width="12" customWidth="1"/>
    <col min="5387" max="5387" width="11.26953125" bestFit="1" customWidth="1"/>
    <col min="5388" max="5388" width="12" customWidth="1"/>
    <col min="5389" max="5389" width="11" customWidth="1"/>
    <col min="5390" max="5390" width="31.7265625" customWidth="1"/>
    <col min="5391" max="5391" width="15.26953125" customWidth="1"/>
    <col min="5639" max="5639" width="9.54296875" customWidth="1"/>
    <col min="5640" max="5640" width="7.81640625" customWidth="1"/>
    <col min="5641" max="5641" width="8.1796875" customWidth="1"/>
    <col min="5642" max="5642" width="12" customWidth="1"/>
    <col min="5643" max="5643" width="11.26953125" bestFit="1" customWidth="1"/>
    <col min="5644" max="5644" width="12" customWidth="1"/>
    <col min="5645" max="5645" width="11" customWidth="1"/>
    <col min="5646" max="5646" width="31.7265625" customWidth="1"/>
    <col min="5647" max="5647" width="15.26953125" customWidth="1"/>
    <col min="5895" max="5895" width="9.54296875" customWidth="1"/>
    <col min="5896" max="5896" width="7.81640625" customWidth="1"/>
    <col min="5897" max="5897" width="8.1796875" customWidth="1"/>
    <col min="5898" max="5898" width="12" customWidth="1"/>
    <col min="5899" max="5899" width="11.26953125" bestFit="1" customWidth="1"/>
    <col min="5900" max="5900" width="12" customWidth="1"/>
    <col min="5901" max="5901" width="11" customWidth="1"/>
    <col min="5902" max="5902" width="31.7265625" customWidth="1"/>
    <col min="5903" max="5903" width="15.26953125" customWidth="1"/>
    <col min="6151" max="6151" width="9.54296875" customWidth="1"/>
    <col min="6152" max="6152" width="7.81640625" customWidth="1"/>
    <col min="6153" max="6153" width="8.1796875" customWidth="1"/>
    <col min="6154" max="6154" width="12" customWidth="1"/>
    <col min="6155" max="6155" width="11.26953125" bestFit="1" customWidth="1"/>
    <col min="6156" max="6156" width="12" customWidth="1"/>
    <col min="6157" max="6157" width="11" customWidth="1"/>
    <col min="6158" max="6158" width="31.7265625" customWidth="1"/>
    <col min="6159" max="6159" width="15.26953125" customWidth="1"/>
    <col min="6407" max="6407" width="9.54296875" customWidth="1"/>
    <col min="6408" max="6408" width="7.81640625" customWidth="1"/>
    <col min="6409" max="6409" width="8.1796875" customWidth="1"/>
    <col min="6410" max="6410" width="12" customWidth="1"/>
    <col min="6411" max="6411" width="11.26953125" bestFit="1" customWidth="1"/>
    <col min="6412" max="6412" width="12" customWidth="1"/>
    <col min="6413" max="6413" width="11" customWidth="1"/>
    <col min="6414" max="6414" width="31.7265625" customWidth="1"/>
    <col min="6415" max="6415" width="15.26953125" customWidth="1"/>
    <col min="6663" max="6663" width="9.54296875" customWidth="1"/>
    <col min="6664" max="6664" width="7.81640625" customWidth="1"/>
    <col min="6665" max="6665" width="8.1796875" customWidth="1"/>
    <col min="6666" max="6666" width="12" customWidth="1"/>
    <col min="6667" max="6667" width="11.26953125" bestFit="1" customWidth="1"/>
    <col min="6668" max="6668" width="12" customWidth="1"/>
    <col min="6669" max="6669" width="11" customWidth="1"/>
    <col min="6670" max="6670" width="31.7265625" customWidth="1"/>
    <col min="6671" max="6671" width="15.26953125" customWidth="1"/>
    <col min="6919" max="6919" width="9.54296875" customWidth="1"/>
    <col min="6920" max="6920" width="7.81640625" customWidth="1"/>
    <col min="6921" max="6921" width="8.1796875" customWidth="1"/>
    <col min="6922" max="6922" width="12" customWidth="1"/>
    <col min="6923" max="6923" width="11.26953125" bestFit="1" customWidth="1"/>
    <col min="6924" max="6924" width="12" customWidth="1"/>
    <col min="6925" max="6925" width="11" customWidth="1"/>
    <col min="6926" max="6926" width="31.7265625" customWidth="1"/>
    <col min="6927" max="6927" width="15.26953125" customWidth="1"/>
    <col min="7175" max="7175" width="9.54296875" customWidth="1"/>
    <col min="7176" max="7176" width="7.81640625" customWidth="1"/>
    <col min="7177" max="7177" width="8.1796875" customWidth="1"/>
    <col min="7178" max="7178" width="12" customWidth="1"/>
    <col min="7179" max="7179" width="11.26953125" bestFit="1" customWidth="1"/>
    <col min="7180" max="7180" width="12" customWidth="1"/>
    <col min="7181" max="7181" width="11" customWidth="1"/>
    <col min="7182" max="7182" width="31.7265625" customWidth="1"/>
    <col min="7183" max="7183" width="15.26953125" customWidth="1"/>
    <col min="7431" max="7431" width="9.54296875" customWidth="1"/>
    <col min="7432" max="7432" width="7.81640625" customWidth="1"/>
    <col min="7433" max="7433" width="8.1796875" customWidth="1"/>
    <col min="7434" max="7434" width="12" customWidth="1"/>
    <col min="7435" max="7435" width="11.26953125" bestFit="1" customWidth="1"/>
    <col min="7436" max="7436" width="12" customWidth="1"/>
    <col min="7437" max="7437" width="11" customWidth="1"/>
    <col min="7438" max="7438" width="31.7265625" customWidth="1"/>
    <col min="7439" max="7439" width="15.26953125" customWidth="1"/>
    <col min="7687" max="7687" width="9.54296875" customWidth="1"/>
    <col min="7688" max="7688" width="7.81640625" customWidth="1"/>
    <col min="7689" max="7689" width="8.1796875" customWidth="1"/>
    <col min="7690" max="7690" width="12" customWidth="1"/>
    <col min="7691" max="7691" width="11.26953125" bestFit="1" customWidth="1"/>
    <col min="7692" max="7692" width="12" customWidth="1"/>
    <col min="7693" max="7693" width="11" customWidth="1"/>
    <col min="7694" max="7694" width="31.7265625" customWidth="1"/>
    <col min="7695" max="7695" width="15.26953125" customWidth="1"/>
    <col min="7943" max="7943" width="9.54296875" customWidth="1"/>
    <col min="7944" max="7944" width="7.81640625" customWidth="1"/>
    <col min="7945" max="7945" width="8.1796875" customWidth="1"/>
    <col min="7946" max="7946" width="12" customWidth="1"/>
    <col min="7947" max="7947" width="11.26953125" bestFit="1" customWidth="1"/>
    <col min="7948" max="7948" width="12" customWidth="1"/>
    <col min="7949" max="7949" width="11" customWidth="1"/>
    <col min="7950" max="7950" width="31.7265625" customWidth="1"/>
    <col min="7951" max="7951" width="15.26953125" customWidth="1"/>
    <col min="8199" max="8199" width="9.54296875" customWidth="1"/>
    <col min="8200" max="8200" width="7.81640625" customWidth="1"/>
    <col min="8201" max="8201" width="8.1796875" customWidth="1"/>
    <col min="8202" max="8202" width="12" customWidth="1"/>
    <col min="8203" max="8203" width="11.26953125" bestFit="1" customWidth="1"/>
    <col min="8204" max="8204" width="12" customWidth="1"/>
    <col min="8205" max="8205" width="11" customWidth="1"/>
    <col min="8206" max="8206" width="31.7265625" customWidth="1"/>
    <col min="8207" max="8207" width="15.26953125" customWidth="1"/>
    <col min="8455" max="8455" width="9.54296875" customWidth="1"/>
    <col min="8456" max="8456" width="7.81640625" customWidth="1"/>
    <col min="8457" max="8457" width="8.1796875" customWidth="1"/>
    <col min="8458" max="8458" width="12" customWidth="1"/>
    <col min="8459" max="8459" width="11.26953125" bestFit="1" customWidth="1"/>
    <col min="8460" max="8460" width="12" customWidth="1"/>
    <col min="8461" max="8461" width="11" customWidth="1"/>
    <col min="8462" max="8462" width="31.7265625" customWidth="1"/>
    <col min="8463" max="8463" width="15.26953125" customWidth="1"/>
    <col min="8711" max="8711" width="9.54296875" customWidth="1"/>
    <col min="8712" max="8712" width="7.81640625" customWidth="1"/>
    <col min="8713" max="8713" width="8.1796875" customWidth="1"/>
    <col min="8714" max="8714" width="12" customWidth="1"/>
    <col min="8715" max="8715" width="11.26953125" bestFit="1" customWidth="1"/>
    <col min="8716" max="8716" width="12" customWidth="1"/>
    <col min="8717" max="8717" width="11" customWidth="1"/>
    <col min="8718" max="8718" width="31.7265625" customWidth="1"/>
    <col min="8719" max="8719" width="15.26953125" customWidth="1"/>
    <col min="8967" max="8967" width="9.54296875" customWidth="1"/>
    <col min="8968" max="8968" width="7.81640625" customWidth="1"/>
    <col min="8969" max="8969" width="8.1796875" customWidth="1"/>
    <col min="8970" max="8970" width="12" customWidth="1"/>
    <col min="8971" max="8971" width="11.26953125" bestFit="1" customWidth="1"/>
    <col min="8972" max="8972" width="12" customWidth="1"/>
    <col min="8973" max="8973" width="11" customWidth="1"/>
    <col min="8974" max="8974" width="31.7265625" customWidth="1"/>
    <col min="8975" max="8975" width="15.26953125" customWidth="1"/>
    <col min="9223" max="9223" width="9.54296875" customWidth="1"/>
    <col min="9224" max="9224" width="7.81640625" customWidth="1"/>
    <col min="9225" max="9225" width="8.1796875" customWidth="1"/>
    <col min="9226" max="9226" width="12" customWidth="1"/>
    <col min="9227" max="9227" width="11.26953125" bestFit="1" customWidth="1"/>
    <col min="9228" max="9228" width="12" customWidth="1"/>
    <col min="9229" max="9229" width="11" customWidth="1"/>
    <col min="9230" max="9230" width="31.7265625" customWidth="1"/>
    <col min="9231" max="9231" width="15.26953125" customWidth="1"/>
    <col min="9479" max="9479" width="9.54296875" customWidth="1"/>
    <col min="9480" max="9480" width="7.81640625" customWidth="1"/>
    <col min="9481" max="9481" width="8.1796875" customWidth="1"/>
    <col min="9482" max="9482" width="12" customWidth="1"/>
    <col min="9483" max="9483" width="11.26953125" bestFit="1" customWidth="1"/>
    <col min="9484" max="9484" width="12" customWidth="1"/>
    <col min="9485" max="9485" width="11" customWidth="1"/>
    <col min="9486" max="9486" width="31.7265625" customWidth="1"/>
    <col min="9487" max="9487" width="15.26953125" customWidth="1"/>
    <col min="9735" max="9735" width="9.54296875" customWidth="1"/>
    <col min="9736" max="9736" width="7.81640625" customWidth="1"/>
    <col min="9737" max="9737" width="8.1796875" customWidth="1"/>
    <col min="9738" max="9738" width="12" customWidth="1"/>
    <col min="9739" max="9739" width="11.26953125" bestFit="1" customWidth="1"/>
    <col min="9740" max="9740" width="12" customWidth="1"/>
    <col min="9741" max="9741" width="11" customWidth="1"/>
    <col min="9742" max="9742" width="31.7265625" customWidth="1"/>
    <col min="9743" max="9743" width="15.26953125" customWidth="1"/>
    <col min="9991" max="9991" width="9.54296875" customWidth="1"/>
    <col min="9992" max="9992" width="7.81640625" customWidth="1"/>
    <col min="9993" max="9993" width="8.1796875" customWidth="1"/>
    <col min="9994" max="9994" width="12" customWidth="1"/>
    <col min="9995" max="9995" width="11.26953125" bestFit="1" customWidth="1"/>
    <col min="9996" max="9996" width="12" customWidth="1"/>
    <col min="9997" max="9997" width="11" customWidth="1"/>
    <col min="9998" max="9998" width="31.7265625" customWidth="1"/>
    <col min="9999" max="9999" width="15.26953125" customWidth="1"/>
    <col min="10247" max="10247" width="9.54296875" customWidth="1"/>
    <col min="10248" max="10248" width="7.81640625" customWidth="1"/>
    <col min="10249" max="10249" width="8.1796875" customWidth="1"/>
    <col min="10250" max="10250" width="12" customWidth="1"/>
    <col min="10251" max="10251" width="11.26953125" bestFit="1" customWidth="1"/>
    <col min="10252" max="10252" width="12" customWidth="1"/>
    <col min="10253" max="10253" width="11" customWidth="1"/>
    <col min="10254" max="10254" width="31.7265625" customWidth="1"/>
    <col min="10255" max="10255" width="15.26953125" customWidth="1"/>
    <col min="10503" max="10503" width="9.54296875" customWidth="1"/>
    <col min="10504" max="10504" width="7.81640625" customWidth="1"/>
    <col min="10505" max="10505" width="8.1796875" customWidth="1"/>
    <col min="10506" max="10506" width="12" customWidth="1"/>
    <col min="10507" max="10507" width="11.26953125" bestFit="1" customWidth="1"/>
    <col min="10508" max="10508" width="12" customWidth="1"/>
    <col min="10509" max="10509" width="11" customWidth="1"/>
    <col min="10510" max="10510" width="31.7265625" customWidth="1"/>
    <col min="10511" max="10511" width="15.26953125" customWidth="1"/>
    <col min="10759" max="10759" width="9.54296875" customWidth="1"/>
    <col min="10760" max="10760" width="7.81640625" customWidth="1"/>
    <col min="10761" max="10761" width="8.1796875" customWidth="1"/>
    <col min="10762" max="10762" width="12" customWidth="1"/>
    <col min="10763" max="10763" width="11.26953125" bestFit="1" customWidth="1"/>
    <col min="10764" max="10764" width="12" customWidth="1"/>
    <col min="10765" max="10765" width="11" customWidth="1"/>
    <col min="10766" max="10766" width="31.7265625" customWidth="1"/>
    <col min="10767" max="10767" width="15.26953125" customWidth="1"/>
    <col min="11015" max="11015" width="9.54296875" customWidth="1"/>
    <col min="11016" max="11016" width="7.81640625" customWidth="1"/>
    <col min="11017" max="11017" width="8.1796875" customWidth="1"/>
    <col min="11018" max="11018" width="12" customWidth="1"/>
    <col min="11019" max="11019" width="11.26953125" bestFit="1" customWidth="1"/>
    <col min="11020" max="11020" width="12" customWidth="1"/>
    <col min="11021" max="11021" width="11" customWidth="1"/>
    <col min="11022" max="11022" width="31.7265625" customWidth="1"/>
    <col min="11023" max="11023" width="15.26953125" customWidth="1"/>
    <col min="11271" max="11271" width="9.54296875" customWidth="1"/>
    <col min="11272" max="11272" width="7.81640625" customWidth="1"/>
    <col min="11273" max="11273" width="8.1796875" customWidth="1"/>
    <col min="11274" max="11274" width="12" customWidth="1"/>
    <col min="11275" max="11275" width="11.26953125" bestFit="1" customWidth="1"/>
    <col min="11276" max="11276" width="12" customWidth="1"/>
    <col min="11277" max="11277" width="11" customWidth="1"/>
    <col min="11278" max="11278" width="31.7265625" customWidth="1"/>
    <col min="11279" max="11279" width="15.26953125" customWidth="1"/>
    <col min="11527" max="11527" width="9.54296875" customWidth="1"/>
    <col min="11528" max="11528" width="7.81640625" customWidth="1"/>
    <col min="11529" max="11529" width="8.1796875" customWidth="1"/>
    <col min="11530" max="11530" width="12" customWidth="1"/>
    <col min="11531" max="11531" width="11.26953125" bestFit="1" customWidth="1"/>
    <col min="11532" max="11532" width="12" customWidth="1"/>
    <col min="11533" max="11533" width="11" customWidth="1"/>
    <col min="11534" max="11534" width="31.7265625" customWidth="1"/>
    <col min="11535" max="11535" width="15.26953125" customWidth="1"/>
    <col min="11783" max="11783" width="9.54296875" customWidth="1"/>
    <col min="11784" max="11784" width="7.81640625" customWidth="1"/>
    <col min="11785" max="11785" width="8.1796875" customWidth="1"/>
    <col min="11786" max="11786" width="12" customWidth="1"/>
    <col min="11787" max="11787" width="11.26953125" bestFit="1" customWidth="1"/>
    <col min="11788" max="11788" width="12" customWidth="1"/>
    <col min="11789" max="11789" width="11" customWidth="1"/>
    <col min="11790" max="11790" width="31.7265625" customWidth="1"/>
    <col min="11791" max="11791" width="15.26953125" customWidth="1"/>
    <col min="12039" max="12039" width="9.54296875" customWidth="1"/>
    <col min="12040" max="12040" width="7.81640625" customWidth="1"/>
    <col min="12041" max="12041" width="8.1796875" customWidth="1"/>
    <col min="12042" max="12042" width="12" customWidth="1"/>
    <col min="12043" max="12043" width="11.26953125" bestFit="1" customWidth="1"/>
    <col min="12044" max="12044" width="12" customWidth="1"/>
    <col min="12045" max="12045" width="11" customWidth="1"/>
    <col min="12046" max="12046" width="31.7265625" customWidth="1"/>
    <col min="12047" max="12047" width="15.26953125" customWidth="1"/>
    <col min="12295" max="12295" width="9.54296875" customWidth="1"/>
    <col min="12296" max="12296" width="7.81640625" customWidth="1"/>
    <col min="12297" max="12297" width="8.1796875" customWidth="1"/>
    <col min="12298" max="12298" width="12" customWidth="1"/>
    <col min="12299" max="12299" width="11.26953125" bestFit="1" customWidth="1"/>
    <col min="12300" max="12300" width="12" customWidth="1"/>
    <col min="12301" max="12301" width="11" customWidth="1"/>
    <col min="12302" max="12302" width="31.7265625" customWidth="1"/>
    <col min="12303" max="12303" width="15.26953125" customWidth="1"/>
    <col min="12551" max="12551" width="9.54296875" customWidth="1"/>
    <col min="12552" max="12552" width="7.81640625" customWidth="1"/>
    <col min="12553" max="12553" width="8.1796875" customWidth="1"/>
    <col min="12554" max="12554" width="12" customWidth="1"/>
    <col min="12555" max="12555" width="11.26953125" bestFit="1" customWidth="1"/>
    <col min="12556" max="12556" width="12" customWidth="1"/>
    <col min="12557" max="12557" width="11" customWidth="1"/>
    <col min="12558" max="12558" width="31.7265625" customWidth="1"/>
    <col min="12559" max="12559" width="15.26953125" customWidth="1"/>
    <col min="12807" max="12807" width="9.54296875" customWidth="1"/>
    <col min="12808" max="12808" width="7.81640625" customWidth="1"/>
    <col min="12809" max="12809" width="8.1796875" customWidth="1"/>
    <col min="12810" max="12810" width="12" customWidth="1"/>
    <col min="12811" max="12811" width="11.26953125" bestFit="1" customWidth="1"/>
    <col min="12812" max="12812" width="12" customWidth="1"/>
    <col min="12813" max="12813" width="11" customWidth="1"/>
    <col min="12814" max="12814" width="31.7265625" customWidth="1"/>
    <col min="12815" max="12815" width="15.26953125" customWidth="1"/>
    <col min="13063" max="13063" width="9.54296875" customWidth="1"/>
    <col min="13064" max="13064" width="7.81640625" customWidth="1"/>
    <col min="13065" max="13065" width="8.1796875" customWidth="1"/>
    <col min="13066" max="13066" width="12" customWidth="1"/>
    <col min="13067" max="13067" width="11.26953125" bestFit="1" customWidth="1"/>
    <col min="13068" max="13068" width="12" customWidth="1"/>
    <col min="13069" max="13069" width="11" customWidth="1"/>
    <col min="13070" max="13070" width="31.7265625" customWidth="1"/>
    <col min="13071" max="13071" width="15.26953125" customWidth="1"/>
    <col min="13319" max="13319" width="9.54296875" customWidth="1"/>
    <col min="13320" max="13320" width="7.81640625" customWidth="1"/>
    <col min="13321" max="13321" width="8.1796875" customWidth="1"/>
    <col min="13322" max="13322" width="12" customWidth="1"/>
    <col min="13323" max="13323" width="11.26953125" bestFit="1" customWidth="1"/>
    <col min="13324" max="13324" width="12" customWidth="1"/>
    <col min="13325" max="13325" width="11" customWidth="1"/>
    <col min="13326" max="13326" width="31.7265625" customWidth="1"/>
    <col min="13327" max="13327" width="15.26953125" customWidth="1"/>
    <col min="13575" max="13575" width="9.54296875" customWidth="1"/>
    <col min="13576" max="13576" width="7.81640625" customWidth="1"/>
    <col min="13577" max="13577" width="8.1796875" customWidth="1"/>
    <col min="13578" max="13578" width="12" customWidth="1"/>
    <col min="13579" max="13579" width="11.26953125" bestFit="1" customWidth="1"/>
    <col min="13580" max="13580" width="12" customWidth="1"/>
    <col min="13581" max="13581" width="11" customWidth="1"/>
    <col min="13582" max="13582" width="31.7265625" customWidth="1"/>
    <col min="13583" max="13583" width="15.26953125" customWidth="1"/>
    <col min="13831" max="13831" width="9.54296875" customWidth="1"/>
    <col min="13832" max="13832" width="7.81640625" customWidth="1"/>
    <col min="13833" max="13833" width="8.1796875" customWidth="1"/>
    <col min="13834" max="13834" width="12" customWidth="1"/>
    <col min="13835" max="13835" width="11.26953125" bestFit="1" customWidth="1"/>
    <col min="13836" max="13836" width="12" customWidth="1"/>
    <col min="13837" max="13837" width="11" customWidth="1"/>
    <col min="13838" max="13838" width="31.7265625" customWidth="1"/>
    <col min="13839" max="13839" width="15.26953125" customWidth="1"/>
    <col min="14087" max="14087" width="9.54296875" customWidth="1"/>
    <col min="14088" max="14088" width="7.81640625" customWidth="1"/>
    <col min="14089" max="14089" width="8.1796875" customWidth="1"/>
    <col min="14090" max="14090" width="12" customWidth="1"/>
    <col min="14091" max="14091" width="11.26953125" bestFit="1" customWidth="1"/>
    <col min="14092" max="14092" width="12" customWidth="1"/>
    <col min="14093" max="14093" width="11" customWidth="1"/>
    <col min="14094" max="14094" width="31.7265625" customWidth="1"/>
    <col min="14095" max="14095" width="15.26953125" customWidth="1"/>
    <col min="14343" max="14343" width="9.54296875" customWidth="1"/>
    <col min="14344" max="14344" width="7.81640625" customWidth="1"/>
    <col min="14345" max="14345" width="8.1796875" customWidth="1"/>
    <col min="14346" max="14346" width="12" customWidth="1"/>
    <col min="14347" max="14347" width="11.26953125" bestFit="1" customWidth="1"/>
    <col min="14348" max="14348" width="12" customWidth="1"/>
    <col min="14349" max="14349" width="11" customWidth="1"/>
    <col min="14350" max="14350" width="31.7265625" customWidth="1"/>
    <col min="14351" max="14351" width="15.26953125" customWidth="1"/>
    <col min="14599" max="14599" width="9.54296875" customWidth="1"/>
    <col min="14600" max="14600" width="7.81640625" customWidth="1"/>
    <col min="14601" max="14601" width="8.1796875" customWidth="1"/>
    <col min="14602" max="14602" width="12" customWidth="1"/>
    <col min="14603" max="14603" width="11.26953125" bestFit="1" customWidth="1"/>
    <col min="14604" max="14604" width="12" customWidth="1"/>
    <col min="14605" max="14605" width="11" customWidth="1"/>
    <col min="14606" max="14606" width="31.7265625" customWidth="1"/>
    <col min="14607" max="14607" width="15.26953125" customWidth="1"/>
    <col min="14855" max="14855" width="9.54296875" customWidth="1"/>
    <col min="14856" max="14856" width="7.81640625" customWidth="1"/>
    <col min="14857" max="14857" width="8.1796875" customWidth="1"/>
    <col min="14858" max="14858" width="12" customWidth="1"/>
    <col min="14859" max="14859" width="11.26953125" bestFit="1" customWidth="1"/>
    <col min="14860" max="14860" width="12" customWidth="1"/>
    <col min="14861" max="14861" width="11" customWidth="1"/>
    <col min="14862" max="14862" width="31.7265625" customWidth="1"/>
    <col min="14863" max="14863" width="15.26953125" customWidth="1"/>
    <col min="15111" max="15111" width="9.54296875" customWidth="1"/>
    <col min="15112" max="15112" width="7.81640625" customWidth="1"/>
    <col min="15113" max="15113" width="8.1796875" customWidth="1"/>
    <col min="15114" max="15114" width="12" customWidth="1"/>
    <col min="15115" max="15115" width="11.26953125" bestFit="1" customWidth="1"/>
    <col min="15116" max="15116" width="12" customWidth="1"/>
    <col min="15117" max="15117" width="11" customWidth="1"/>
    <col min="15118" max="15118" width="31.7265625" customWidth="1"/>
    <col min="15119" max="15119" width="15.26953125" customWidth="1"/>
    <col min="15367" max="15367" width="9.54296875" customWidth="1"/>
    <col min="15368" max="15368" width="7.81640625" customWidth="1"/>
    <col min="15369" max="15369" width="8.1796875" customWidth="1"/>
    <col min="15370" max="15370" width="12" customWidth="1"/>
    <col min="15371" max="15371" width="11.26953125" bestFit="1" customWidth="1"/>
    <col min="15372" max="15372" width="12" customWidth="1"/>
    <col min="15373" max="15373" width="11" customWidth="1"/>
    <col min="15374" max="15374" width="31.7265625" customWidth="1"/>
    <col min="15375" max="15375" width="15.26953125" customWidth="1"/>
    <col min="15623" max="15623" width="9.54296875" customWidth="1"/>
    <col min="15624" max="15624" width="7.81640625" customWidth="1"/>
    <col min="15625" max="15625" width="8.1796875" customWidth="1"/>
    <col min="15626" max="15626" width="12" customWidth="1"/>
    <col min="15627" max="15627" width="11.26953125" bestFit="1" customWidth="1"/>
    <col min="15628" max="15628" width="12" customWidth="1"/>
    <col min="15629" max="15629" width="11" customWidth="1"/>
    <col min="15630" max="15630" width="31.7265625" customWidth="1"/>
    <col min="15631" max="15631" width="15.26953125" customWidth="1"/>
    <col min="15879" max="15879" width="9.54296875" customWidth="1"/>
    <col min="15880" max="15880" width="7.81640625" customWidth="1"/>
    <col min="15881" max="15881" width="8.1796875" customWidth="1"/>
    <col min="15882" max="15882" width="12" customWidth="1"/>
    <col min="15883" max="15883" width="11.26953125" bestFit="1" customWidth="1"/>
    <col min="15884" max="15884" width="12" customWidth="1"/>
    <col min="15885" max="15885" width="11" customWidth="1"/>
    <col min="15886" max="15886" width="31.7265625" customWidth="1"/>
    <col min="15887" max="15887" width="15.26953125" customWidth="1"/>
    <col min="16135" max="16135" width="9.54296875" customWidth="1"/>
    <col min="16136" max="16136" width="7.81640625" customWidth="1"/>
    <col min="16137" max="16137" width="8.1796875" customWidth="1"/>
    <col min="16138" max="16138" width="12" customWidth="1"/>
    <col min="16139" max="16139" width="11.26953125" bestFit="1" customWidth="1"/>
    <col min="16140" max="16140" width="12" customWidth="1"/>
    <col min="16141" max="16141" width="11" customWidth="1"/>
    <col min="16142" max="16142" width="31.7265625" customWidth="1"/>
    <col min="16143" max="16143" width="15.26953125" customWidth="1"/>
  </cols>
  <sheetData>
    <row r="1" spans="1:47" x14ac:dyDescent="0.35">
      <c r="K1" s="59">
        <f>SUBTOTAL(9,K3:K4)</f>
        <v>1297048</v>
      </c>
      <c r="U1" s="59">
        <f t="shared" ref="U1:AI1" si="0">SUBTOTAL(9,U3:U4)</f>
        <v>0</v>
      </c>
      <c r="V1" s="59">
        <f t="shared" si="0"/>
        <v>842472</v>
      </c>
      <c r="W1" s="59">
        <f t="shared" si="0"/>
        <v>0</v>
      </c>
      <c r="X1" s="59">
        <f t="shared" si="0"/>
        <v>0</v>
      </c>
      <c r="Y1" s="59">
        <f t="shared" si="0"/>
        <v>454576</v>
      </c>
      <c r="Z1" s="59">
        <f t="shared" si="0"/>
        <v>0</v>
      </c>
      <c r="AA1" s="59">
        <f t="shared" si="0"/>
        <v>0</v>
      </c>
      <c r="AB1" s="59">
        <f t="shared" si="0"/>
        <v>0</v>
      </c>
      <c r="AC1" s="59">
        <f t="shared" si="0"/>
        <v>0</v>
      </c>
      <c r="AD1" s="59">
        <f t="shared" si="0"/>
        <v>19160614</v>
      </c>
      <c r="AE1" s="59">
        <f t="shared" si="0"/>
        <v>19160614</v>
      </c>
      <c r="AF1" s="59">
        <f t="shared" si="0"/>
        <v>657248</v>
      </c>
      <c r="AG1" s="59">
        <f t="shared" si="0"/>
        <v>0</v>
      </c>
      <c r="AH1" s="59">
        <f t="shared" si="0"/>
        <v>842472</v>
      </c>
      <c r="AI1" s="59">
        <f t="shared" si="0"/>
        <v>0</v>
      </c>
      <c r="AN1" s="59">
        <f t="shared" ref="AN1:AP1" si="1">SUBTOTAL(9,AN3:AN4)</f>
        <v>17660894</v>
      </c>
      <c r="AO1" s="59">
        <f t="shared" si="1"/>
        <v>17660894</v>
      </c>
      <c r="AP1" s="58">
        <f t="shared" si="1"/>
        <v>0</v>
      </c>
    </row>
    <row r="2" spans="1:47" s="55" customFormat="1" ht="43.5" x14ac:dyDescent="0.35">
      <c r="A2" s="54" t="s">
        <v>40</v>
      </c>
      <c r="B2" s="54" t="s">
        <v>41</v>
      </c>
      <c r="C2" s="54" t="s">
        <v>42</v>
      </c>
      <c r="D2" s="54" t="s">
        <v>43</v>
      </c>
      <c r="E2" s="54" t="s">
        <v>58</v>
      </c>
      <c r="F2" s="56" t="s">
        <v>59</v>
      </c>
      <c r="G2" s="54" t="s">
        <v>44</v>
      </c>
      <c r="H2" s="54" t="s">
        <v>45</v>
      </c>
      <c r="I2" s="57" t="s">
        <v>64</v>
      </c>
      <c r="J2" s="54" t="s">
        <v>46</v>
      </c>
      <c r="K2" s="53" t="s">
        <v>47</v>
      </c>
      <c r="L2" s="54" t="s">
        <v>48</v>
      </c>
      <c r="M2" s="54" t="s">
        <v>49</v>
      </c>
      <c r="N2" s="54" t="s">
        <v>50</v>
      </c>
      <c r="O2" s="65" t="s">
        <v>95</v>
      </c>
      <c r="P2" s="54" t="s">
        <v>96</v>
      </c>
      <c r="Q2" s="71" t="s">
        <v>65</v>
      </c>
      <c r="R2" s="60" t="s">
        <v>66</v>
      </c>
      <c r="S2" s="61" t="s">
        <v>67</v>
      </c>
      <c r="T2" s="61" t="s">
        <v>68</v>
      </c>
      <c r="U2" s="62" t="s">
        <v>69</v>
      </c>
      <c r="V2" s="62" t="s">
        <v>70</v>
      </c>
      <c r="W2" s="62" t="s">
        <v>71</v>
      </c>
      <c r="X2" s="62" t="s">
        <v>72</v>
      </c>
      <c r="Y2" s="62" t="s">
        <v>73</v>
      </c>
      <c r="Z2" s="62" t="s">
        <v>74</v>
      </c>
      <c r="AA2" s="62" t="s">
        <v>75</v>
      </c>
      <c r="AB2" s="62" t="s">
        <v>76</v>
      </c>
      <c r="AC2" s="62" t="s">
        <v>77</v>
      </c>
      <c r="AD2" s="68" t="s">
        <v>78</v>
      </c>
      <c r="AE2" s="68" t="s">
        <v>79</v>
      </c>
      <c r="AF2" s="63" t="s">
        <v>80</v>
      </c>
      <c r="AG2" s="63" t="s">
        <v>81</v>
      </c>
      <c r="AH2" s="63" t="s">
        <v>82</v>
      </c>
      <c r="AI2" s="63" t="s">
        <v>83</v>
      </c>
      <c r="AJ2" s="63" t="s">
        <v>84</v>
      </c>
      <c r="AK2" s="63" t="s">
        <v>85</v>
      </c>
      <c r="AL2" s="63" t="s">
        <v>86</v>
      </c>
      <c r="AM2" s="63" t="s">
        <v>87</v>
      </c>
      <c r="AN2" s="68" t="s">
        <v>88</v>
      </c>
      <c r="AO2" s="64" t="s">
        <v>89</v>
      </c>
      <c r="AP2" s="70" t="s">
        <v>90</v>
      </c>
      <c r="AQ2" s="64" t="s">
        <v>91</v>
      </c>
      <c r="AR2" s="64" t="s">
        <v>92</v>
      </c>
      <c r="AS2" s="64" t="s">
        <v>93</v>
      </c>
      <c r="AT2" s="64" t="s">
        <v>94</v>
      </c>
      <c r="AU2" s="54" t="s">
        <v>103</v>
      </c>
    </row>
    <row r="3" spans="1:47" x14ac:dyDescent="0.35">
      <c r="A3" s="29">
        <v>892000501</v>
      </c>
      <c r="B3" s="19" t="s">
        <v>51</v>
      </c>
      <c r="C3" s="29" t="s">
        <v>52</v>
      </c>
      <c r="D3" s="37">
        <v>64163</v>
      </c>
      <c r="E3" s="37" t="s">
        <v>60</v>
      </c>
      <c r="F3" s="37" t="s">
        <v>61</v>
      </c>
      <c r="G3" s="20">
        <v>44270</v>
      </c>
      <c r="H3" s="20">
        <v>44291</v>
      </c>
      <c r="I3" s="20">
        <v>44291</v>
      </c>
      <c r="J3" s="38">
        <v>18318142</v>
      </c>
      <c r="K3" s="38">
        <v>454576</v>
      </c>
      <c r="L3" s="39" t="s">
        <v>53</v>
      </c>
      <c r="M3" s="40" t="s">
        <v>54</v>
      </c>
      <c r="N3" s="40" t="s">
        <v>55</v>
      </c>
      <c r="O3" s="40" t="s">
        <v>105</v>
      </c>
      <c r="P3" s="40" t="s">
        <v>97</v>
      </c>
      <c r="Q3" s="18">
        <v>0</v>
      </c>
      <c r="R3" s="19"/>
      <c r="S3" s="19"/>
      <c r="T3" s="19"/>
      <c r="U3" s="19"/>
      <c r="V3" s="19"/>
      <c r="W3" s="19"/>
      <c r="X3" s="19"/>
      <c r="Y3" s="38">
        <v>454576</v>
      </c>
      <c r="Z3" s="19"/>
      <c r="AA3" s="19"/>
      <c r="AB3" s="19"/>
      <c r="AC3" s="19"/>
      <c r="AD3" s="18">
        <v>18318142</v>
      </c>
      <c r="AE3" s="18">
        <v>18318142</v>
      </c>
      <c r="AF3" s="38">
        <v>657248</v>
      </c>
      <c r="AG3" s="19"/>
      <c r="AH3" s="19"/>
      <c r="AI3" s="19"/>
      <c r="AJ3" s="19"/>
      <c r="AK3" s="19"/>
      <c r="AL3" s="19"/>
      <c r="AM3" s="19"/>
      <c r="AN3" s="18">
        <v>17660894</v>
      </c>
      <c r="AO3" s="42">
        <v>17660894</v>
      </c>
      <c r="AP3" s="66">
        <v>0</v>
      </c>
      <c r="AQ3" s="19">
        <v>2201076774</v>
      </c>
      <c r="AR3" s="19"/>
      <c r="AS3" s="19" t="s">
        <v>102</v>
      </c>
      <c r="AT3" s="42">
        <v>17660894</v>
      </c>
      <c r="AU3" s="20">
        <v>45596</v>
      </c>
    </row>
    <row r="4" spans="1:47" x14ac:dyDescent="0.35">
      <c r="A4" s="29">
        <v>892000501</v>
      </c>
      <c r="B4" s="19" t="s">
        <v>51</v>
      </c>
      <c r="C4" s="29" t="s">
        <v>52</v>
      </c>
      <c r="D4" s="37">
        <v>64164</v>
      </c>
      <c r="E4" s="37" t="s">
        <v>62</v>
      </c>
      <c r="F4" s="37" t="s">
        <v>63</v>
      </c>
      <c r="G4" s="20">
        <v>44270</v>
      </c>
      <c r="H4" s="20">
        <v>44364</v>
      </c>
      <c r="I4" s="20">
        <v>44352</v>
      </c>
      <c r="J4" s="38">
        <v>842472</v>
      </c>
      <c r="K4" s="38">
        <v>842472</v>
      </c>
      <c r="L4" s="39" t="s">
        <v>56</v>
      </c>
      <c r="M4" s="40" t="s">
        <v>54</v>
      </c>
      <c r="N4" s="40" t="s">
        <v>55</v>
      </c>
      <c r="O4" s="40" t="s">
        <v>104</v>
      </c>
      <c r="P4" s="40" t="s">
        <v>98</v>
      </c>
      <c r="Q4" s="18">
        <v>0</v>
      </c>
      <c r="R4" s="19"/>
      <c r="S4" s="19"/>
      <c r="T4" s="19"/>
      <c r="U4" s="19"/>
      <c r="V4" s="38">
        <v>842472</v>
      </c>
      <c r="W4" s="19"/>
      <c r="X4" s="19"/>
      <c r="Y4" s="19"/>
      <c r="Z4" s="19"/>
      <c r="AA4" s="19"/>
      <c r="AB4" s="19"/>
      <c r="AC4" s="19"/>
      <c r="AD4" s="34">
        <v>842472</v>
      </c>
      <c r="AE4" s="34">
        <v>842472</v>
      </c>
      <c r="AF4" s="19"/>
      <c r="AG4" s="19"/>
      <c r="AH4" s="38">
        <v>842472</v>
      </c>
      <c r="AI4" s="19"/>
      <c r="AJ4" s="69" t="s">
        <v>106</v>
      </c>
      <c r="AK4" s="69" t="s">
        <v>99</v>
      </c>
      <c r="AL4" s="69" t="s">
        <v>100</v>
      </c>
      <c r="AM4" s="69" t="s">
        <v>101</v>
      </c>
      <c r="AN4" s="18"/>
      <c r="AO4" s="19"/>
      <c r="AP4" s="66"/>
      <c r="AQ4" s="19"/>
      <c r="AR4" s="19"/>
      <c r="AS4" s="19"/>
      <c r="AT4" s="20"/>
      <c r="AU4" s="20">
        <v>45596</v>
      </c>
    </row>
  </sheetData>
  <dataValidations count="1">
    <dataValidation type="whole" operator="greaterThan" allowBlank="1" showInputMessage="1" showErrorMessage="1" errorTitle="DATO ERRADO" error="El valor debe ser diferente de cero" sqref="J1:K1048576 JH1:JI1048576 TD1:TE1048576 ACZ1:ADA1048576 AMV1:AMW1048576 AWR1:AWS1048576 BGN1:BGO1048576 BQJ1:BQK1048576 CAF1:CAG1048576 CKB1:CKC1048576 CTX1:CTY1048576 DDT1:DDU1048576 DNP1:DNQ1048576 DXL1:DXM1048576 EHH1:EHI1048576 ERD1:ERE1048576 FAZ1:FBA1048576 FKV1:FKW1048576 FUR1:FUS1048576 GEN1:GEO1048576 GOJ1:GOK1048576 GYF1:GYG1048576 HIB1:HIC1048576 HRX1:HRY1048576 IBT1:IBU1048576 ILP1:ILQ1048576 IVL1:IVM1048576 JFH1:JFI1048576 JPD1:JPE1048576 JYZ1:JZA1048576 KIV1:KIW1048576 KSR1:KSS1048576 LCN1:LCO1048576 LMJ1:LMK1048576 LWF1:LWG1048576 MGB1:MGC1048576 MPX1:MPY1048576 MZT1:MZU1048576 NJP1:NJQ1048576 NTL1:NTM1048576 ODH1:ODI1048576 OND1:ONE1048576 OWZ1:OXA1048576 PGV1:PGW1048576 PQR1:PQS1048576 QAN1:QAO1048576 QKJ1:QKK1048576 QUF1:QUG1048576 REB1:REC1048576 RNX1:RNY1048576 RXT1:RXU1048576 SHP1:SHQ1048576 SRL1:SRM1048576 TBH1:TBI1048576 TLD1:TLE1048576 TUZ1:TVA1048576 UEV1:UEW1048576 UOR1:UOS1048576 UYN1:UYO1048576 VIJ1:VIK1048576 VSF1:VSG1048576 WCB1:WCC1048576 WLX1:WLY1048576 WVT1:WVU1048576 U1:AI1 AN1:AP1 V4 AH4 AD4:AE4 Y3">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N24" sqref="N24"/>
    </sheetView>
  </sheetViews>
  <sheetFormatPr baseColWidth="10" defaultRowHeight="12.5" x14ac:dyDescent="0.25"/>
  <cols>
    <col min="1" max="1" width="1" style="72" customWidth="1"/>
    <col min="2" max="2" width="7.81640625" style="72" customWidth="1"/>
    <col min="3" max="3" width="17.54296875" style="72" customWidth="1"/>
    <col min="4" max="4" width="11.54296875" style="72" customWidth="1"/>
    <col min="5" max="6" width="11.453125" style="72" customWidth="1"/>
    <col min="7" max="7" width="8.1796875" style="72" customWidth="1"/>
    <col min="8" max="8" width="20.81640625" style="72" customWidth="1"/>
    <col min="9" max="9" width="25.453125" style="72" customWidth="1"/>
    <col min="10" max="10" width="12.453125" style="72" customWidth="1"/>
    <col min="11" max="11" width="1.7265625" style="72" customWidth="1"/>
    <col min="12" max="12" width="8.7265625" style="72" customWidth="1"/>
    <col min="13" max="13" width="16.54296875" style="101" bestFit="1" customWidth="1"/>
    <col min="14" max="14" width="13.81640625" style="72" bestFit="1" customWidth="1"/>
    <col min="15" max="15" width="7.453125" style="72" bestFit="1" customWidth="1"/>
    <col min="16" max="16" width="13.26953125" style="72" bestFit="1" customWidth="1"/>
    <col min="17" max="225" width="10.90625" style="72"/>
    <col min="226" max="226" width="4.453125" style="72" customWidth="1"/>
    <col min="227" max="227" width="10.90625" style="72"/>
    <col min="228" max="228" width="17.54296875" style="72" customWidth="1"/>
    <col min="229" max="229" width="11.54296875" style="72" customWidth="1"/>
    <col min="230" max="233" width="10.90625" style="72"/>
    <col min="234" max="234" width="22.54296875" style="72" customWidth="1"/>
    <col min="235" max="235" width="14" style="72" customWidth="1"/>
    <col min="236" max="236" width="1.7265625" style="72" customWidth="1"/>
    <col min="237" max="481" width="10.90625" style="72"/>
    <col min="482" max="482" width="4.453125" style="72" customWidth="1"/>
    <col min="483" max="483" width="10.90625" style="72"/>
    <col min="484" max="484" width="17.54296875" style="72" customWidth="1"/>
    <col min="485" max="485" width="11.54296875" style="72" customWidth="1"/>
    <col min="486" max="489" width="10.90625" style="72"/>
    <col min="490" max="490" width="22.54296875" style="72" customWidth="1"/>
    <col min="491" max="491" width="14" style="72" customWidth="1"/>
    <col min="492" max="492" width="1.7265625" style="72" customWidth="1"/>
    <col min="493" max="737" width="10.90625" style="72"/>
    <col min="738" max="738" width="4.453125" style="72" customWidth="1"/>
    <col min="739" max="739" width="10.90625" style="72"/>
    <col min="740" max="740" width="17.54296875" style="72" customWidth="1"/>
    <col min="741" max="741" width="11.54296875" style="72" customWidth="1"/>
    <col min="742" max="745" width="10.90625" style="72"/>
    <col min="746" max="746" width="22.54296875" style="72" customWidth="1"/>
    <col min="747" max="747" width="14" style="72" customWidth="1"/>
    <col min="748" max="748" width="1.7265625" style="72" customWidth="1"/>
    <col min="749" max="993" width="10.90625" style="72"/>
    <col min="994" max="994" width="4.453125" style="72" customWidth="1"/>
    <col min="995" max="995" width="10.90625" style="72"/>
    <col min="996" max="996" width="17.54296875" style="72" customWidth="1"/>
    <col min="997" max="997" width="11.54296875" style="72" customWidth="1"/>
    <col min="998" max="1001" width="10.90625" style="72"/>
    <col min="1002" max="1002" width="22.54296875" style="72" customWidth="1"/>
    <col min="1003" max="1003" width="14" style="72" customWidth="1"/>
    <col min="1004" max="1004" width="1.7265625" style="72" customWidth="1"/>
    <col min="1005" max="1249" width="10.90625" style="72"/>
    <col min="1250" max="1250" width="4.453125" style="72" customWidth="1"/>
    <col min="1251" max="1251" width="10.90625" style="72"/>
    <col min="1252" max="1252" width="17.54296875" style="72" customWidth="1"/>
    <col min="1253" max="1253" width="11.54296875" style="72" customWidth="1"/>
    <col min="1254" max="1257" width="10.90625" style="72"/>
    <col min="1258" max="1258" width="22.54296875" style="72" customWidth="1"/>
    <col min="1259" max="1259" width="14" style="72" customWidth="1"/>
    <col min="1260" max="1260" width="1.7265625" style="72" customWidth="1"/>
    <col min="1261" max="1505" width="10.90625" style="72"/>
    <col min="1506" max="1506" width="4.453125" style="72" customWidth="1"/>
    <col min="1507" max="1507" width="10.90625" style="72"/>
    <col min="1508" max="1508" width="17.54296875" style="72" customWidth="1"/>
    <col min="1509" max="1509" width="11.54296875" style="72" customWidth="1"/>
    <col min="1510" max="1513" width="10.90625" style="72"/>
    <col min="1514" max="1514" width="22.54296875" style="72" customWidth="1"/>
    <col min="1515" max="1515" width="14" style="72" customWidth="1"/>
    <col min="1516" max="1516" width="1.7265625" style="72" customWidth="1"/>
    <col min="1517" max="1761" width="10.90625" style="72"/>
    <col min="1762" max="1762" width="4.453125" style="72" customWidth="1"/>
    <col min="1763" max="1763" width="10.90625" style="72"/>
    <col min="1764" max="1764" width="17.54296875" style="72" customWidth="1"/>
    <col min="1765" max="1765" width="11.54296875" style="72" customWidth="1"/>
    <col min="1766" max="1769" width="10.90625" style="72"/>
    <col min="1770" max="1770" width="22.54296875" style="72" customWidth="1"/>
    <col min="1771" max="1771" width="14" style="72" customWidth="1"/>
    <col min="1772" max="1772" width="1.7265625" style="72" customWidth="1"/>
    <col min="1773" max="2017" width="10.90625" style="72"/>
    <col min="2018" max="2018" width="4.453125" style="72" customWidth="1"/>
    <col min="2019" max="2019" width="10.90625" style="72"/>
    <col min="2020" max="2020" width="17.54296875" style="72" customWidth="1"/>
    <col min="2021" max="2021" width="11.54296875" style="72" customWidth="1"/>
    <col min="2022" max="2025" width="10.90625" style="72"/>
    <col min="2026" max="2026" width="22.54296875" style="72" customWidth="1"/>
    <col min="2027" max="2027" width="14" style="72" customWidth="1"/>
    <col min="2028" max="2028" width="1.7265625" style="72" customWidth="1"/>
    <col min="2029" max="2273" width="10.90625" style="72"/>
    <col min="2274" max="2274" width="4.453125" style="72" customWidth="1"/>
    <col min="2275" max="2275" width="10.90625" style="72"/>
    <col min="2276" max="2276" width="17.54296875" style="72" customWidth="1"/>
    <col min="2277" max="2277" width="11.54296875" style="72" customWidth="1"/>
    <col min="2278" max="2281" width="10.90625" style="72"/>
    <col min="2282" max="2282" width="22.54296875" style="72" customWidth="1"/>
    <col min="2283" max="2283" width="14" style="72" customWidth="1"/>
    <col min="2284" max="2284" width="1.7265625" style="72" customWidth="1"/>
    <col min="2285" max="2529" width="10.90625" style="72"/>
    <col min="2530" max="2530" width="4.453125" style="72" customWidth="1"/>
    <col min="2531" max="2531" width="10.90625" style="72"/>
    <col min="2532" max="2532" width="17.54296875" style="72" customWidth="1"/>
    <col min="2533" max="2533" width="11.54296875" style="72" customWidth="1"/>
    <col min="2534" max="2537" width="10.90625" style="72"/>
    <col min="2538" max="2538" width="22.54296875" style="72" customWidth="1"/>
    <col min="2539" max="2539" width="14" style="72" customWidth="1"/>
    <col min="2540" max="2540" width="1.7265625" style="72" customWidth="1"/>
    <col min="2541" max="2785" width="10.90625" style="72"/>
    <col min="2786" max="2786" width="4.453125" style="72" customWidth="1"/>
    <col min="2787" max="2787" width="10.90625" style="72"/>
    <col min="2788" max="2788" width="17.54296875" style="72" customWidth="1"/>
    <col min="2789" max="2789" width="11.54296875" style="72" customWidth="1"/>
    <col min="2790" max="2793" width="10.90625" style="72"/>
    <col min="2794" max="2794" width="22.54296875" style="72" customWidth="1"/>
    <col min="2795" max="2795" width="14" style="72" customWidth="1"/>
    <col min="2796" max="2796" width="1.7265625" style="72" customWidth="1"/>
    <col min="2797" max="3041" width="10.90625" style="72"/>
    <col min="3042" max="3042" width="4.453125" style="72" customWidth="1"/>
    <col min="3043" max="3043" width="10.90625" style="72"/>
    <col min="3044" max="3044" width="17.54296875" style="72" customWidth="1"/>
    <col min="3045" max="3045" width="11.54296875" style="72" customWidth="1"/>
    <col min="3046" max="3049" width="10.90625" style="72"/>
    <col min="3050" max="3050" width="22.54296875" style="72" customWidth="1"/>
    <col min="3051" max="3051" width="14" style="72" customWidth="1"/>
    <col min="3052" max="3052" width="1.7265625" style="72" customWidth="1"/>
    <col min="3053" max="3297" width="10.90625" style="72"/>
    <col min="3298" max="3298" width="4.453125" style="72" customWidth="1"/>
    <col min="3299" max="3299" width="10.90625" style="72"/>
    <col min="3300" max="3300" width="17.54296875" style="72" customWidth="1"/>
    <col min="3301" max="3301" width="11.54296875" style="72" customWidth="1"/>
    <col min="3302" max="3305" width="10.90625" style="72"/>
    <col min="3306" max="3306" width="22.54296875" style="72" customWidth="1"/>
    <col min="3307" max="3307" width="14" style="72" customWidth="1"/>
    <col min="3308" max="3308" width="1.7265625" style="72" customWidth="1"/>
    <col min="3309" max="3553" width="10.90625" style="72"/>
    <col min="3554" max="3554" width="4.453125" style="72" customWidth="1"/>
    <col min="3555" max="3555" width="10.90625" style="72"/>
    <col min="3556" max="3556" width="17.54296875" style="72" customWidth="1"/>
    <col min="3557" max="3557" width="11.54296875" style="72" customWidth="1"/>
    <col min="3558" max="3561" width="10.90625" style="72"/>
    <col min="3562" max="3562" width="22.54296875" style="72" customWidth="1"/>
    <col min="3563" max="3563" width="14" style="72" customWidth="1"/>
    <col min="3564" max="3564" width="1.7265625" style="72" customWidth="1"/>
    <col min="3565" max="3809" width="10.90625" style="72"/>
    <col min="3810" max="3810" width="4.453125" style="72" customWidth="1"/>
    <col min="3811" max="3811" width="10.90625" style="72"/>
    <col min="3812" max="3812" width="17.54296875" style="72" customWidth="1"/>
    <col min="3813" max="3813" width="11.54296875" style="72" customWidth="1"/>
    <col min="3814" max="3817" width="10.90625" style="72"/>
    <col min="3818" max="3818" width="22.54296875" style="72" customWidth="1"/>
    <col min="3819" max="3819" width="14" style="72" customWidth="1"/>
    <col min="3820" max="3820" width="1.7265625" style="72" customWidth="1"/>
    <col min="3821" max="4065" width="10.90625" style="72"/>
    <col min="4066" max="4066" width="4.453125" style="72" customWidth="1"/>
    <col min="4067" max="4067" width="10.90625" style="72"/>
    <col min="4068" max="4068" width="17.54296875" style="72" customWidth="1"/>
    <col min="4069" max="4069" width="11.54296875" style="72" customWidth="1"/>
    <col min="4070" max="4073" width="10.90625" style="72"/>
    <col min="4074" max="4074" width="22.54296875" style="72" customWidth="1"/>
    <col min="4075" max="4075" width="14" style="72" customWidth="1"/>
    <col min="4076" max="4076" width="1.7265625" style="72" customWidth="1"/>
    <col min="4077" max="4321" width="10.90625" style="72"/>
    <col min="4322" max="4322" width="4.453125" style="72" customWidth="1"/>
    <col min="4323" max="4323" width="10.90625" style="72"/>
    <col min="4324" max="4324" width="17.54296875" style="72" customWidth="1"/>
    <col min="4325" max="4325" width="11.54296875" style="72" customWidth="1"/>
    <col min="4326" max="4329" width="10.90625" style="72"/>
    <col min="4330" max="4330" width="22.54296875" style="72" customWidth="1"/>
    <col min="4331" max="4331" width="14" style="72" customWidth="1"/>
    <col min="4332" max="4332" width="1.7265625" style="72" customWidth="1"/>
    <col min="4333" max="4577" width="10.90625" style="72"/>
    <col min="4578" max="4578" width="4.453125" style="72" customWidth="1"/>
    <col min="4579" max="4579" width="10.90625" style="72"/>
    <col min="4580" max="4580" width="17.54296875" style="72" customWidth="1"/>
    <col min="4581" max="4581" width="11.54296875" style="72" customWidth="1"/>
    <col min="4582" max="4585" width="10.90625" style="72"/>
    <col min="4586" max="4586" width="22.54296875" style="72" customWidth="1"/>
    <col min="4587" max="4587" width="14" style="72" customWidth="1"/>
    <col min="4588" max="4588" width="1.7265625" style="72" customWidth="1"/>
    <col min="4589" max="4833" width="10.90625" style="72"/>
    <col min="4834" max="4834" width="4.453125" style="72" customWidth="1"/>
    <col min="4835" max="4835" width="10.90625" style="72"/>
    <col min="4836" max="4836" width="17.54296875" style="72" customWidth="1"/>
    <col min="4837" max="4837" width="11.54296875" style="72" customWidth="1"/>
    <col min="4838" max="4841" width="10.90625" style="72"/>
    <col min="4842" max="4842" width="22.54296875" style="72" customWidth="1"/>
    <col min="4843" max="4843" width="14" style="72" customWidth="1"/>
    <col min="4844" max="4844" width="1.7265625" style="72" customWidth="1"/>
    <col min="4845" max="5089" width="10.90625" style="72"/>
    <col min="5090" max="5090" width="4.453125" style="72" customWidth="1"/>
    <col min="5091" max="5091" width="10.90625" style="72"/>
    <col min="5092" max="5092" width="17.54296875" style="72" customWidth="1"/>
    <col min="5093" max="5093" width="11.54296875" style="72" customWidth="1"/>
    <col min="5094" max="5097" width="10.90625" style="72"/>
    <col min="5098" max="5098" width="22.54296875" style="72" customWidth="1"/>
    <col min="5099" max="5099" width="14" style="72" customWidth="1"/>
    <col min="5100" max="5100" width="1.7265625" style="72" customWidth="1"/>
    <col min="5101" max="5345" width="10.90625" style="72"/>
    <col min="5346" max="5346" width="4.453125" style="72" customWidth="1"/>
    <col min="5347" max="5347" width="10.90625" style="72"/>
    <col min="5348" max="5348" width="17.54296875" style="72" customWidth="1"/>
    <col min="5349" max="5349" width="11.54296875" style="72" customWidth="1"/>
    <col min="5350" max="5353" width="10.90625" style="72"/>
    <col min="5354" max="5354" width="22.54296875" style="72" customWidth="1"/>
    <col min="5355" max="5355" width="14" style="72" customWidth="1"/>
    <col min="5356" max="5356" width="1.7265625" style="72" customWidth="1"/>
    <col min="5357" max="5601" width="10.90625" style="72"/>
    <col min="5602" max="5602" width="4.453125" style="72" customWidth="1"/>
    <col min="5603" max="5603" width="10.90625" style="72"/>
    <col min="5604" max="5604" width="17.54296875" style="72" customWidth="1"/>
    <col min="5605" max="5605" width="11.54296875" style="72" customWidth="1"/>
    <col min="5606" max="5609" width="10.90625" style="72"/>
    <col min="5610" max="5610" width="22.54296875" style="72" customWidth="1"/>
    <col min="5611" max="5611" width="14" style="72" customWidth="1"/>
    <col min="5612" max="5612" width="1.7265625" style="72" customWidth="1"/>
    <col min="5613" max="5857" width="10.90625" style="72"/>
    <col min="5858" max="5858" width="4.453125" style="72" customWidth="1"/>
    <col min="5859" max="5859" width="10.90625" style="72"/>
    <col min="5860" max="5860" width="17.54296875" style="72" customWidth="1"/>
    <col min="5861" max="5861" width="11.54296875" style="72" customWidth="1"/>
    <col min="5862" max="5865" width="10.90625" style="72"/>
    <col min="5866" max="5866" width="22.54296875" style="72" customWidth="1"/>
    <col min="5867" max="5867" width="14" style="72" customWidth="1"/>
    <col min="5868" max="5868" width="1.7265625" style="72" customWidth="1"/>
    <col min="5869" max="6113" width="10.90625" style="72"/>
    <col min="6114" max="6114" width="4.453125" style="72" customWidth="1"/>
    <col min="6115" max="6115" width="10.90625" style="72"/>
    <col min="6116" max="6116" width="17.54296875" style="72" customWidth="1"/>
    <col min="6117" max="6117" width="11.54296875" style="72" customWidth="1"/>
    <col min="6118" max="6121" width="10.90625" style="72"/>
    <col min="6122" max="6122" width="22.54296875" style="72" customWidth="1"/>
    <col min="6123" max="6123" width="14" style="72" customWidth="1"/>
    <col min="6124" max="6124" width="1.7265625" style="72" customWidth="1"/>
    <col min="6125" max="6369" width="10.90625" style="72"/>
    <col min="6370" max="6370" width="4.453125" style="72" customWidth="1"/>
    <col min="6371" max="6371" width="10.90625" style="72"/>
    <col min="6372" max="6372" width="17.54296875" style="72" customWidth="1"/>
    <col min="6373" max="6373" width="11.54296875" style="72" customWidth="1"/>
    <col min="6374" max="6377" width="10.90625" style="72"/>
    <col min="6378" max="6378" width="22.54296875" style="72" customWidth="1"/>
    <col min="6379" max="6379" width="14" style="72" customWidth="1"/>
    <col min="6380" max="6380" width="1.7265625" style="72" customWidth="1"/>
    <col min="6381" max="6625" width="10.90625" style="72"/>
    <col min="6626" max="6626" width="4.453125" style="72" customWidth="1"/>
    <col min="6627" max="6627" width="10.90625" style="72"/>
    <col min="6628" max="6628" width="17.54296875" style="72" customWidth="1"/>
    <col min="6629" max="6629" width="11.54296875" style="72" customWidth="1"/>
    <col min="6630" max="6633" width="10.90625" style="72"/>
    <col min="6634" max="6634" width="22.54296875" style="72" customWidth="1"/>
    <col min="6635" max="6635" width="14" style="72" customWidth="1"/>
    <col min="6636" max="6636" width="1.7265625" style="72" customWidth="1"/>
    <col min="6637" max="6881" width="10.90625" style="72"/>
    <col min="6882" max="6882" width="4.453125" style="72" customWidth="1"/>
    <col min="6883" max="6883" width="10.90625" style="72"/>
    <col min="6884" max="6884" width="17.54296875" style="72" customWidth="1"/>
    <col min="6885" max="6885" width="11.54296875" style="72" customWidth="1"/>
    <col min="6886" max="6889" width="10.90625" style="72"/>
    <col min="6890" max="6890" width="22.54296875" style="72" customWidth="1"/>
    <col min="6891" max="6891" width="14" style="72" customWidth="1"/>
    <col min="6892" max="6892" width="1.7265625" style="72" customWidth="1"/>
    <col min="6893" max="7137" width="10.90625" style="72"/>
    <col min="7138" max="7138" width="4.453125" style="72" customWidth="1"/>
    <col min="7139" max="7139" width="10.90625" style="72"/>
    <col min="7140" max="7140" width="17.54296875" style="72" customWidth="1"/>
    <col min="7141" max="7141" width="11.54296875" style="72" customWidth="1"/>
    <col min="7142" max="7145" width="10.90625" style="72"/>
    <col min="7146" max="7146" width="22.54296875" style="72" customWidth="1"/>
    <col min="7147" max="7147" width="14" style="72" customWidth="1"/>
    <col min="7148" max="7148" width="1.7265625" style="72" customWidth="1"/>
    <col min="7149" max="7393" width="10.90625" style="72"/>
    <col min="7394" max="7394" width="4.453125" style="72" customWidth="1"/>
    <col min="7395" max="7395" width="10.90625" style="72"/>
    <col min="7396" max="7396" width="17.54296875" style="72" customWidth="1"/>
    <col min="7397" max="7397" width="11.54296875" style="72" customWidth="1"/>
    <col min="7398" max="7401" width="10.90625" style="72"/>
    <col min="7402" max="7402" width="22.54296875" style="72" customWidth="1"/>
    <col min="7403" max="7403" width="14" style="72" customWidth="1"/>
    <col min="7404" max="7404" width="1.7265625" style="72" customWidth="1"/>
    <col min="7405" max="7649" width="10.90625" style="72"/>
    <col min="7650" max="7650" width="4.453125" style="72" customWidth="1"/>
    <col min="7651" max="7651" width="10.90625" style="72"/>
    <col min="7652" max="7652" width="17.54296875" style="72" customWidth="1"/>
    <col min="7653" max="7653" width="11.54296875" style="72" customWidth="1"/>
    <col min="7654" max="7657" width="10.90625" style="72"/>
    <col min="7658" max="7658" width="22.54296875" style="72" customWidth="1"/>
    <col min="7659" max="7659" width="14" style="72" customWidth="1"/>
    <col min="7660" max="7660" width="1.7265625" style="72" customWidth="1"/>
    <col min="7661" max="7905" width="10.90625" style="72"/>
    <col min="7906" max="7906" width="4.453125" style="72" customWidth="1"/>
    <col min="7907" max="7907" width="10.90625" style="72"/>
    <col min="7908" max="7908" width="17.54296875" style="72" customWidth="1"/>
    <col min="7909" max="7909" width="11.54296875" style="72" customWidth="1"/>
    <col min="7910" max="7913" width="10.90625" style="72"/>
    <col min="7914" max="7914" width="22.54296875" style="72" customWidth="1"/>
    <col min="7915" max="7915" width="14" style="72" customWidth="1"/>
    <col min="7916" max="7916" width="1.7265625" style="72" customWidth="1"/>
    <col min="7917" max="8161" width="10.90625" style="72"/>
    <col min="8162" max="8162" width="4.453125" style="72" customWidth="1"/>
    <col min="8163" max="8163" width="10.90625" style="72"/>
    <col min="8164" max="8164" width="17.54296875" style="72" customWidth="1"/>
    <col min="8165" max="8165" width="11.54296875" style="72" customWidth="1"/>
    <col min="8166" max="8169" width="10.90625" style="72"/>
    <col min="8170" max="8170" width="22.54296875" style="72" customWidth="1"/>
    <col min="8171" max="8171" width="14" style="72" customWidth="1"/>
    <col min="8172" max="8172" width="1.7265625" style="72" customWidth="1"/>
    <col min="8173" max="8417" width="10.90625" style="72"/>
    <col min="8418" max="8418" width="4.453125" style="72" customWidth="1"/>
    <col min="8419" max="8419" width="10.90625" style="72"/>
    <col min="8420" max="8420" width="17.54296875" style="72" customWidth="1"/>
    <col min="8421" max="8421" width="11.54296875" style="72" customWidth="1"/>
    <col min="8422" max="8425" width="10.90625" style="72"/>
    <col min="8426" max="8426" width="22.54296875" style="72" customWidth="1"/>
    <col min="8427" max="8427" width="14" style="72" customWidth="1"/>
    <col min="8428" max="8428" width="1.7265625" style="72" customWidth="1"/>
    <col min="8429" max="8673" width="10.90625" style="72"/>
    <col min="8674" max="8674" width="4.453125" style="72" customWidth="1"/>
    <col min="8675" max="8675" width="10.90625" style="72"/>
    <col min="8676" max="8676" width="17.54296875" style="72" customWidth="1"/>
    <col min="8677" max="8677" width="11.54296875" style="72" customWidth="1"/>
    <col min="8678" max="8681" width="10.90625" style="72"/>
    <col min="8682" max="8682" width="22.54296875" style="72" customWidth="1"/>
    <col min="8683" max="8683" width="14" style="72" customWidth="1"/>
    <col min="8684" max="8684" width="1.7265625" style="72" customWidth="1"/>
    <col min="8685" max="8929" width="10.90625" style="72"/>
    <col min="8930" max="8930" width="4.453125" style="72" customWidth="1"/>
    <col min="8931" max="8931" width="10.90625" style="72"/>
    <col min="8932" max="8932" width="17.54296875" style="72" customWidth="1"/>
    <col min="8933" max="8933" width="11.54296875" style="72" customWidth="1"/>
    <col min="8934" max="8937" width="10.90625" style="72"/>
    <col min="8938" max="8938" width="22.54296875" style="72" customWidth="1"/>
    <col min="8939" max="8939" width="14" style="72" customWidth="1"/>
    <col min="8940" max="8940" width="1.7265625" style="72" customWidth="1"/>
    <col min="8941" max="9185" width="10.90625" style="72"/>
    <col min="9186" max="9186" width="4.453125" style="72" customWidth="1"/>
    <col min="9187" max="9187" width="10.90625" style="72"/>
    <col min="9188" max="9188" width="17.54296875" style="72" customWidth="1"/>
    <col min="9189" max="9189" width="11.54296875" style="72" customWidth="1"/>
    <col min="9190" max="9193" width="10.90625" style="72"/>
    <col min="9194" max="9194" width="22.54296875" style="72" customWidth="1"/>
    <col min="9195" max="9195" width="14" style="72" customWidth="1"/>
    <col min="9196" max="9196" width="1.7265625" style="72" customWidth="1"/>
    <col min="9197" max="9441" width="10.90625" style="72"/>
    <col min="9442" max="9442" width="4.453125" style="72" customWidth="1"/>
    <col min="9443" max="9443" width="10.90625" style="72"/>
    <col min="9444" max="9444" width="17.54296875" style="72" customWidth="1"/>
    <col min="9445" max="9445" width="11.54296875" style="72" customWidth="1"/>
    <col min="9446" max="9449" width="10.90625" style="72"/>
    <col min="9450" max="9450" width="22.54296875" style="72" customWidth="1"/>
    <col min="9451" max="9451" width="14" style="72" customWidth="1"/>
    <col min="9452" max="9452" width="1.7265625" style="72" customWidth="1"/>
    <col min="9453" max="9697" width="10.90625" style="72"/>
    <col min="9698" max="9698" width="4.453125" style="72" customWidth="1"/>
    <col min="9699" max="9699" width="10.90625" style="72"/>
    <col min="9700" max="9700" width="17.54296875" style="72" customWidth="1"/>
    <col min="9701" max="9701" width="11.54296875" style="72" customWidth="1"/>
    <col min="9702" max="9705" width="10.90625" style="72"/>
    <col min="9706" max="9706" width="22.54296875" style="72" customWidth="1"/>
    <col min="9707" max="9707" width="14" style="72" customWidth="1"/>
    <col min="9708" max="9708" width="1.7265625" style="72" customWidth="1"/>
    <col min="9709" max="9953" width="10.90625" style="72"/>
    <col min="9954" max="9954" width="4.453125" style="72" customWidth="1"/>
    <col min="9955" max="9955" width="10.90625" style="72"/>
    <col min="9956" max="9956" width="17.54296875" style="72" customWidth="1"/>
    <col min="9957" max="9957" width="11.54296875" style="72" customWidth="1"/>
    <col min="9958" max="9961" width="10.90625" style="72"/>
    <col min="9962" max="9962" width="22.54296875" style="72" customWidth="1"/>
    <col min="9963" max="9963" width="14" style="72" customWidth="1"/>
    <col min="9964" max="9964" width="1.7265625" style="72" customWidth="1"/>
    <col min="9965" max="10209" width="10.90625" style="72"/>
    <col min="10210" max="10210" width="4.453125" style="72" customWidth="1"/>
    <col min="10211" max="10211" width="10.90625" style="72"/>
    <col min="10212" max="10212" width="17.54296875" style="72" customWidth="1"/>
    <col min="10213" max="10213" width="11.54296875" style="72" customWidth="1"/>
    <col min="10214" max="10217" width="10.90625" style="72"/>
    <col min="10218" max="10218" width="22.54296875" style="72" customWidth="1"/>
    <col min="10219" max="10219" width="14" style="72" customWidth="1"/>
    <col min="10220" max="10220" width="1.7265625" style="72" customWidth="1"/>
    <col min="10221" max="10465" width="10.90625" style="72"/>
    <col min="10466" max="10466" width="4.453125" style="72" customWidth="1"/>
    <col min="10467" max="10467" width="10.90625" style="72"/>
    <col min="10468" max="10468" width="17.54296875" style="72" customWidth="1"/>
    <col min="10469" max="10469" width="11.54296875" style="72" customWidth="1"/>
    <col min="10470" max="10473" width="10.90625" style="72"/>
    <col min="10474" max="10474" width="22.54296875" style="72" customWidth="1"/>
    <col min="10475" max="10475" width="14" style="72" customWidth="1"/>
    <col min="10476" max="10476" width="1.7265625" style="72" customWidth="1"/>
    <col min="10477" max="10721" width="10.90625" style="72"/>
    <col min="10722" max="10722" width="4.453125" style="72" customWidth="1"/>
    <col min="10723" max="10723" width="10.90625" style="72"/>
    <col min="10724" max="10724" width="17.54296875" style="72" customWidth="1"/>
    <col min="10725" max="10725" width="11.54296875" style="72" customWidth="1"/>
    <col min="10726" max="10729" width="10.90625" style="72"/>
    <col min="10730" max="10730" width="22.54296875" style="72" customWidth="1"/>
    <col min="10731" max="10731" width="14" style="72" customWidth="1"/>
    <col min="10732" max="10732" width="1.7265625" style="72" customWidth="1"/>
    <col min="10733" max="10977" width="10.90625" style="72"/>
    <col min="10978" max="10978" width="4.453125" style="72" customWidth="1"/>
    <col min="10979" max="10979" width="10.90625" style="72"/>
    <col min="10980" max="10980" width="17.54296875" style="72" customWidth="1"/>
    <col min="10981" max="10981" width="11.54296875" style="72" customWidth="1"/>
    <col min="10982" max="10985" width="10.90625" style="72"/>
    <col min="10986" max="10986" width="22.54296875" style="72" customWidth="1"/>
    <col min="10987" max="10987" width="14" style="72" customWidth="1"/>
    <col min="10988" max="10988" width="1.7265625" style="72" customWidth="1"/>
    <col min="10989" max="11233" width="10.90625" style="72"/>
    <col min="11234" max="11234" width="4.453125" style="72" customWidth="1"/>
    <col min="11235" max="11235" width="10.90625" style="72"/>
    <col min="11236" max="11236" width="17.54296875" style="72" customWidth="1"/>
    <col min="11237" max="11237" width="11.54296875" style="72" customWidth="1"/>
    <col min="11238" max="11241" width="10.90625" style="72"/>
    <col min="11242" max="11242" width="22.54296875" style="72" customWidth="1"/>
    <col min="11243" max="11243" width="14" style="72" customWidth="1"/>
    <col min="11244" max="11244" width="1.7265625" style="72" customWidth="1"/>
    <col min="11245" max="11489" width="10.90625" style="72"/>
    <col min="11490" max="11490" width="4.453125" style="72" customWidth="1"/>
    <col min="11491" max="11491" width="10.90625" style="72"/>
    <col min="11492" max="11492" width="17.54296875" style="72" customWidth="1"/>
    <col min="11493" max="11493" width="11.54296875" style="72" customWidth="1"/>
    <col min="11494" max="11497" width="10.90625" style="72"/>
    <col min="11498" max="11498" width="22.54296875" style="72" customWidth="1"/>
    <col min="11499" max="11499" width="14" style="72" customWidth="1"/>
    <col min="11500" max="11500" width="1.7265625" style="72" customWidth="1"/>
    <col min="11501" max="11745" width="10.90625" style="72"/>
    <col min="11746" max="11746" width="4.453125" style="72" customWidth="1"/>
    <col min="11747" max="11747" width="10.90625" style="72"/>
    <col min="11748" max="11748" width="17.54296875" style="72" customWidth="1"/>
    <col min="11749" max="11749" width="11.54296875" style="72" customWidth="1"/>
    <col min="11750" max="11753" width="10.90625" style="72"/>
    <col min="11754" max="11754" width="22.54296875" style="72" customWidth="1"/>
    <col min="11755" max="11755" width="14" style="72" customWidth="1"/>
    <col min="11756" max="11756" width="1.7265625" style="72" customWidth="1"/>
    <col min="11757" max="12001" width="10.90625" style="72"/>
    <col min="12002" max="12002" width="4.453125" style="72" customWidth="1"/>
    <col min="12003" max="12003" width="10.90625" style="72"/>
    <col min="12004" max="12004" width="17.54296875" style="72" customWidth="1"/>
    <col min="12005" max="12005" width="11.54296875" style="72" customWidth="1"/>
    <col min="12006" max="12009" width="10.90625" style="72"/>
    <col min="12010" max="12010" width="22.54296875" style="72" customWidth="1"/>
    <col min="12011" max="12011" width="14" style="72" customWidth="1"/>
    <col min="12012" max="12012" width="1.7265625" style="72" customWidth="1"/>
    <col min="12013" max="12257" width="10.90625" style="72"/>
    <col min="12258" max="12258" width="4.453125" style="72" customWidth="1"/>
    <col min="12259" max="12259" width="10.90625" style="72"/>
    <col min="12260" max="12260" width="17.54296875" style="72" customWidth="1"/>
    <col min="12261" max="12261" width="11.54296875" style="72" customWidth="1"/>
    <col min="12262" max="12265" width="10.90625" style="72"/>
    <col min="12266" max="12266" width="22.54296875" style="72" customWidth="1"/>
    <col min="12267" max="12267" width="14" style="72" customWidth="1"/>
    <col min="12268" max="12268" width="1.7265625" style="72" customWidth="1"/>
    <col min="12269" max="12513" width="10.90625" style="72"/>
    <col min="12514" max="12514" width="4.453125" style="72" customWidth="1"/>
    <col min="12515" max="12515" width="10.90625" style="72"/>
    <col min="12516" max="12516" width="17.54296875" style="72" customWidth="1"/>
    <col min="12517" max="12517" width="11.54296875" style="72" customWidth="1"/>
    <col min="12518" max="12521" width="10.90625" style="72"/>
    <col min="12522" max="12522" width="22.54296875" style="72" customWidth="1"/>
    <col min="12523" max="12523" width="14" style="72" customWidth="1"/>
    <col min="12524" max="12524" width="1.7265625" style="72" customWidth="1"/>
    <col min="12525" max="12769" width="10.90625" style="72"/>
    <col min="12770" max="12770" width="4.453125" style="72" customWidth="1"/>
    <col min="12771" max="12771" width="10.90625" style="72"/>
    <col min="12772" max="12772" width="17.54296875" style="72" customWidth="1"/>
    <col min="12773" max="12773" width="11.54296875" style="72" customWidth="1"/>
    <col min="12774" max="12777" width="10.90625" style="72"/>
    <col min="12778" max="12778" width="22.54296875" style="72" customWidth="1"/>
    <col min="12779" max="12779" width="14" style="72" customWidth="1"/>
    <col min="12780" max="12780" width="1.7265625" style="72" customWidth="1"/>
    <col min="12781" max="13025" width="10.90625" style="72"/>
    <col min="13026" max="13026" width="4.453125" style="72" customWidth="1"/>
    <col min="13027" max="13027" width="10.90625" style="72"/>
    <col min="13028" max="13028" width="17.54296875" style="72" customWidth="1"/>
    <col min="13029" max="13029" width="11.54296875" style="72" customWidth="1"/>
    <col min="13030" max="13033" width="10.90625" style="72"/>
    <col min="13034" max="13034" width="22.54296875" style="72" customWidth="1"/>
    <col min="13035" max="13035" width="14" style="72" customWidth="1"/>
    <col min="13036" max="13036" width="1.7265625" style="72" customWidth="1"/>
    <col min="13037" max="13281" width="10.90625" style="72"/>
    <col min="13282" max="13282" width="4.453125" style="72" customWidth="1"/>
    <col min="13283" max="13283" width="10.90625" style="72"/>
    <col min="13284" max="13284" width="17.54296875" style="72" customWidth="1"/>
    <col min="13285" max="13285" width="11.54296875" style="72" customWidth="1"/>
    <col min="13286" max="13289" width="10.90625" style="72"/>
    <col min="13290" max="13290" width="22.54296875" style="72" customWidth="1"/>
    <col min="13291" max="13291" width="14" style="72" customWidth="1"/>
    <col min="13292" max="13292" width="1.7265625" style="72" customWidth="1"/>
    <col min="13293" max="13537" width="10.90625" style="72"/>
    <col min="13538" max="13538" width="4.453125" style="72" customWidth="1"/>
    <col min="13539" max="13539" width="10.90625" style="72"/>
    <col min="13540" max="13540" width="17.54296875" style="72" customWidth="1"/>
    <col min="13541" max="13541" width="11.54296875" style="72" customWidth="1"/>
    <col min="13542" max="13545" width="10.90625" style="72"/>
    <col min="13546" max="13546" width="22.54296875" style="72" customWidth="1"/>
    <col min="13547" max="13547" width="14" style="72" customWidth="1"/>
    <col min="13548" max="13548" width="1.7265625" style="72" customWidth="1"/>
    <col min="13549" max="13793" width="10.90625" style="72"/>
    <col min="13794" max="13794" width="4.453125" style="72" customWidth="1"/>
    <col min="13795" max="13795" width="10.90625" style="72"/>
    <col min="13796" max="13796" width="17.54296875" style="72" customWidth="1"/>
    <col min="13797" max="13797" width="11.54296875" style="72" customWidth="1"/>
    <col min="13798" max="13801" width="10.90625" style="72"/>
    <col min="13802" max="13802" width="22.54296875" style="72" customWidth="1"/>
    <col min="13803" max="13803" width="14" style="72" customWidth="1"/>
    <col min="13804" max="13804" width="1.7265625" style="72" customWidth="1"/>
    <col min="13805" max="14049" width="10.90625" style="72"/>
    <col min="14050" max="14050" width="4.453125" style="72" customWidth="1"/>
    <col min="14051" max="14051" width="10.90625" style="72"/>
    <col min="14052" max="14052" width="17.54296875" style="72" customWidth="1"/>
    <col min="14053" max="14053" width="11.54296875" style="72" customWidth="1"/>
    <col min="14054" max="14057" width="10.90625" style="72"/>
    <col min="14058" max="14058" width="22.54296875" style="72" customWidth="1"/>
    <col min="14059" max="14059" width="14" style="72" customWidth="1"/>
    <col min="14060" max="14060" width="1.7265625" style="72" customWidth="1"/>
    <col min="14061" max="14305" width="10.90625" style="72"/>
    <col min="14306" max="14306" width="4.453125" style="72" customWidth="1"/>
    <col min="14307" max="14307" width="10.90625" style="72"/>
    <col min="14308" max="14308" width="17.54296875" style="72" customWidth="1"/>
    <col min="14309" max="14309" width="11.54296875" style="72" customWidth="1"/>
    <col min="14310" max="14313" width="10.90625" style="72"/>
    <col min="14314" max="14314" width="22.54296875" style="72" customWidth="1"/>
    <col min="14315" max="14315" width="14" style="72" customWidth="1"/>
    <col min="14316" max="14316" width="1.7265625" style="72" customWidth="1"/>
    <col min="14317" max="14561" width="10.90625" style="72"/>
    <col min="14562" max="14562" width="4.453125" style="72" customWidth="1"/>
    <col min="14563" max="14563" width="10.90625" style="72"/>
    <col min="14564" max="14564" width="17.54296875" style="72" customWidth="1"/>
    <col min="14565" max="14565" width="11.54296875" style="72" customWidth="1"/>
    <col min="14566" max="14569" width="10.90625" style="72"/>
    <col min="14570" max="14570" width="22.54296875" style="72" customWidth="1"/>
    <col min="14571" max="14571" width="14" style="72" customWidth="1"/>
    <col min="14572" max="14572" width="1.7265625" style="72" customWidth="1"/>
    <col min="14573" max="14817" width="10.90625" style="72"/>
    <col min="14818" max="14818" width="4.453125" style="72" customWidth="1"/>
    <col min="14819" max="14819" width="10.90625" style="72"/>
    <col min="14820" max="14820" width="17.54296875" style="72" customWidth="1"/>
    <col min="14821" max="14821" width="11.54296875" style="72" customWidth="1"/>
    <col min="14822" max="14825" width="10.90625" style="72"/>
    <col min="14826" max="14826" width="22.54296875" style="72" customWidth="1"/>
    <col min="14827" max="14827" width="14" style="72" customWidth="1"/>
    <col min="14828" max="14828" width="1.7265625" style="72" customWidth="1"/>
    <col min="14829" max="15073" width="10.90625" style="72"/>
    <col min="15074" max="15074" width="4.453125" style="72" customWidth="1"/>
    <col min="15075" max="15075" width="10.90625" style="72"/>
    <col min="15076" max="15076" width="17.54296875" style="72" customWidth="1"/>
    <col min="15077" max="15077" width="11.54296875" style="72" customWidth="1"/>
    <col min="15078" max="15081" width="10.90625" style="72"/>
    <col min="15082" max="15082" width="22.54296875" style="72" customWidth="1"/>
    <col min="15083" max="15083" width="14" style="72" customWidth="1"/>
    <col min="15084" max="15084" width="1.7265625" style="72" customWidth="1"/>
    <col min="15085" max="15329" width="10.90625" style="72"/>
    <col min="15330" max="15330" width="4.453125" style="72" customWidth="1"/>
    <col min="15331" max="15331" width="10.90625" style="72"/>
    <col min="15332" max="15332" width="17.54296875" style="72" customWidth="1"/>
    <col min="15333" max="15333" width="11.54296875" style="72" customWidth="1"/>
    <col min="15334" max="15337" width="10.90625" style="72"/>
    <col min="15338" max="15338" width="22.54296875" style="72" customWidth="1"/>
    <col min="15339" max="15339" width="14" style="72" customWidth="1"/>
    <col min="15340" max="15340" width="1.7265625" style="72" customWidth="1"/>
    <col min="15341" max="15585" width="10.90625" style="72"/>
    <col min="15586" max="15586" width="4.453125" style="72" customWidth="1"/>
    <col min="15587" max="15587" width="10.90625" style="72"/>
    <col min="15588" max="15588" width="17.54296875" style="72" customWidth="1"/>
    <col min="15589" max="15589" width="11.54296875" style="72" customWidth="1"/>
    <col min="15590" max="15593" width="10.90625" style="72"/>
    <col min="15594" max="15594" width="22.54296875" style="72" customWidth="1"/>
    <col min="15595" max="15595" width="14" style="72" customWidth="1"/>
    <col min="15596" max="15596" width="1.7265625" style="72" customWidth="1"/>
    <col min="15597" max="15841" width="10.90625" style="72"/>
    <col min="15842" max="15842" width="4.453125" style="72" customWidth="1"/>
    <col min="15843" max="15843" width="10.90625" style="72"/>
    <col min="15844" max="15844" width="17.54296875" style="72" customWidth="1"/>
    <col min="15845" max="15845" width="11.54296875" style="72" customWidth="1"/>
    <col min="15846" max="15849" width="10.90625" style="72"/>
    <col min="15850" max="15850" width="22.54296875" style="72" customWidth="1"/>
    <col min="15851" max="15851" width="14" style="72" customWidth="1"/>
    <col min="15852" max="15852" width="1.7265625" style="72" customWidth="1"/>
    <col min="15853" max="16097" width="10.90625" style="72"/>
    <col min="16098" max="16098" width="4.453125" style="72" customWidth="1"/>
    <col min="16099" max="16099" width="10.90625" style="72"/>
    <col min="16100" max="16100" width="17.54296875" style="72" customWidth="1"/>
    <col min="16101" max="16101" width="11.54296875" style="72" customWidth="1"/>
    <col min="16102" max="16105" width="10.90625" style="72"/>
    <col min="16106" max="16106" width="22.54296875" style="72" customWidth="1"/>
    <col min="16107" max="16107" width="14" style="72" customWidth="1"/>
    <col min="16108" max="16108" width="1.7265625" style="72" customWidth="1"/>
    <col min="16109" max="16384" width="10.90625" style="72"/>
  </cols>
  <sheetData>
    <row r="1" spans="2:10" ht="6" customHeight="1" thickBot="1" x14ac:dyDescent="0.3"/>
    <row r="2" spans="2:10" ht="19.5" customHeight="1" x14ac:dyDescent="0.25">
      <c r="B2" s="73"/>
      <c r="C2" s="74"/>
      <c r="D2" s="75" t="s">
        <v>107</v>
      </c>
      <c r="E2" s="76"/>
      <c r="F2" s="76"/>
      <c r="G2" s="76"/>
      <c r="H2" s="76"/>
      <c r="I2" s="77"/>
      <c r="J2" s="78" t="s">
        <v>108</v>
      </c>
    </row>
    <row r="3" spans="2:10" ht="4.5" customHeight="1" thickBot="1" x14ac:dyDescent="0.3">
      <c r="B3" s="79"/>
      <c r="C3" s="80"/>
      <c r="D3" s="81"/>
      <c r="E3" s="82"/>
      <c r="F3" s="82"/>
      <c r="G3" s="82"/>
      <c r="H3" s="82"/>
      <c r="I3" s="83"/>
      <c r="J3" s="84"/>
    </row>
    <row r="4" spans="2:10" ht="13" x14ac:dyDescent="0.25">
      <c r="B4" s="79"/>
      <c r="C4" s="80"/>
      <c r="D4" s="75" t="s">
        <v>109</v>
      </c>
      <c r="E4" s="76"/>
      <c r="F4" s="76"/>
      <c r="G4" s="76"/>
      <c r="H4" s="76"/>
      <c r="I4" s="77"/>
      <c r="J4" s="78" t="s">
        <v>110</v>
      </c>
    </row>
    <row r="5" spans="2:10" ht="5.25" customHeight="1" x14ac:dyDescent="0.25">
      <c r="B5" s="79"/>
      <c r="C5" s="80"/>
      <c r="D5" s="85"/>
      <c r="E5" s="86"/>
      <c r="F5" s="86"/>
      <c r="G5" s="86"/>
      <c r="H5" s="86"/>
      <c r="I5" s="87"/>
      <c r="J5" s="88"/>
    </row>
    <row r="6" spans="2:10" ht="4.5" customHeight="1" thickBot="1" x14ac:dyDescent="0.3">
      <c r="B6" s="89"/>
      <c r="C6" s="90"/>
      <c r="D6" s="81"/>
      <c r="E6" s="82"/>
      <c r="F6" s="82"/>
      <c r="G6" s="82"/>
      <c r="H6" s="82"/>
      <c r="I6" s="83"/>
      <c r="J6" s="84"/>
    </row>
    <row r="7" spans="2:10" ht="6" customHeight="1" x14ac:dyDescent="0.25">
      <c r="B7" s="91"/>
      <c r="J7" s="92"/>
    </row>
    <row r="8" spans="2:10" ht="9" customHeight="1" x14ac:dyDescent="0.25">
      <c r="B8" s="91"/>
      <c r="J8" s="92"/>
    </row>
    <row r="9" spans="2:10" ht="13" x14ac:dyDescent="0.3">
      <c r="B9" s="91"/>
      <c r="C9" s="93" t="s">
        <v>132</v>
      </c>
      <c r="E9" s="94"/>
      <c r="H9" s="95"/>
      <c r="J9" s="92"/>
    </row>
    <row r="10" spans="2:10" ht="8.25" customHeight="1" x14ac:dyDescent="0.25">
      <c r="B10" s="91"/>
      <c r="J10" s="92"/>
    </row>
    <row r="11" spans="2:10" ht="13" x14ac:dyDescent="0.3">
      <c r="B11" s="91"/>
      <c r="C11" s="93" t="s">
        <v>130</v>
      </c>
      <c r="J11" s="92"/>
    </row>
    <row r="12" spans="2:10" ht="13" x14ac:dyDescent="0.3">
      <c r="B12" s="91"/>
      <c r="C12" s="93" t="s">
        <v>131</v>
      </c>
      <c r="J12" s="92"/>
    </row>
    <row r="13" spans="2:10" x14ac:dyDescent="0.25">
      <c r="B13" s="91"/>
      <c r="J13" s="92"/>
    </row>
    <row r="14" spans="2:10" x14ac:dyDescent="0.25">
      <c r="B14" s="91"/>
      <c r="C14" s="72" t="s">
        <v>148</v>
      </c>
      <c r="G14" s="96"/>
      <c r="H14" s="96"/>
      <c r="I14" s="96"/>
      <c r="J14" s="92"/>
    </row>
    <row r="15" spans="2:10" ht="9" customHeight="1" x14ac:dyDescent="0.25">
      <c r="B15" s="91"/>
      <c r="C15" s="97"/>
      <c r="G15" s="96"/>
      <c r="H15" s="96"/>
      <c r="I15" s="96"/>
      <c r="J15" s="92"/>
    </row>
    <row r="16" spans="2:10" ht="13" x14ac:dyDescent="0.3">
      <c r="B16" s="91"/>
      <c r="C16" s="72" t="s">
        <v>133</v>
      </c>
      <c r="D16" s="94"/>
      <c r="G16" s="96"/>
      <c r="H16" s="98" t="s">
        <v>111</v>
      </c>
      <c r="I16" s="98" t="s">
        <v>112</v>
      </c>
      <c r="J16" s="92"/>
    </row>
    <row r="17" spans="2:14" ht="13" x14ac:dyDescent="0.3">
      <c r="B17" s="91"/>
      <c r="C17" s="93" t="s">
        <v>113</v>
      </c>
      <c r="D17" s="93"/>
      <c r="E17" s="93"/>
      <c r="F17" s="93"/>
      <c r="G17" s="96"/>
      <c r="H17" s="99">
        <v>2</v>
      </c>
      <c r="I17" s="100">
        <v>1297048</v>
      </c>
      <c r="J17" s="92"/>
    </row>
    <row r="18" spans="2:14" x14ac:dyDescent="0.25">
      <c r="B18" s="91"/>
      <c r="C18" s="72" t="s">
        <v>114</v>
      </c>
      <c r="G18" s="96"/>
      <c r="H18" s="102">
        <v>0</v>
      </c>
      <c r="I18" s="103">
        <v>0</v>
      </c>
      <c r="J18" s="92"/>
    </row>
    <row r="19" spans="2:14" x14ac:dyDescent="0.25">
      <c r="B19" s="91"/>
      <c r="C19" s="72" t="s">
        <v>115</v>
      </c>
      <c r="G19" s="96"/>
      <c r="H19" s="102">
        <v>1</v>
      </c>
      <c r="I19" s="103">
        <v>842472</v>
      </c>
      <c r="J19" s="92"/>
    </row>
    <row r="20" spans="2:14" x14ac:dyDescent="0.25">
      <c r="B20" s="91"/>
      <c r="C20" s="72" t="s">
        <v>116</v>
      </c>
      <c r="H20" s="104">
        <v>0</v>
      </c>
      <c r="I20" s="105">
        <v>0</v>
      </c>
      <c r="J20" s="92"/>
    </row>
    <row r="21" spans="2:14" x14ac:dyDescent="0.25">
      <c r="B21" s="91"/>
      <c r="C21" s="72" t="s">
        <v>105</v>
      </c>
      <c r="H21" s="104">
        <v>1</v>
      </c>
      <c r="I21" s="105">
        <v>454576</v>
      </c>
      <c r="J21" s="92"/>
      <c r="N21" s="106"/>
    </row>
    <row r="22" spans="2:14" ht="13" thickBot="1" x14ac:dyDescent="0.3">
      <c r="B22" s="91"/>
      <c r="C22" s="72" t="s">
        <v>118</v>
      </c>
      <c r="H22" s="107">
        <v>0</v>
      </c>
      <c r="I22" s="108">
        <v>0</v>
      </c>
      <c r="J22" s="92"/>
    </row>
    <row r="23" spans="2:14" ht="13" x14ac:dyDescent="0.3">
      <c r="B23" s="91"/>
      <c r="C23" s="93" t="s">
        <v>119</v>
      </c>
      <c r="D23" s="93"/>
      <c r="E23" s="93"/>
      <c r="F23" s="93"/>
      <c r="H23" s="109">
        <f>H18+H19+H20+H21+H22</f>
        <v>2</v>
      </c>
      <c r="I23" s="110">
        <f>I18+I19+I20+I21+I22</f>
        <v>1297048</v>
      </c>
      <c r="J23" s="92"/>
    </row>
    <row r="24" spans="2:14" x14ac:dyDescent="0.25">
      <c r="B24" s="91"/>
      <c r="C24" s="72" t="s">
        <v>120</v>
      </c>
      <c r="H24" s="104">
        <v>0</v>
      </c>
      <c r="I24" s="105">
        <v>0</v>
      </c>
      <c r="J24" s="92"/>
    </row>
    <row r="25" spans="2:14" ht="13" thickBot="1" x14ac:dyDescent="0.3">
      <c r="B25" s="91"/>
      <c r="C25" s="72" t="s">
        <v>121</v>
      </c>
      <c r="H25" s="107">
        <v>0</v>
      </c>
      <c r="I25" s="108">
        <v>0</v>
      </c>
      <c r="J25" s="92"/>
    </row>
    <row r="26" spans="2:14" ht="13" x14ac:dyDescent="0.3">
      <c r="B26" s="91"/>
      <c r="C26" s="93" t="s">
        <v>122</v>
      </c>
      <c r="D26" s="93"/>
      <c r="E26" s="93"/>
      <c r="F26" s="93"/>
      <c r="H26" s="109">
        <f>H24+H25</f>
        <v>0</v>
      </c>
      <c r="I26" s="110">
        <f>I24+I25</f>
        <v>0</v>
      </c>
      <c r="J26" s="92"/>
    </row>
    <row r="27" spans="2:14" ht="13.5" thickBot="1" x14ac:dyDescent="0.35">
      <c r="B27" s="91"/>
      <c r="C27" s="96" t="s">
        <v>123</v>
      </c>
      <c r="D27" s="111"/>
      <c r="E27" s="111"/>
      <c r="F27" s="111"/>
      <c r="G27" s="96"/>
      <c r="H27" s="112">
        <v>0</v>
      </c>
      <c r="I27" s="113">
        <v>0</v>
      </c>
      <c r="J27" s="114"/>
    </row>
    <row r="28" spans="2:14" ht="13" x14ac:dyDescent="0.3">
      <c r="B28" s="91"/>
      <c r="C28" s="111" t="s">
        <v>124</v>
      </c>
      <c r="D28" s="111"/>
      <c r="E28" s="111"/>
      <c r="F28" s="111"/>
      <c r="G28" s="96"/>
      <c r="H28" s="115">
        <f>H27</f>
        <v>0</v>
      </c>
      <c r="I28" s="103">
        <f>I27</f>
        <v>0</v>
      </c>
      <c r="J28" s="114"/>
    </row>
    <row r="29" spans="2:14" ht="13" x14ac:dyDescent="0.3">
      <c r="B29" s="91"/>
      <c r="C29" s="111"/>
      <c r="D29" s="111"/>
      <c r="E29" s="111"/>
      <c r="F29" s="111"/>
      <c r="G29" s="96"/>
      <c r="H29" s="102"/>
      <c r="I29" s="100"/>
      <c r="J29" s="114"/>
    </row>
    <row r="30" spans="2:14" ht="13.5" thickBot="1" x14ac:dyDescent="0.35">
      <c r="B30" s="91"/>
      <c r="C30" s="111" t="s">
        <v>125</v>
      </c>
      <c r="D30" s="111"/>
      <c r="E30" s="96"/>
      <c r="F30" s="96"/>
      <c r="G30" s="96"/>
      <c r="H30" s="116"/>
      <c r="I30" s="117"/>
      <c r="J30" s="114"/>
    </row>
    <row r="31" spans="2:14" ht="13.5" thickTop="1" x14ac:dyDescent="0.3">
      <c r="B31" s="91"/>
      <c r="C31" s="111"/>
      <c r="D31" s="111"/>
      <c r="E31" s="96"/>
      <c r="F31" s="96"/>
      <c r="G31" s="96"/>
      <c r="H31" s="103">
        <f>H23+H26+H28</f>
        <v>2</v>
      </c>
      <c r="I31" s="103">
        <f>I23+I26+I28</f>
        <v>1297048</v>
      </c>
      <c r="J31" s="114"/>
    </row>
    <row r="32" spans="2:14" ht="9.75" customHeight="1" x14ac:dyDescent="0.25">
      <c r="B32" s="91"/>
      <c r="C32" s="96"/>
      <c r="D32" s="96"/>
      <c r="E32" s="96"/>
      <c r="F32" s="96"/>
      <c r="G32" s="118"/>
      <c r="H32" s="119"/>
      <c r="I32" s="120"/>
      <c r="J32" s="114"/>
    </row>
    <row r="33" spans="2:10" ht="9.75" customHeight="1" x14ac:dyDescent="0.25">
      <c r="B33" s="91"/>
      <c r="C33" s="96"/>
      <c r="D33" s="96"/>
      <c r="E33" s="96"/>
      <c r="F33" s="96"/>
      <c r="G33" s="118"/>
      <c r="H33" s="119"/>
      <c r="I33" s="120"/>
      <c r="J33" s="114"/>
    </row>
    <row r="34" spans="2:10" ht="9.75" customHeight="1" x14ac:dyDescent="0.25">
      <c r="B34" s="91"/>
      <c r="C34" s="96"/>
      <c r="D34" s="96"/>
      <c r="E34" s="96"/>
      <c r="F34" s="96"/>
      <c r="G34" s="118"/>
      <c r="H34" s="119"/>
      <c r="I34" s="120"/>
      <c r="J34" s="114"/>
    </row>
    <row r="35" spans="2:10" ht="9.75" customHeight="1" x14ac:dyDescent="0.25">
      <c r="B35" s="91"/>
      <c r="C35" s="96"/>
      <c r="D35" s="96"/>
      <c r="E35" s="96"/>
      <c r="F35" s="96"/>
      <c r="G35" s="118"/>
      <c r="H35" s="119"/>
      <c r="I35" s="120"/>
      <c r="J35" s="114"/>
    </row>
    <row r="36" spans="2:10" ht="9.75" customHeight="1" x14ac:dyDescent="0.25">
      <c r="B36" s="91"/>
      <c r="C36" s="96"/>
      <c r="D36" s="96"/>
      <c r="E36" s="96"/>
      <c r="F36" s="96"/>
      <c r="G36" s="118"/>
      <c r="H36" s="119"/>
      <c r="I36" s="120"/>
      <c r="J36" s="114"/>
    </row>
    <row r="37" spans="2:10" ht="13.5" thickBot="1" x14ac:dyDescent="0.35">
      <c r="B37" s="91"/>
      <c r="C37" s="121"/>
      <c r="D37" s="122"/>
      <c r="E37" s="96"/>
      <c r="F37" s="96"/>
      <c r="G37" s="96"/>
      <c r="H37" s="123"/>
      <c r="I37" s="124"/>
      <c r="J37" s="114"/>
    </row>
    <row r="38" spans="2:10" ht="13" x14ac:dyDescent="0.3">
      <c r="B38" s="91"/>
      <c r="C38" s="111" t="s">
        <v>147</v>
      </c>
      <c r="D38" s="118"/>
      <c r="E38" s="96"/>
      <c r="F38" s="96"/>
      <c r="G38" s="96"/>
      <c r="H38" s="125" t="s">
        <v>126</v>
      </c>
      <c r="I38" s="118"/>
      <c r="J38" s="114"/>
    </row>
    <row r="39" spans="2:10" ht="13" x14ac:dyDescent="0.3">
      <c r="B39" s="91"/>
      <c r="C39" s="111" t="s">
        <v>146</v>
      </c>
      <c r="D39" s="96"/>
      <c r="E39" s="96"/>
      <c r="F39" s="96"/>
      <c r="G39" s="96"/>
      <c r="H39" s="111" t="s">
        <v>127</v>
      </c>
      <c r="I39" s="118"/>
      <c r="J39" s="114"/>
    </row>
    <row r="40" spans="2:10" ht="13" x14ac:dyDescent="0.3">
      <c r="B40" s="91"/>
      <c r="C40" s="96"/>
      <c r="D40" s="96"/>
      <c r="E40" s="96"/>
      <c r="F40" s="96"/>
      <c r="G40" s="96"/>
      <c r="H40" s="111" t="s">
        <v>128</v>
      </c>
      <c r="I40" s="118"/>
      <c r="J40" s="114"/>
    </row>
    <row r="41" spans="2:10" ht="13" x14ac:dyDescent="0.3">
      <c r="B41" s="91"/>
      <c r="C41" s="96"/>
      <c r="D41" s="96"/>
      <c r="E41" s="96"/>
      <c r="F41" s="96"/>
      <c r="G41" s="111"/>
      <c r="H41" s="118"/>
      <c r="I41" s="118"/>
      <c r="J41" s="114"/>
    </row>
    <row r="42" spans="2:10" x14ac:dyDescent="0.25">
      <c r="B42" s="91"/>
      <c r="C42" s="126" t="s">
        <v>129</v>
      </c>
      <c r="D42" s="126"/>
      <c r="E42" s="126"/>
      <c r="F42" s="126"/>
      <c r="G42" s="126"/>
      <c r="H42" s="126"/>
      <c r="I42" s="126"/>
      <c r="J42" s="114"/>
    </row>
    <row r="43" spans="2:10" x14ac:dyDescent="0.25">
      <c r="B43" s="91"/>
      <c r="C43" s="126"/>
      <c r="D43" s="126"/>
      <c r="E43" s="126"/>
      <c r="F43" s="126"/>
      <c r="G43" s="126"/>
      <c r="H43" s="126"/>
      <c r="I43" s="126"/>
      <c r="J43" s="114"/>
    </row>
    <row r="44" spans="2:10" ht="7.5" customHeight="1" thickBot="1" x14ac:dyDescent="0.3">
      <c r="B44" s="127"/>
      <c r="C44" s="128"/>
      <c r="D44" s="128"/>
      <c r="E44" s="128"/>
      <c r="F44" s="128"/>
      <c r="G44" s="129"/>
      <c r="H44" s="129"/>
      <c r="I44" s="129"/>
      <c r="J44" s="130"/>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4" sqref="G14"/>
    </sheetView>
  </sheetViews>
  <sheetFormatPr baseColWidth="10" defaultRowHeight="14.5" x14ac:dyDescent="0.35"/>
  <cols>
    <col min="9" max="9" width="25.81640625" customWidth="1"/>
  </cols>
  <sheetData>
    <row r="1" spans="1:9" ht="15" thickBot="1" x14ac:dyDescent="0.4">
      <c r="A1" s="131"/>
      <c r="B1" s="132"/>
      <c r="C1" s="133" t="s">
        <v>134</v>
      </c>
      <c r="D1" s="134"/>
      <c r="E1" s="134"/>
      <c r="F1" s="134"/>
      <c r="G1" s="134"/>
      <c r="H1" s="135"/>
      <c r="I1" s="136" t="s">
        <v>108</v>
      </c>
    </row>
    <row r="2" spans="1:9" ht="53.5" customHeight="1" thickBot="1" x14ac:dyDescent="0.4">
      <c r="A2" s="137"/>
      <c r="B2" s="138"/>
      <c r="C2" s="139" t="s">
        <v>135</v>
      </c>
      <c r="D2" s="140"/>
      <c r="E2" s="140"/>
      <c r="F2" s="140"/>
      <c r="G2" s="140"/>
      <c r="H2" s="141"/>
      <c r="I2" s="142" t="s">
        <v>136</v>
      </c>
    </row>
    <row r="3" spans="1:9" x14ac:dyDescent="0.35">
      <c r="A3" s="143"/>
      <c r="B3" s="96"/>
      <c r="C3" s="96"/>
      <c r="D3" s="96"/>
      <c r="E3" s="96"/>
      <c r="F3" s="96"/>
      <c r="G3" s="96"/>
      <c r="H3" s="96"/>
      <c r="I3" s="114"/>
    </row>
    <row r="4" spans="1:9" x14ac:dyDescent="0.35">
      <c r="A4" s="143"/>
      <c r="B4" s="96"/>
      <c r="C4" s="96"/>
      <c r="D4" s="96"/>
      <c r="E4" s="96"/>
      <c r="F4" s="96"/>
      <c r="G4" s="96"/>
      <c r="H4" s="96"/>
      <c r="I4" s="114"/>
    </row>
    <row r="5" spans="1:9" x14ac:dyDescent="0.35">
      <c r="A5" s="143"/>
      <c r="B5" s="93" t="s">
        <v>132</v>
      </c>
      <c r="C5" s="144"/>
      <c r="D5" s="145"/>
      <c r="E5" s="96"/>
      <c r="F5" s="96"/>
      <c r="G5" s="96"/>
      <c r="H5" s="96"/>
      <c r="I5" s="114"/>
    </row>
    <row r="6" spans="1:9" x14ac:dyDescent="0.35">
      <c r="A6" s="143"/>
      <c r="B6" s="72"/>
      <c r="C6" s="96"/>
      <c r="D6" s="96"/>
      <c r="E6" s="96"/>
      <c r="F6" s="96"/>
      <c r="G6" s="96"/>
      <c r="H6" s="96"/>
      <c r="I6" s="114"/>
    </row>
    <row r="7" spans="1:9" x14ac:dyDescent="0.35">
      <c r="A7" s="143"/>
      <c r="B7" s="93" t="s">
        <v>130</v>
      </c>
      <c r="C7" s="96"/>
      <c r="D7" s="96"/>
      <c r="E7" s="96"/>
      <c r="F7" s="96"/>
      <c r="G7" s="96"/>
      <c r="H7" s="96"/>
      <c r="I7" s="114"/>
    </row>
    <row r="8" spans="1:9" x14ac:dyDescent="0.35">
      <c r="A8" s="143"/>
      <c r="B8" s="93" t="s">
        <v>131</v>
      </c>
      <c r="C8" s="96"/>
      <c r="D8" s="96"/>
      <c r="E8" s="96"/>
      <c r="F8" s="96"/>
      <c r="G8" s="96"/>
      <c r="H8" s="96"/>
      <c r="I8" s="114"/>
    </row>
    <row r="9" spans="1:9" x14ac:dyDescent="0.35">
      <c r="A9" s="143"/>
      <c r="B9" s="96"/>
      <c r="C9" s="96"/>
      <c r="D9" s="96"/>
      <c r="E9" s="96"/>
      <c r="F9" s="96"/>
      <c r="G9" s="96"/>
      <c r="H9" s="96"/>
      <c r="I9" s="114"/>
    </row>
    <row r="10" spans="1:9" x14ac:dyDescent="0.35">
      <c r="A10" s="143"/>
      <c r="B10" s="96" t="s">
        <v>137</v>
      </c>
      <c r="C10" s="96"/>
      <c r="D10" s="96"/>
      <c r="E10" s="96"/>
      <c r="F10" s="96"/>
      <c r="G10" s="96"/>
      <c r="H10" s="96"/>
      <c r="I10" s="114"/>
    </row>
    <row r="11" spans="1:9" x14ac:dyDescent="0.35">
      <c r="A11" s="143"/>
      <c r="B11" s="146"/>
      <c r="C11" s="96"/>
      <c r="D11" s="96"/>
      <c r="E11" s="96"/>
      <c r="F11" s="96"/>
      <c r="G11" s="96"/>
      <c r="H11" s="96"/>
      <c r="I11" s="114"/>
    </row>
    <row r="12" spans="1:9" x14ac:dyDescent="0.35">
      <c r="A12" s="143"/>
      <c r="B12" s="72" t="s">
        <v>133</v>
      </c>
      <c r="C12" s="145"/>
      <c r="D12" s="96"/>
      <c r="E12" s="96"/>
      <c r="F12" s="96"/>
      <c r="G12" s="98" t="s">
        <v>138</v>
      </c>
      <c r="H12" s="98" t="s">
        <v>139</v>
      </c>
      <c r="I12" s="114"/>
    </row>
    <row r="13" spans="1:9" x14ac:dyDescent="0.35">
      <c r="A13" s="143"/>
      <c r="B13" s="111" t="s">
        <v>113</v>
      </c>
      <c r="C13" s="111"/>
      <c r="D13" s="111"/>
      <c r="E13" s="111"/>
      <c r="F13" s="96"/>
      <c r="G13" s="147">
        <f>G19</f>
        <v>2</v>
      </c>
      <c r="H13" s="148">
        <f>H19</f>
        <v>1297048</v>
      </c>
      <c r="I13" s="114"/>
    </row>
    <row r="14" spans="1:9" x14ac:dyDescent="0.35">
      <c r="A14" s="143"/>
      <c r="B14" s="96" t="s">
        <v>114</v>
      </c>
      <c r="C14" s="96"/>
      <c r="D14" s="96"/>
      <c r="E14" s="96"/>
      <c r="F14" s="96"/>
      <c r="G14" s="149">
        <v>0</v>
      </c>
      <c r="H14" s="150">
        <v>0</v>
      </c>
      <c r="I14" s="114"/>
    </row>
    <row r="15" spans="1:9" x14ac:dyDescent="0.35">
      <c r="A15" s="143"/>
      <c r="B15" s="96" t="s">
        <v>115</v>
      </c>
      <c r="C15" s="96"/>
      <c r="D15" s="96"/>
      <c r="E15" s="96"/>
      <c r="F15" s="96"/>
      <c r="G15" s="149">
        <v>1</v>
      </c>
      <c r="H15" s="150">
        <v>842472</v>
      </c>
      <c r="I15" s="114"/>
    </row>
    <row r="16" spans="1:9" x14ac:dyDescent="0.35">
      <c r="A16" s="143"/>
      <c r="B16" s="96" t="s">
        <v>116</v>
      </c>
      <c r="C16" s="96"/>
      <c r="D16" s="96"/>
      <c r="E16" s="96"/>
      <c r="F16" s="96"/>
      <c r="G16" s="149">
        <v>0</v>
      </c>
      <c r="H16" s="150">
        <v>0</v>
      </c>
      <c r="I16" s="114"/>
    </row>
    <row r="17" spans="1:9" x14ac:dyDescent="0.35">
      <c r="A17" s="143"/>
      <c r="B17" s="96" t="s">
        <v>117</v>
      </c>
      <c r="C17" s="96"/>
      <c r="D17" s="96"/>
      <c r="E17" s="96"/>
      <c r="F17" s="96"/>
      <c r="G17" s="149">
        <v>1</v>
      </c>
      <c r="H17" s="150">
        <v>454576</v>
      </c>
      <c r="I17" s="114"/>
    </row>
    <row r="18" spans="1:9" x14ac:dyDescent="0.35">
      <c r="A18" s="143"/>
      <c r="B18" s="96" t="s">
        <v>140</v>
      </c>
      <c r="C18" s="96"/>
      <c r="D18" s="96"/>
      <c r="E18" s="96"/>
      <c r="F18" s="96"/>
      <c r="G18" s="151">
        <v>0</v>
      </c>
      <c r="H18" s="152">
        <v>0</v>
      </c>
      <c r="I18" s="114"/>
    </row>
    <row r="19" spans="1:9" x14ac:dyDescent="0.35">
      <c r="A19" s="143"/>
      <c r="B19" s="111" t="s">
        <v>141</v>
      </c>
      <c r="C19" s="111"/>
      <c r="D19" s="111"/>
      <c r="E19" s="111"/>
      <c r="F19" s="96"/>
      <c r="G19" s="149">
        <f>SUM(G14:G18)</f>
        <v>2</v>
      </c>
      <c r="H19" s="148">
        <f>(H14+H15+H16+H17+H18)</f>
        <v>1297048</v>
      </c>
      <c r="I19" s="114"/>
    </row>
    <row r="20" spans="1:9" ht="15" thickBot="1" x14ac:dyDescent="0.4">
      <c r="A20" s="143"/>
      <c r="B20" s="111"/>
      <c r="C20" s="111"/>
      <c r="D20" s="96"/>
      <c r="E20" s="96"/>
      <c r="F20" s="96"/>
      <c r="G20" s="153"/>
      <c r="H20" s="154"/>
      <c r="I20" s="114"/>
    </row>
    <row r="21" spans="1:9" ht="15" thickTop="1" x14ac:dyDescent="0.35">
      <c r="A21" s="143"/>
      <c r="B21" s="111"/>
      <c r="C21" s="111"/>
      <c r="D21" s="96"/>
      <c r="E21" s="96"/>
      <c r="F21" s="96"/>
      <c r="G21" s="118"/>
      <c r="H21" s="155"/>
      <c r="I21" s="114"/>
    </row>
    <row r="22" spans="1:9" x14ac:dyDescent="0.35">
      <c r="A22" s="143"/>
      <c r="B22" s="96"/>
      <c r="C22" s="96"/>
      <c r="D22" s="96"/>
      <c r="E22" s="96"/>
      <c r="F22" s="118"/>
      <c r="G22" s="118"/>
      <c r="H22" s="118"/>
      <c r="I22" s="114"/>
    </row>
    <row r="23" spans="1:9" ht="15" thickBot="1" x14ac:dyDescent="0.4">
      <c r="A23" s="143"/>
      <c r="B23" s="122"/>
      <c r="C23" s="122"/>
      <c r="D23" s="96"/>
      <c r="E23" s="96"/>
      <c r="F23" s="122"/>
      <c r="G23" s="122"/>
      <c r="H23" s="118"/>
      <c r="I23" s="114"/>
    </row>
    <row r="24" spans="1:9" x14ac:dyDescent="0.35">
      <c r="A24" s="143"/>
      <c r="B24" s="118" t="s">
        <v>142</v>
      </c>
      <c r="C24" s="118"/>
      <c r="D24" s="96"/>
      <c r="E24" s="96"/>
      <c r="F24" s="118"/>
      <c r="G24" s="118"/>
      <c r="H24" s="118"/>
      <c r="I24" s="114"/>
    </row>
    <row r="25" spans="1:9" x14ac:dyDescent="0.35">
      <c r="A25" s="143"/>
      <c r="B25" s="118" t="s">
        <v>147</v>
      </c>
      <c r="C25" s="118"/>
      <c r="D25" s="96"/>
      <c r="E25" s="96"/>
      <c r="F25" s="118" t="s">
        <v>143</v>
      </c>
      <c r="G25" s="118"/>
      <c r="H25" s="118"/>
      <c r="I25" s="114"/>
    </row>
    <row r="26" spans="1:9" x14ac:dyDescent="0.35">
      <c r="A26" s="143"/>
      <c r="B26" s="118" t="s">
        <v>146</v>
      </c>
      <c r="C26" s="118"/>
      <c r="D26" s="96"/>
      <c r="E26" s="96"/>
      <c r="F26" s="118" t="s">
        <v>144</v>
      </c>
      <c r="G26" s="118"/>
      <c r="H26" s="118"/>
      <c r="I26" s="114"/>
    </row>
    <row r="27" spans="1:9" x14ac:dyDescent="0.35">
      <c r="A27" s="143"/>
      <c r="B27" s="118"/>
      <c r="C27" s="118"/>
      <c r="D27" s="96"/>
      <c r="E27" s="96"/>
      <c r="F27" s="118"/>
      <c r="G27" s="118"/>
      <c r="H27" s="118"/>
      <c r="I27" s="114"/>
    </row>
    <row r="28" spans="1:9" ht="18.5" customHeight="1" x14ac:dyDescent="0.35">
      <c r="A28" s="143"/>
      <c r="B28" s="156" t="s">
        <v>145</v>
      </c>
      <c r="C28" s="156"/>
      <c r="D28" s="156"/>
      <c r="E28" s="156"/>
      <c r="F28" s="156"/>
      <c r="G28" s="156"/>
      <c r="H28" s="156"/>
      <c r="I28" s="114"/>
    </row>
    <row r="29" spans="1:9" ht="15" thickBot="1" x14ac:dyDescent="0.4">
      <c r="A29" s="157"/>
      <c r="B29" s="158"/>
      <c r="C29" s="158"/>
      <c r="D29" s="158"/>
      <c r="E29" s="158"/>
      <c r="F29" s="122"/>
      <c r="G29" s="122"/>
      <c r="H29" s="122"/>
      <c r="I29" s="159"/>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ESTADO DE CARTERA HDV</vt: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FINANCIERA15 F15.</dc:creator>
  <cp:lastModifiedBy>Paola Andrea Jimenez Prado</cp:lastModifiedBy>
  <cp:lastPrinted>2024-11-15T12:41:45Z</cp:lastPrinted>
  <dcterms:created xsi:type="dcterms:W3CDTF">2019-04-08T15:50:59Z</dcterms:created>
  <dcterms:modified xsi:type="dcterms:W3CDTF">2024-11-15T12:50:14Z</dcterms:modified>
</cp:coreProperties>
</file>