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90300513 CLINICA DE OCCIDENTE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I31" i="3" l="1"/>
  <c r="K1" i="2"/>
  <c r="J1" i="2"/>
  <c r="H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R3" authorId="1" shapeId="0">
      <text>
        <r>
          <rPr>
            <b/>
            <sz val="9"/>
            <color indexed="81"/>
            <rFont val="Tahoma"/>
          </rPr>
          <t>Paola Andrea Jimenez Prado:</t>
        </r>
        <r>
          <rPr>
            <sz val="9"/>
            <color indexed="81"/>
            <rFont val="Tahoma"/>
          </rPr>
          <t xml:space="preserve">
</t>
        </r>
        <r>
          <rPr>
            <sz val="10"/>
            <color indexed="81"/>
            <rFont val="Tahoma"/>
            <family val="2"/>
          </rPr>
          <t>ANTICIPO SERVICIOS DE SALUD DAVID  DAVILA TORO 890287</t>
        </r>
      </text>
    </comment>
  </commentList>
</comments>
</file>

<file path=xl/sharedStrings.xml><?xml version="1.0" encoding="utf-8"?>
<sst xmlns="http://schemas.openxmlformats.org/spreadsheetml/2006/main" count="149" uniqueCount="93">
  <si>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</si>
  <si>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</si>
  <si>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</si>
  <si>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</si>
  <si>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</si>
  <si>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</si>
  <si>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</si>
  <si>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</si>
  <si>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</si>
  <si>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</si>
  <si>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</si>
  <si>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2C</t>
  </si>
  <si>
    <t>1C</t>
  </si>
  <si>
    <t>COMFENALCO (URGENCIA VITAL 2023)</t>
  </si>
  <si>
    <t>COMFENALCO (URGENCIA VITAL 2022)</t>
  </si>
  <si>
    <t>COMFENALCO NO POS (URGENCIA VITAL 2023)</t>
  </si>
  <si>
    <t>EVENTO</t>
  </si>
  <si>
    <t>CALI</t>
  </si>
  <si>
    <t>CLINICA DE OCCIDENTE S.A.</t>
  </si>
  <si>
    <t>ALF+FAC</t>
  </si>
  <si>
    <t>2C383845</t>
  </si>
  <si>
    <t>1C260981</t>
  </si>
  <si>
    <t>1C272004</t>
  </si>
  <si>
    <t>2C386400</t>
  </si>
  <si>
    <t>2C392142</t>
  </si>
  <si>
    <t>1C272011</t>
  </si>
  <si>
    <t>LLAVE</t>
  </si>
  <si>
    <t>890300513_2C383845</t>
  </si>
  <si>
    <t>890300513_1C260981</t>
  </si>
  <si>
    <t>890300513_1C272004</t>
  </si>
  <si>
    <t>890300513_2C386400</t>
  </si>
  <si>
    <t>890300513_2C392142</t>
  </si>
  <si>
    <t>890300513_1C272011</t>
  </si>
  <si>
    <t xml:space="preserve">Fecha de radicacion EPS </t>
  </si>
  <si>
    <t>Estado de Factura EPS Enero 04</t>
  </si>
  <si>
    <t>Valor Total Bruto</t>
  </si>
  <si>
    <t>Valor Devolucion</t>
  </si>
  <si>
    <t>Valor Radicado</t>
  </si>
  <si>
    <t>Valor Pagar</t>
  </si>
  <si>
    <t>24.11.2023</t>
  </si>
  <si>
    <t>Valor compensacion SAP</t>
  </si>
  <si>
    <t xml:space="preserve">Doc. Compensacion </t>
  </si>
  <si>
    <t xml:space="preserve">Fecha de compensacion </t>
  </si>
  <si>
    <t>FACTURA EN PROCESO INTERNO</t>
  </si>
  <si>
    <t>FACTURA DEVUELTA</t>
  </si>
  <si>
    <t>Observacion objeccion</t>
  </si>
  <si>
    <t>SE DEVUELVE FACTURA CON SOPORTES COMPLETOS AL VALIDAR LOS DATOS ,CON CUENTA CON AUTORIZACION DE INTERNACION ,SOLICITARLA AL AREA ENCARGADA CAPAUTORIZACIONES@EPSDELAGENTE.COM.CO , PARA DARLE TRAMITE ALA FACTURA , SUJETA A PERTINENCIA MEDICA</t>
  </si>
  <si>
    <t>FACTURA PENDIENTE EN PROGRAMACION DE PAGO</t>
  </si>
  <si>
    <t>Fecha de corte</t>
  </si>
  <si>
    <t>Se sostiene devolucion al validar los datos no cuentan con la autorizacion de internacion y los servicios nap de 15 digitos.
soliciatrla al area encargada  capautorizaciones@epsdelagente.com.co para darle tramite ala factura.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</si>
  <si>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</si>
  <si>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</si>
  <si>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</si>
  <si>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</si>
  <si>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</si>
  <si>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</si>
  <si>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</si>
  <si>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</si>
  <si>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</si>
  <si>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</si>
  <si>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</si>
  <si>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</si>
  <si>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</si>
  <si>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</si>
  <si>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</si>
  <si>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</si>
  <si>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</si>
  <si>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</si>
  <si>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</si>
  <si>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</si>
  <si>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</si>
  <si>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</si>
  <si>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 OCCIDENTE S.A.</t>
  </si>
  <si>
    <t>NIT: 890300513</t>
  </si>
  <si>
    <t>Santiago de Cali, Enero 04 del 2024</t>
  </si>
  <si>
    <t>Sandra Marmolejo Osorio</t>
  </si>
  <si>
    <t>Departamento de Cartera</t>
  </si>
  <si>
    <t>A continuacion me permito remitir nuestra respuesta al estado de cartera presentado en la fecha: 02/01/2024</t>
  </si>
  <si>
    <t>Con Corte al dia: 31/12/2023</t>
  </si>
  <si>
    <t>FOR-CSA-04</t>
  </si>
  <si>
    <t>VERSION 0</t>
  </si>
  <si>
    <t>RESUMEN DE CARTERA REVISADA POR LA EPS REPORTADA EN LA CIRCULAR 030</t>
  </si>
  <si>
    <t>SANTIAGO DE CALI</t>
  </si>
  <si>
    <t>,</t>
  </si>
  <si>
    <t>SANTIAGO DE CALI, 03 ENERO DEL 2024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</si>
  <si>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</si>
  <si>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</si>
  <si>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</si>
  <si>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</si>
  <si>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</si>
  <si>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</si>
  <si>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</si>
  <si>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FACTURA CANCELADA PARCIALMENTE - SALDO PENDIENTE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</si>
</sst>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3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rgb="FF202124"/>
      <name val="Arial"/>
      <family val="2"/>
    </font>
    <font>
      <sz val="9"/>
      <color indexed="81"/>
      <name val="Tahoma"/>
    </font>
    <font>
      <b/>
      <sz val="9"/>
      <color indexed="81"/>
      <name val="Tahoma"/>
    </font>
    <font>
      <sz val="10"/>
      <color indexed="81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1" fillId="33" borderId="0" applyNumberFormat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3" fillId="0" borderId="0"/>
    <xf numFmtId="166" fontId="3" fillId="0" borderId="0" applyFont="0" applyFill="0" applyBorder="0" applyAlignment="0" applyProtection="0"/>
  </cellStyleXfs>
  <cellXfs count="10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0" fontId="4" fillId="2" borderId="1" xfId="0" applyFont="1" applyFill="1" applyBorder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22" fillId="0" borderId="1" xfId="1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4" fontId="0" fillId="0" borderId="1" xfId="1" applyNumberFormat="1" applyFont="1" applyBorder="1" applyAlignment="1"/>
    <xf numFmtId="0" fontId="20" fillId="37" borderId="1" xfId="0" applyFont="1" applyFill="1" applyBorder="1" applyAlignment="1">
      <alignment horizontal="center" vertical="center" wrapText="1"/>
    </xf>
    <xf numFmtId="0" fontId="22" fillId="3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4" fontId="0" fillId="0" borderId="1" xfId="1" applyNumberFormat="1" applyFont="1" applyBorder="1"/>
    <xf numFmtId="164" fontId="20" fillId="0" borderId="1" xfId="1" applyNumberFormat="1" applyFont="1" applyBorder="1" applyAlignment="1">
      <alignment horizontal="center" vertical="center" wrapText="1"/>
    </xf>
    <xf numFmtId="0" fontId="20" fillId="0" borderId="0" xfId="0" applyFont="1"/>
    <xf numFmtId="0" fontId="20" fillId="38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20" fillId="0" borderId="0" xfId="1" applyNumberFormat="1" applyFont="1"/>
    <xf numFmtId="0" fontId="20" fillId="34" borderId="1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20" fillId="36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22" fillId="39" borderId="1" xfId="1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/>
    <xf numFmtId="0" fontId="24" fillId="0" borderId="0" xfId="45" applyFont="1"/>
    <xf numFmtId="0" fontId="24" fillId="0" borderId="11" xfId="45" applyFont="1" applyBorder="1" applyAlignment="1">
      <alignment horizontal="centerContinuous"/>
    </xf>
    <xf numFmtId="0" fontId="24" fillId="0" borderId="12" xfId="45" applyFont="1" applyBorder="1" applyAlignment="1">
      <alignment horizontal="centerContinuous"/>
    </xf>
    <xf numFmtId="0" fontId="25" fillId="0" borderId="11" xfId="45" applyFont="1" applyBorder="1" applyAlignment="1">
      <alignment horizontal="centerContinuous" vertical="center"/>
    </xf>
    <xf numFmtId="0" fontId="25" fillId="0" borderId="13" xfId="45" applyFont="1" applyBorder="1" applyAlignment="1">
      <alignment horizontal="centerContinuous" vertical="center"/>
    </xf>
    <xf numFmtId="0" fontId="25" fillId="0" borderId="12" xfId="45" applyFont="1" applyBorder="1" applyAlignment="1">
      <alignment horizontal="centerContinuous" vertical="center"/>
    </xf>
    <xf numFmtId="0" fontId="25" fillId="0" borderId="14" xfId="45" applyFont="1" applyBorder="1" applyAlignment="1">
      <alignment horizontal="centerContinuous" vertical="center"/>
    </xf>
    <xf numFmtId="0" fontId="24" fillId="0" borderId="15" xfId="45" applyFont="1" applyBorder="1" applyAlignment="1">
      <alignment horizontal="centerContinuous"/>
    </xf>
    <xf numFmtId="0" fontId="24" fillId="0" borderId="16" xfId="45" applyFont="1" applyBorder="1" applyAlignment="1">
      <alignment horizontal="centerContinuous"/>
    </xf>
    <xf numFmtId="0" fontId="25" fillId="0" borderId="17" xfId="45" applyFont="1" applyBorder="1" applyAlignment="1">
      <alignment horizontal="centerContinuous" vertical="center"/>
    </xf>
    <xf numFmtId="0" fontId="25" fillId="0" borderId="18" xfId="45" applyFont="1" applyBorder="1" applyAlignment="1">
      <alignment horizontal="centerContinuous" vertical="center"/>
    </xf>
    <xf numFmtId="0" fontId="25" fillId="0" borderId="19" xfId="45" applyFont="1" applyBorder="1" applyAlignment="1">
      <alignment horizontal="centerContinuous" vertical="center"/>
    </xf>
    <xf numFmtId="0" fontId="25" fillId="0" borderId="20" xfId="45" applyFont="1" applyBorder="1" applyAlignment="1">
      <alignment horizontal="centerContinuous" vertical="center"/>
    </xf>
    <xf numFmtId="0" fontId="25" fillId="0" borderId="15" xfId="45" applyFont="1" applyBorder="1" applyAlignment="1">
      <alignment horizontal="centerContinuous" vertical="center"/>
    </xf>
    <xf numFmtId="0" fontId="25" fillId="0" borderId="0" xfId="45" applyFont="1" applyAlignment="1">
      <alignment horizontal="centerContinuous" vertical="center"/>
    </xf>
    <xf numFmtId="0" fontId="25" fillId="0" borderId="16" xfId="45" applyFont="1" applyBorder="1" applyAlignment="1">
      <alignment horizontal="centerContinuous" vertical="center"/>
    </xf>
    <xf numFmtId="0" fontId="25" fillId="0" borderId="21" xfId="45" applyFont="1" applyBorder="1" applyAlignment="1">
      <alignment horizontal="centerContinuous" vertical="center"/>
    </xf>
    <xf numFmtId="0" fontId="24" fillId="0" borderId="17" xfId="45" applyFont="1" applyBorder="1" applyAlignment="1">
      <alignment horizontal="centerContinuous"/>
    </xf>
    <xf numFmtId="0" fontId="24" fillId="0" borderId="19" xfId="45" applyFont="1" applyBorder="1" applyAlignment="1">
      <alignment horizontal="centerContinuous"/>
    </xf>
    <xf numFmtId="0" fontId="24" fillId="0" borderId="15" xfId="45" applyFont="1" applyBorder="1"/>
    <xf numFmtId="0" fontId="24" fillId="0" borderId="16" xfId="45" applyFont="1" applyBorder="1"/>
    <xf numFmtId="0" fontId="25" fillId="0" borderId="0" xfId="45" applyFont="1"/>
    <xf numFmtId="14" fontId="24" fillId="0" borderId="0" xfId="45" applyNumberFormat="1" applyFont="1"/>
    <xf numFmtId="165" fontId="24" fillId="0" borderId="0" xfId="45" applyNumberFormat="1" applyFont="1"/>
    <xf numFmtId="0" fontId="23" fillId="0" borderId="0" xfId="45" applyFont="1"/>
    <xf numFmtId="14" fontId="24" fillId="0" borderId="0" xfId="45" applyNumberFormat="1" applyFont="1" applyAlignment="1">
      <alignment horizontal="left"/>
    </xf>
    <xf numFmtId="0" fontId="26" fillId="0" borderId="0" xfId="45" applyFont="1" applyAlignment="1">
      <alignment horizontal="center"/>
    </xf>
    <xf numFmtId="167" fontId="26" fillId="0" borderId="0" xfId="46" applyNumberFormat="1" applyFont="1" applyAlignment="1">
      <alignment horizontal="center"/>
    </xf>
    <xf numFmtId="168" fontId="26" fillId="0" borderId="0" xfId="44" applyNumberFormat="1" applyFont="1" applyAlignment="1">
      <alignment horizontal="right"/>
    </xf>
    <xf numFmtId="168" fontId="24" fillId="0" borderId="0" xfId="44" applyNumberFormat="1" applyFont="1"/>
    <xf numFmtId="167" fontId="23" fillId="0" borderId="0" xfId="46" applyNumberFormat="1" applyFont="1" applyAlignment="1">
      <alignment horizontal="center"/>
    </xf>
    <xf numFmtId="168" fontId="23" fillId="0" borderId="0" xfId="44" applyNumberFormat="1" applyFont="1" applyAlignment="1">
      <alignment horizontal="right"/>
    </xf>
    <xf numFmtId="167" fontId="24" fillId="0" borderId="0" xfId="46" applyNumberFormat="1" applyFont="1" applyAlignment="1">
      <alignment horizontal="center"/>
    </xf>
    <xf numFmtId="168" fontId="24" fillId="0" borderId="0" xfId="44" applyNumberFormat="1" applyFont="1" applyAlignment="1">
      <alignment horizontal="right"/>
    </xf>
    <xf numFmtId="168" fontId="24" fillId="0" borderId="0" xfId="45" applyNumberFormat="1" applyFont="1"/>
    <xf numFmtId="167" fontId="24" fillId="0" borderId="18" xfId="46" applyNumberFormat="1" applyFont="1" applyBorder="1" applyAlignment="1">
      <alignment horizontal="center"/>
    </xf>
    <xf numFmtId="168" fontId="24" fillId="0" borderId="18" xfId="44" applyNumberFormat="1" applyFont="1" applyBorder="1" applyAlignment="1">
      <alignment horizontal="right"/>
    </xf>
    <xf numFmtId="167" fontId="25" fillId="0" borderId="0" xfId="44" applyNumberFormat="1" applyFont="1" applyAlignment="1">
      <alignment horizontal="right"/>
    </xf>
    <xf numFmtId="168" fontId="25" fillId="0" borderId="0" xfId="44" applyNumberFormat="1" applyFont="1" applyAlignment="1">
      <alignment horizontal="right"/>
    </xf>
    <xf numFmtId="0" fontId="26" fillId="0" borderId="0" xfId="45" applyFont="1"/>
    <xf numFmtId="167" fontId="23" fillId="0" borderId="18" xfId="46" applyNumberFormat="1" applyFont="1" applyBorder="1" applyAlignment="1">
      <alignment horizontal="center"/>
    </xf>
    <xf numFmtId="168" fontId="23" fillId="0" borderId="18" xfId="44" applyNumberFormat="1" applyFont="1" applyBorder="1" applyAlignment="1">
      <alignment horizontal="right"/>
    </xf>
    <xf numFmtId="0" fontId="23" fillId="0" borderId="16" xfId="45" applyFont="1" applyBorder="1"/>
    <xf numFmtId="167" fontId="23" fillId="0" borderId="0" xfId="44" applyNumberFormat="1" applyFont="1" applyAlignment="1">
      <alignment horizontal="right"/>
    </xf>
    <xf numFmtId="167" fontId="26" fillId="0" borderId="22" xfId="46" applyNumberFormat="1" applyFont="1" applyBorder="1" applyAlignment="1">
      <alignment horizontal="center"/>
    </xf>
    <xf numFmtId="168" fontId="26" fillId="0" borderId="22" xfId="44" applyNumberFormat="1" applyFont="1" applyBorder="1" applyAlignment="1">
      <alignment horizontal="right"/>
    </xf>
    <xf numFmtId="169" fontId="23" fillId="0" borderId="0" xfId="45" applyNumberFormat="1" applyFont="1"/>
    <xf numFmtId="166" fontId="23" fillId="0" borderId="0" xfId="46" applyFont="1"/>
    <xf numFmtId="168" fontId="23" fillId="0" borderId="0" xfId="44" applyNumberFormat="1" applyFont="1"/>
    <xf numFmtId="169" fontId="26" fillId="0" borderId="18" xfId="45" applyNumberFormat="1" applyFont="1" applyBorder="1"/>
    <xf numFmtId="169" fontId="23" fillId="0" borderId="18" xfId="45" applyNumberFormat="1" applyFont="1" applyBorder="1"/>
    <xf numFmtId="166" fontId="26" fillId="0" borderId="18" xfId="46" applyFont="1" applyBorder="1"/>
    <xf numFmtId="168" fontId="23" fillId="0" borderId="18" xfId="44" applyNumberFormat="1" applyFont="1" applyBorder="1"/>
    <xf numFmtId="169" fontId="26" fillId="0" borderId="0" xfId="45" applyNumberFormat="1" applyFont="1"/>
    <xf numFmtId="0" fontId="24" fillId="0" borderId="17" xfId="45" applyFont="1" applyBorder="1"/>
    <xf numFmtId="0" fontId="24" fillId="0" borderId="18" xfId="45" applyFont="1" applyBorder="1"/>
    <xf numFmtId="169" fontId="24" fillId="0" borderId="18" xfId="45" applyNumberFormat="1" applyFont="1" applyBorder="1"/>
    <xf numFmtId="0" fontId="24" fillId="0" borderId="19" xfId="45" applyFont="1" applyBorder="1"/>
    <xf numFmtId="0" fontId="28" fillId="0" borderId="0" xfId="0" applyFont="1"/>
    <xf numFmtId="0" fontId="24" fillId="2" borderId="0" xfId="45" applyFont="1" applyFill="1"/>
    <xf numFmtId="0" fontId="25" fillId="0" borderId="0" xfId="45" applyFont="1" applyAlignment="1">
      <alignment horizontal="center"/>
    </xf>
    <xf numFmtId="0" fontId="25" fillId="0" borderId="0" xfId="1" applyNumberFormat="1" applyFont="1" applyAlignment="1">
      <alignment horizontal="center"/>
    </xf>
    <xf numFmtId="170" fontId="25" fillId="0" borderId="0" xfId="1" applyNumberFormat="1" applyFont="1" applyAlignment="1">
      <alignment horizontal="right"/>
    </xf>
    <xf numFmtId="0" fontId="24" fillId="0" borderId="0" xfId="1" applyNumberFormat="1" applyFont="1" applyAlignment="1">
      <alignment horizontal="center"/>
    </xf>
    <xf numFmtId="170" fontId="24" fillId="0" borderId="0" xfId="1" applyNumberFormat="1" applyFont="1" applyAlignment="1">
      <alignment horizontal="right"/>
    </xf>
    <xf numFmtId="0" fontId="24" fillId="0" borderId="23" xfId="1" applyNumberFormat="1" applyFont="1" applyBorder="1" applyAlignment="1">
      <alignment horizontal="center"/>
    </xf>
    <xf numFmtId="170" fontId="24" fillId="0" borderId="23" xfId="1" applyNumberFormat="1" applyFont="1" applyBorder="1" applyAlignment="1">
      <alignment horizontal="right"/>
    </xf>
    <xf numFmtId="164" fontId="24" fillId="0" borderId="22" xfId="1" applyNumberFormat="1" applyFont="1" applyBorder="1" applyAlignment="1">
      <alignment horizontal="center"/>
    </xf>
    <xf numFmtId="170" fontId="24" fillId="0" borderId="22" xfId="1" applyNumberFormat="1" applyFont="1" applyBorder="1" applyAlignment="1">
      <alignment horizontal="right"/>
    </xf>
    <xf numFmtId="0" fontId="0" fillId="0" borderId="0" xfId="45" applyFont="1"/>
    <xf numFmtId="169" fontId="24" fillId="0" borderId="0" xfId="45" applyNumberFormat="1" applyFont="1"/>
    <xf numFmtId="169" fontId="24" fillId="0" borderId="0" xfId="45" applyNumberFormat="1" applyFont="1" applyAlignment="1">
      <alignment horizontal="right"/>
    </xf>
    <xf numFmtId="169" fontId="25" fillId="0" borderId="18" xfId="45" applyNumberFormat="1" applyFont="1" applyBorder="1"/>
    <xf numFmtId="169" fontId="25" fillId="0" borderId="0" xfId="45" applyNumberFormat="1" applyFont="1"/>
    <xf numFmtId="0" fontId="27" fillId="0" borderId="0" xfId="45" applyFont="1" applyAlignment="1">
      <alignment horizontal="center" vertical="center" wrapText="1"/>
    </xf>
    <xf numFmtId="0" fontId="25" fillId="0" borderId="15" xfId="45" applyFont="1" applyBorder="1" applyAlignment="1">
      <alignment horizontal="center" vertical="center" wrapText="1"/>
    </xf>
    <xf numFmtId="0" fontId="25" fillId="0" borderId="0" xfId="45" applyFont="1" applyAlignment="1">
      <alignment horizontal="center" vertical="center" wrapText="1"/>
    </xf>
    <xf numFmtId="0" fontId="25" fillId="0" borderId="16" xfId="45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3"/>
    <cellStyle name="Millares 2 2" xfId="46"/>
    <cellStyle name="Moneda" xfId="44" builtinId="4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B12" sqref="B12"/>
    </sheetView>
  </sheetViews>
  <sheetFormatPr baseColWidth="10" defaultColWidth="11.453125" defaultRowHeight="13" x14ac:dyDescent="0.3"/>
  <cols>
    <col min="1" max="1" width="11.54296875" style="7" bestFit="1" customWidth="1"/>
    <col min="2" max="2" width="9.54296875" style="7" customWidth="1"/>
    <col min="3" max="3" width="9" style="7" customWidth="1"/>
    <col min="4" max="4" width="8.81640625" style="7" customWidth="1"/>
    <col min="5" max="5" width="10.1796875" style="7" customWidth="1"/>
    <col min="6" max="6" width="10.453125" style="7" bestFit="1" customWidth="1"/>
    <col min="7" max="7" width="10.54296875" style="7" customWidth="1"/>
    <col min="8" max="8" width="10.453125" style="7" customWidth="1"/>
    <col min="9" max="9" width="15.7265625" style="7" bestFit="1" customWidth="1"/>
    <col min="10" max="10" width="11.453125" style="7" customWidth="1"/>
    <col min="11" max="11" width="39.54296875" style="7" customWidth="1"/>
    <col min="12" max="16384" width="11.453125" style="7"/>
  </cols>
  <sheetData>
    <row r="1" spans="1:11" s="2" customFormat="1" ht="26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890300513</v>
      </c>
      <c r="B2" s="3" t="s">
        <v>18</v>
      </c>
      <c r="C2" s="3" t="s">
        <v>11</v>
      </c>
      <c r="D2" s="3">
        <v>383845</v>
      </c>
      <c r="E2" s="4">
        <v>45098</v>
      </c>
      <c r="F2" s="4">
        <v>45126</v>
      </c>
      <c r="G2" s="5">
        <v>534210</v>
      </c>
      <c r="H2" s="5">
        <v>534210</v>
      </c>
      <c r="I2" s="6" t="s">
        <v>16</v>
      </c>
      <c r="J2" s="6" t="s">
        <v>17</v>
      </c>
      <c r="K2" s="6" t="s">
        <v>13</v>
      </c>
    </row>
    <row r="3" spans="1:11" x14ac:dyDescent="0.3">
      <c r="A3" s="3">
        <v>890300513</v>
      </c>
      <c r="B3" s="3" t="s">
        <v>18</v>
      </c>
      <c r="C3" s="3" t="s">
        <v>12</v>
      </c>
      <c r="D3" s="3">
        <v>260981</v>
      </c>
      <c r="E3" s="4">
        <v>44971</v>
      </c>
      <c r="F3" s="4">
        <v>45183</v>
      </c>
      <c r="G3" s="5">
        <v>9878006</v>
      </c>
      <c r="H3" s="5">
        <v>9793638</v>
      </c>
      <c r="I3" s="6" t="s">
        <v>16</v>
      </c>
      <c r="J3" s="6" t="s">
        <v>17</v>
      </c>
      <c r="K3" s="6" t="s">
        <v>14</v>
      </c>
    </row>
    <row r="4" spans="1:11" x14ac:dyDescent="0.3">
      <c r="A4" s="3">
        <v>890300513</v>
      </c>
      <c r="B4" s="3" t="s">
        <v>18</v>
      </c>
      <c r="C4" s="3" t="s">
        <v>12</v>
      </c>
      <c r="D4" s="3">
        <v>272004</v>
      </c>
      <c r="E4" s="4">
        <v>45162</v>
      </c>
      <c r="F4" s="4">
        <v>45245</v>
      </c>
      <c r="G4" s="5">
        <v>26455271</v>
      </c>
      <c r="H4" s="5">
        <v>26455271</v>
      </c>
      <c r="I4" s="6" t="s">
        <v>16</v>
      </c>
      <c r="J4" s="6" t="s">
        <v>17</v>
      </c>
      <c r="K4" s="6" t="s">
        <v>13</v>
      </c>
    </row>
    <row r="5" spans="1:11" x14ac:dyDescent="0.3">
      <c r="A5" s="3">
        <v>890300513</v>
      </c>
      <c r="B5" s="3" t="s">
        <v>18</v>
      </c>
      <c r="C5" s="3" t="s">
        <v>11</v>
      </c>
      <c r="D5" s="3">
        <v>386400</v>
      </c>
      <c r="E5" s="4">
        <v>45134</v>
      </c>
      <c r="F5" s="4">
        <v>45245</v>
      </c>
      <c r="G5" s="5">
        <v>23694</v>
      </c>
      <c r="H5" s="5">
        <v>23694</v>
      </c>
      <c r="I5" s="6" t="s">
        <v>16</v>
      </c>
      <c r="J5" s="6" t="s">
        <v>17</v>
      </c>
      <c r="K5" s="6" t="s">
        <v>13</v>
      </c>
    </row>
    <row r="6" spans="1:11" x14ac:dyDescent="0.3">
      <c r="A6" s="3">
        <v>890300513</v>
      </c>
      <c r="B6" s="3" t="s">
        <v>18</v>
      </c>
      <c r="C6" s="3" t="s">
        <v>11</v>
      </c>
      <c r="D6" s="3">
        <v>392142</v>
      </c>
      <c r="E6" s="4">
        <v>45196</v>
      </c>
      <c r="F6" s="4">
        <v>45245</v>
      </c>
      <c r="G6" s="5">
        <v>447661</v>
      </c>
      <c r="H6" s="5">
        <v>447661</v>
      </c>
      <c r="I6" s="6" t="s">
        <v>16</v>
      </c>
      <c r="J6" s="6" t="s">
        <v>17</v>
      </c>
      <c r="K6" s="6" t="s">
        <v>13</v>
      </c>
    </row>
    <row r="7" spans="1:11" x14ac:dyDescent="0.3">
      <c r="A7" s="3">
        <v>890300513</v>
      </c>
      <c r="B7" s="3" t="s">
        <v>18</v>
      </c>
      <c r="C7" s="3" t="s">
        <v>12</v>
      </c>
      <c r="D7" s="3">
        <v>272011</v>
      </c>
      <c r="E7" s="4">
        <v>45162</v>
      </c>
      <c r="F7" s="4">
        <v>45246</v>
      </c>
      <c r="G7" s="5">
        <v>71740</v>
      </c>
      <c r="H7" s="5">
        <v>71740</v>
      </c>
      <c r="I7" s="6" t="s">
        <v>16</v>
      </c>
      <c r="J7" s="6" t="s">
        <v>17</v>
      </c>
      <c r="K7" s="6" t="s">
        <v>15</v>
      </c>
    </row>
    <row r="8" spans="1:11" x14ac:dyDescent="0.3">
      <c r="H8" s="8">
        <f>SUM(H2:H7)</f>
        <v>37326214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8"/>
  <sheetViews>
    <sheetView showGridLines="0" topLeftCell="F1" zoomScale="80" zoomScaleNormal="80" workbookViewId="0">
      <selection activeCell="L14" sqref="L14"/>
    </sheetView>
  </sheetViews>
  <sheetFormatPr baseColWidth="10" defaultColWidth="11.453125" defaultRowHeight="14.5" x14ac:dyDescent="0.35"/>
  <cols>
    <col min="1" max="1" width="11.54296875" style="25" bestFit="1" customWidth="1"/>
    <col min="2" max="2" width="9.54296875" style="25" customWidth="1"/>
    <col min="3" max="3" width="9" style="25" customWidth="1"/>
    <col min="4" max="5" width="8.81640625" style="25" customWidth="1"/>
    <col min="6" max="6" width="17.36328125" style="25" bestFit="1" customWidth="1"/>
    <col min="7" max="9" width="10.81640625" style="25" bestFit="1" customWidth="1"/>
    <col min="10" max="11" width="11.7265625" style="20" bestFit="1" customWidth="1"/>
    <col min="12" max="12" width="29.26953125" style="25" customWidth="1"/>
    <col min="13" max="13" width="12.453125" style="20" customWidth="1"/>
    <col min="14" max="14" width="11.453125" style="20" bestFit="1" customWidth="1"/>
    <col min="15" max="15" width="14.7265625" style="20" customWidth="1"/>
    <col min="16" max="16" width="11.453125" style="20" bestFit="1" customWidth="1"/>
    <col min="17" max="17" width="11.54296875" style="20" bestFit="1" customWidth="1"/>
    <col min="18" max="18" width="13.81640625" style="25" customWidth="1"/>
    <col min="19" max="19" width="12" style="25" bestFit="1" customWidth="1"/>
    <col min="20" max="20" width="13.54296875" style="25" customWidth="1"/>
    <col min="21" max="16384" width="11.453125" style="25"/>
  </cols>
  <sheetData>
    <row r="1" spans="1:21" s="18" customFormat="1" x14ac:dyDescent="0.35">
      <c r="J1" s="21">
        <f>SUBTOTAL(9,J3:J8)</f>
        <v>37410582</v>
      </c>
      <c r="K1" s="21">
        <f>SUBTOTAL(9,K3:K8)</f>
        <v>37326214</v>
      </c>
      <c r="M1" s="21"/>
      <c r="N1" s="21"/>
      <c r="O1" s="21"/>
      <c r="P1" s="21"/>
      <c r="Q1" s="21"/>
    </row>
    <row r="2" spans="1:21" s="10" customFormat="1" ht="43.5" x14ac:dyDescent="0.35">
      <c r="A2" s="27" t="s">
        <v>6</v>
      </c>
      <c r="B2" s="27" t="s">
        <v>8</v>
      </c>
      <c r="C2" s="27" t="s">
        <v>0</v>
      </c>
      <c r="D2" s="27" t="s">
        <v>1</v>
      </c>
      <c r="E2" s="27" t="s">
        <v>19</v>
      </c>
      <c r="F2" s="22" t="s">
        <v>26</v>
      </c>
      <c r="G2" s="27" t="s">
        <v>2</v>
      </c>
      <c r="H2" s="27" t="s">
        <v>3</v>
      </c>
      <c r="I2" s="13" t="s">
        <v>33</v>
      </c>
      <c r="J2" s="17" t="s">
        <v>4</v>
      </c>
      <c r="K2" s="24" t="s">
        <v>5</v>
      </c>
      <c r="L2" s="19" t="s">
        <v>34</v>
      </c>
      <c r="M2" s="9" t="s">
        <v>35</v>
      </c>
      <c r="N2" s="26" t="s">
        <v>36</v>
      </c>
      <c r="O2" s="26" t="s">
        <v>45</v>
      </c>
      <c r="P2" s="9" t="s">
        <v>37</v>
      </c>
      <c r="Q2" s="9" t="s">
        <v>38</v>
      </c>
      <c r="R2" s="14" t="s">
        <v>40</v>
      </c>
      <c r="S2" s="14" t="s">
        <v>41</v>
      </c>
      <c r="T2" s="14" t="s">
        <v>42</v>
      </c>
      <c r="U2" s="27" t="s">
        <v>48</v>
      </c>
    </row>
    <row r="3" spans="1:21" ht="58" x14ac:dyDescent="0.35">
      <c r="A3" s="15">
        <v>890300513</v>
      </c>
      <c r="B3" s="15" t="s">
        <v>18</v>
      </c>
      <c r="C3" s="15" t="s">
        <v>11</v>
      </c>
      <c r="D3" s="15">
        <v>383845</v>
      </c>
      <c r="E3" s="15" t="s">
        <v>20</v>
      </c>
      <c r="F3" s="15" t="s">
        <v>27</v>
      </c>
      <c r="G3" s="28">
        <v>45098</v>
      </c>
      <c r="H3" s="28">
        <v>45126</v>
      </c>
      <c r="I3" s="28">
        <v>45126.573680439818</v>
      </c>
      <c r="J3" s="16">
        <v>534210</v>
      </c>
      <c r="K3" s="16">
        <v>534210</v>
      </c>
      <c r="L3" s="107" t="s">
        <v>92</v>
      </c>
      <c r="M3" s="23">
        <v>623910</v>
      </c>
      <c r="N3" s="16">
        <v>0</v>
      </c>
      <c r="O3" s="16"/>
      <c r="P3" s="16">
        <v>623910</v>
      </c>
      <c r="Q3" s="16">
        <v>623910</v>
      </c>
      <c r="R3" s="16">
        <v>103790</v>
      </c>
      <c r="S3" s="15">
        <v>4800061833</v>
      </c>
      <c r="T3" s="15" t="s">
        <v>39</v>
      </c>
      <c r="U3" s="28">
        <v>45291</v>
      </c>
    </row>
    <row r="4" spans="1:21" x14ac:dyDescent="0.35">
      <c r="A4" s="15">
        <v>890300513</v>
      </c>
      <c r="B4" s="15" t="s">
        <v>18</v>
      </c>
      <c r="C4" s="15" t="s">
        <v>12</v>
      </c>
      <c r="D4" s="15">
        <v>260981</v>
      </c>
      <c r="E4" s="15" t="s">
        <v>21</v>
      </c>
      <c r="F4" s="15" t="s">
        <v>28</v>
      </c>
      <c r="G4" s="28">
        <v>44971</v>
      </c>
      <c r="H4" s="28">
        <v>45183</v>
      </c>
      <c r="I4" s="28">
        <v>45183.566932407404</v>
      </c>
      <c r="J4" s="16">
        <v>9878006</v>
      </c>
      <c r="K4" s="16">
        <v>9793638</v>
      </c>
      <c r="L4" s="11" t="s">
        <v>44</v>
      </c>
      <c r="M4" s="23">
        <v>9878006</v>
      </c>
      <c r="N4" s="16">
        <v>9878006</v>
      </c>
      <c r="O4" s="12" t="s">
        <v>49</v>
      </c>
      <c r="P4" s="16">
        <v>9878006</v>
      </c>
      <c r="Q4" s="16">
        <v>0</v>
      </c>
      <c r="R4" s="16">
        <v>0</v>
      </c>
      <c r="S4" s="15"/>
      <c r="T4" s="15"/>
      <c r="U4" s="28">
        <v>45291</v>
      </c>
    </row>
    <row r="5" spans="1:21" x14ac:dyDescent="0.35">
      <c r="A5" s="15">
        <v>890300513</v>
      </c>
      <c r="B5" s="15" t="s">
        <v>18</v>
      </c>
      <c r="C5" s="15" t="s">
        <v>12</v>
      </c>
      <c r="D5" s="15">
        <v>272004</v>
      </c>
      <c r="E5" s="15" t="s">
        <v>22</v>
      </c>
      <c r="F5" s="15" t="s">
        <v>29</v>
      </c>
      <c r="G5" s="28">
        <v>45162</v>
      </c>
      <c r="H5" s="28">
        <v>45245</v>
      </c>
      <c r="I5" s="28">
        <v>45245.39112565972</v>
      </c>
      <c r="J5" s="16">
        <v>26455271</v>
      </c>
      <c r="K5" s="16">
        <v>26455271</v>
      </c>
      <c r="L5" s="11" t="s">
        <v>44</v>
      </c>
      <c r="M5" s="16">
        <v>26455271</v>
      </c>
      <c r="N5" s="16">
        <v>26455271</v>
      </c>
      <c r="O5" s="16" t="s">
        <v>46</v>
      </c>
      <c r="P5" s="16">
        <v>0</v>
      </c>
      <c r="Q5" s="16">
        <v>0</v>
      </c>
      <c r="R5" s="16">
        <v>0</v>
      </c>
      <c r="S5" s="15"/>
      <c r="T5" s="15"/>
      <c r="U5" s="28">
        <v>45291</v>
      </c>
    </row>
    <row r="6" spans="1:21" ht="29" x14ac:dyDescent="0.35">
      <c r="A6" s="15">
        <v>890300513</v>
      </c>
      <c r="B6" s="15" t="s">
        <v>18</v>
      </c>
      <c r="C6" s="15" t="s">
        <v>11</v>
      </c>
      <c r="D6" s="15">
        <v>386400</v>
      </c>
      <c r="E6" s="15" t="s">
        <v>23</v>
      </c>
      <c r="F6" s="15" t="s">
        <v>30</v>
      </c>
      <c r="G6" s="28">
        <v>45134</v>
      </c>
      <c r="H6" s="28">
        <v>45245</v>
      </c>
      <c r="I6" s="28">
        <v>45245.381002164351</v>
      </c>
      <c r="J6" s="16">
        <v>23694</v>
      </c>
      <c r="K6" s="16">
        <v>23694</v>
      </c>
      <c r="L6" s="107" t="s">
        <v>47</v>
      </c>
      <c r="M6" s="23">
        <v>23694</v>
      </c>
      <c r="N6" s="16">
        <v>0</v>
      </c>
      <c r="O6" s="16"/>
      <c r="P6" s="16">
        <v>23694</v>
      </c>
      <c r="Q6" s="16">
        <v>23694</v>
      </c>
      <c r="R6" s="16">
        <v>0</v>
      </c>
      <c r="S6" s="15"/>
      <c r="T6" s="15"/>
      <c r="U6" s="28">
        <v>45291</v>
      </c>
    </row>
    <row r="7" spans="1:21" ht="29" x14ac:dyDescent="0.35">
      <c r="A7" s="15">
        <v>890300513</v>
      </c>
      <c r="B7" s="15" t="s">
        <v>18</v>
      </c>
      <c r="C7" s="15" t="s">
        <v>11</v>
      </c>
      <c r="D7" s="15">
        <v>392142</v>
      </c>
      <c r="E7" s="15" t="s">
        <v>24</v>
      </c>
      <c r="F7" s="15" t="s">
        <v>31</v>
      </c>
      <c r="G7" s="28">
        <v>45196</v>
      </c>
      <c r="H7" s="28">
        <v>45245</v>
      </c>
      <c r="I7" s="28">
        <v>45245.395030706015</v>
      </c>
      <c r="J7" s="16">
        <v>447661</v>
      </c>
      <c r="K7" s="16">
        <v>447661</v>
      </c>
      <c r="L7" s="107" t="s">
        <v>47</v>
      </c>
      <c r="M7" s="23">
        <v>447661</v>
      </c>
      <c r="N7" s="16">
        <v>0</v>
      </c>
      <c r="O7" s="16"/>
      <c r="P7" s="16">
        <v>447661</v>
      </c>
      <c r="Q7" s="16">
        <v>447661</v>
      </c>
      <c r="R7" s="16">
        <v>0</v>
      </c>
      <c r="S7" s="15"/>
      <c r="T7" s="15"/>
      <c r="U7" s="28">
        <v>45291</v>
      </c>
    </row>
    <row r="8" spans="1:21" x14ac:dyDescent="0.35">
      <c r="A8" s="15">
        <v>890300513</v>
      </c>
      <c r="B8" s="15" t="s">
        <v>18</v>
      </c>
      <c r="C8" s="15" t="s">
        <v>12</v>
      </c>
      <c r="D8" s="15">
        <v>272011</v>
      </c>
      <c r="E8" s="15" t="s">
        <v>25</v>
      </c>
      <c r="F8" s="15" t="s">
        <v>32</v>
      </c>
      <c r="G8" s="28">
        <v>45162</v>
      </c>
      <c r="H8" s="28">
        <v>45246</v>
      </c>
      <c r="I8" s="28">
        <v>45261.291666666664</v>
      </c>
      <c r="J8" s="16">
        <v>71740</v>
      </c>
      <c r="K8" s="16">
        <v>71740</v>
      </c>
      <c r="L8" s="11" t="s">
        <v>43</v>
      </c>
      <c r="M8" s="23">
        <v>0</v>
      </c>
      <c r="N8" s="16">
        <v>0</v>
      </c>
      <c r="O8" s="16"/>
      <c r="P8" s="16">
        <v>0</v>
      </c>
      <c r="Q8" s="16">
        <v>0</v>
      </c>
      <c r="R8" s="16">
        <v>0</v>
      </c>
      <c r="S8" s="15"/>
      <c r="T8" s="15"/>
      <c r="U8" s="28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 M5:N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50</v>
      </c>
      <c r="E2" s="33"/>
      <c r="F2" s="33"/>
      <c r="G2" s="33"/>
      <c r="H2" s="33"/>
      <c r="I2" s="34"/>
      <c r="J2" s="35" t="s">
        <v>51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52</v>
      </c>
      <c r="E4" s="33"/>
      <c r="F4" s="33"/>
      <c r="G4" s="33"/>
      <c r="H4" s="33"/>
      <c r="I4" s="34"/>
      <c r="J4" s="35" t="s">
        <v>53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74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72</v>
      </c>
      <c r="J11" s="49"/>
    </row>
    <row r="12" spans="2:10" ht="13" x14ac:dyDescent="0.3">
      <c r="B12" s="48"/>
      <c r="C12" s="50" t="s">
        <v>73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77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78</v>
      </c>
      <c r="D16" s="51"/>
      <c r="G16" s="53"/>
      <c r="H16" s="55" t="s">
        <v>54</v>
      </c>
      <c r="I16" s="55" t="s">
        <v>55</v>
      </c>
      <c r="J16" s="49"/>
    </row>
    <row r="17" spans="2:14" ht="13" x14ac:dyDescent="0.3">
      <c r="B17" s="48"/>
      <c r="C17" s="50" t="s">
        <v>56</v>
      </c>
      <c r="D17" s="50"/>
      <c r="E17" s="50"/>
      <c r="F17" s="50"/>
      <c r="G17" s="53"/>
      <c r="H17" s="56">
        <v>6</v>
      </c>
      <c r="I17" s="57">
        <v>37326214</v>
      </c>
      <c r="J17" s="49"/>
    </row>
    <row r="18" spans="2:14" x14ac:dyDescent="0.25">
      <c r="B18" s="48"/>
      <c r="C18" s="29" t="s">
        <v>57</v>
      </c>
      <c r="G18" s="53"/>
      <c r="H18" s="59">
        <v>1</v>
      </c>
      <c r="I18" s="60">
        <v>103790</v>
      </c>
      <c r="J18" s="49"/>
    </row>
    <row r="19" spans="2:14" x14ac:dyDescent="0.25">
      <c r="B19" s="48"/>
      <c r="C19" s="29" t="s">
        <v>58</v>
      </c>
      <c r="G19" s="53"/>
      <c r="H19" s="59">
        <v>2</v>
      </c>
      <c r="I19" s="60">
        <v>36248909</v>
      </c>
      <c r="J19" s="49"/>
    </row>
    <row r="20" spans="2:14" x14ac:dyDescent="0.25">
      <c r="B20" s="48"/>
      <c r="C20" s="29" t="s">
        <v>59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60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61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62</v>
      </c>
      <c r="D23" s="50"/>
      <c r="E23" s="50"/>
      <c r="F23" s="50"/>
      <c r="H23" s="66">
        <f>H18+H19+H20+H21+H22</f>
        <v>3</v>
      </c>
      <c r="I23" s="67">
        <f>I18+I19+I20+I21+I22</f>
        <v>36352699</v>
      </c>
      <c r="J23" s="49"/>
    </row>
    <row r="24" spans="2:14" x14ac:dyDescent="0.25">
      <c r="B24" s="48"/>
      <c r="C24" s="29" t="s">
        <v>63</v>
      </c>
      <c r="H24" s="61">
        <v>2</v>
      </c>
      <c r="I24" s="62">
        <v>901775</v>
      </c>
      <c r="J24" s="49"/>
    </row>
    <row r="25" spans="2:14" ht="13" thickBot="1" x14ac:dyDescent="0.3">
      <c r="B25" s="48"/>
      <c r="C25" s="29" t="s">
        <v>43</v>
      </c>
      <c r="H25" s="64">
        <v>1</v>
      </c>
      <c r="I25" s="65">
        <v>71740</v>
      </c>
      <c r="J25" s="49"/>
    </row>
    <row r="26" spans="2:14" ht="13" x14ac:dyDescent="0.3">
      <c r="B26" s="48"/>
      <c r="C26" s="50" t="s">
        <v>64</v>
      </c>
      <c r="D26" s="50"/>
      <c r="E26" s="50"/>
      <c r="F26" s="50"/>
      <c r="H26" s="66">
        <f>H24+H25</f>
        <v>3</v>
      </c>
      <c r="I26" s="67">
        <f>I24+I25</f>
        <v>973515</v>
      </c>
      <c r="J26" s="49"/>
    </row>
    <row r="27" spans="2:14" ht="13.5" thickBot="1" x14ac:dyDescent="0.35">
      <c r="B27" s="48"/>
      <c r="C27" s="53" t="s">
        <v>65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66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67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6</v>
      </c>
      <c r="I31" s="60">
        <f>I23+I26+I28</f>
        <v>37326214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75</v>
      </c>
      <c r="D38" s="75"/>
      <c r="E38" s="53"/>
      <c r="F38" s="53"/>
      <c r="G38" s="53"/>
      <c r="H38" s="82" t="s">
        <v>68</v>
      </c>
      <c r="I38" s="75"/>
      <c r="J38" s="71"/>
    </row>
    <row r="39" spans="2:10" ht="15.5" x14ac:dyDescent="0.35">
      <c r="B39" s="48"/>
      <c r="C39" s="87" t="s">
        <v>76</v>
      </c>
      <c r="D39" s="53"/>
      <c r="E39" s="53"/>
      <c r="F39" s="53"/>
      <c r="G39" s="53"/>
      <c r="H39" s="68" t="s">
        <v>69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70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103" t="s">
        <v>71</v>
      </c>
      <c r="D42" s="103"/>
      <c r="E42" s="103"/>
      <c r="F42" s="103"/>
      <c r="G42" s="103"/>
      <c r="H42" s="103"/>
      <c r="I42" s="103"/>
      <c r="J42" s="71"/>
    </row>
    <row r="43" spans="2:10" x14ac:dyDescent="0.25">
      <c r="B43" s="48"/>
      <c r="C43" s="103"/>
      <c r="D43" s="103"/>
      <c r="E43" s="103"/>
      <c r="F43" s="103"/>
      <c r="G43" s="103"/>
      <c r="H43" s="103"/>
      <c r="I43" s="103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14" sqref="E14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79</v>
      </c>
      <c r="E2" s="33"/>
      <c r="F2" s="33"/>
      <c r="G2" s="33"/>
      <c r="H2" s="33"/>
      <c r="I2" s="34"/>
      <c r="J2" s="35" t="s">
        <v>51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80</v>
      </c>
    </row>
    <row r="5" spans="2:10 16102:16105" ht="13" x14ac:dyDescent="0.25">
      <c r="B5" s="36"/>
      <c r="C5" s="37"/>
      <c r="D5" s="104" t="s">
        <v>81</v>
      </c>
      <c r="E5" s="105"/>
      <c r="F5" s="105"/>
      <c r="G5" s="105"/>
      <c r="H5" s="105"/>
      <c r="I5" s="106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82</v>
      </c>
      <c r="WUJ6" s="29" t="s">
        <v>83</v>
      </c>
      <c r="WUK6" s="52">
        <f ca="1">+TODAY()</f>
        <v>45300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84</v>
      </c>
      <c r="D9" s="52"/>
      <c r="E9" s="51"/>
      <c r="J9" s="49"/>
    </row>
    <row r="10" spans="2:10 16102:16105" ht="13" x14ac:dyDescent="0.3">
      <c r="B10" s="48"/>
      <c r="C10" s="50"/>
      <c r="J10" s="49"/>
    </row>
    <row r="11" spans="2:10 16102:16105" ht="13" x14ac:dyDescent="0.3">
      <c r="B11" s="48"/>
      <c r="C11" s="50" t="s">
        <v>72</v>
      </c>
      <c r="J11" s="49"/>
    </row>
    <row r="12" spans="2:10 16102:16105" ht="13" x14ac:dyDescent="0.3">
      <c r="B12" s="48"/>
      <c r="C12" s="50" t="s">
        <v>73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85</v>
      </c>
      <c r="J14" s="49"/>
    </row>
    <row r="15" spans="2:10 16102:16105" x14ac:dyDescent="0.25">
      <c r="B15" s="48"/>
      <c r="C15" s="54"/>
      <c r="J15" s="49"/>
    </row>
    <row r="16" spans="2:10 16102:16105" ht="13" x14ac:dyDescent="0.3">
      <c r="B16" s="48"/>
      <c r="C16" s="88" t="s">
        <v>86</v>
      </c>
      <c r="D16" s="51"/>
      <c r="H16" s="89" t="s">
        <v>87</v>
      </c>
      <c r="I16" s="89" t="s">
        <v>88</v>
      </c>
      <c r="J16" s="49"/>
    </row>
    <row r="17" spans="2:10" ht="13" x14ac:dyDescent="0.3">
      <c r="B17" s="48"/>
      <c r="C17" s="50" t="s">
        <v>56</v>
      </c>
      <c r="D17" s="50"/>
      <c r="E17" s="50"/>
      <c r="F17" s="50"/>
      <c r="H17" s="90">
        <v>3</v>
      </c>
      <c r="I17" s="91">
        <v>36352699</v>
      </c>
      <c r="J17" s="49"/>
    </row>
    <row r="18" spans="2:10" x14ac:dyDescent="0.25">
      <c r="B18" s="48"/>
      <c r="C18" s="29" t="s">
        <v>57</v>
      </c>
      <c r="H18" s="92">
        <v>1</v>
      </c>
      <c r="I18" s="60">
        <v>103790</v>
      </c>
      <c r="J18" s="49"/>
    </row>
    <row r="19" spans="2:10" x14ac:dyDescent="0.25">
      <c r="B19" s="48"/>
      <c r="C19" s="29" t="s">
        <v>58</v>
      </c>
      <c r="H19" s="92">
        <v>2</v>
      </c>
      <c r="I19" s="93">
        <v>36248909</v>
      </c>
      <c r="J19" s="49"/>
    </row>
    <row r="20" spans="2:10" x14ac:dyDescent="0.25">
      <c r="B20" s="48"/>
      <c r="C20" s="29" t="s">
        <v>59</v>
      </c>
      <c r="H20" s="92">
        <v>0</v>
      </c>
      <c r="I20" s="93">
        <v>0</v>
      </c>
      <c r="J20" s="49"/>
    </row>
    <row r="21" spans="2:10" x14ac:dyDescent="0.25">
      <c r="B21" s="48"/>
      <c r="C21" s="29" t="s">
        <v>60</v>
      </c>
      <c r="H21" s="92">
        <v>0</v>
      </c>
      <c r="I21" s="93">
        <v>0</v>
      </c>
      <c r="J21" s="49"/>
    </row>
    <row r="22" spans="2:10" x14ac:dyDescent="0.25">
      <c r="B22" s="48"/>
      <c r="C22" s="29" t="s">
        <v>89</v>
      </c>
      <c r="H22" s="94">
        <v>0</v>
      </c>
      <c r="I22" s="95">
        <v>0</v>
      </c>
      <c r="J22" s="49"/>
    </row>
    <row r="23" spans="2:10" ht="13" x14ac:dyDescent="0.3">
      <c r="B23" s="48"/>
      <c r="C23" s="50" t="s">
        <v>90</v>
      </c>
      <c r="D23" s="50"/>
      <c r="E23" s="50"/>
      <c r="F23" s="50"/>
      <c r="H23" s="92">
        <f>SUM(H18:H22)</f>
        <v>3</v>
      </c>
      <c r="I23" s="91">
        <f>(I18+I19+I20+I21+I22)</f>
        <v>36352699</v>
      </c>
      <c r="J23" s="49"/>
    </row>
    <row r="24" spans="2:10" ht="13.5" thickBot="1" x14ac:dyDescent="0.35">
      <c r="B24" s="48"/>
      <c r="C24" s="50"/>
      <c r="D24" s="50"/>
      <c r="H24" s="96"/>
      <c r="I24" s="97"/>
      <c r="J24" s="49"/>
    </row>
    <row r="25" spans="2:10" ht="15" thickTop="1" x14ac:dyDescent="0.35">
      <c r="B25" s="48"/>
      <c r="C25" s="50"/>
      <c r="D25" s="50"/>
      <c r="F25" s="98"/>
      <c r="H25" s="99"/>
      <c r="I25" s="100"/>
      <c r="J25" s="49"/>
    </row>
    <row r="26" spans="2:10" ht="13" x14ac:dyDescent="0.3">
      <c r="B26" s="48"/>
      <c r="C26" s="50"/>
      <c r="D26" s="50"/>
      <c r="H26" s="99"/>
      <c r="I26" s="100"/>
      <c r="J26" s="49"/>
    </row>
    <row r="27" spans="2:10" ht="13" x14ac:dyDescent="0.3">
      <c r="B27" s="48"/>
      <c r="C27" s="50"/>
      <c r="D27" s="50"/>
      <c r="H27" s="99"/>
      <c r="I27" s="100"/>
      <c r="J27" s="49"/>
    </row>
    <row r="28" spans="2:10" x14ac:dyDescent="0.25">
      <c r="B28" s="48"/>
      <c r="G28" s="99"/>
      <c r="H28" s="99"/>
      <c r="I28" s="99"/>
      <c r="J28" s="49"/>
    </row>
    <row r="29" spans="2:10" ht="13.5" thickBot="1" x14ac:dyDescent="0.35">
      <c r="B29" s="48"/>
      <c r="C29" s="101" t="s">
        <v>75</v>
      </c>
      <c r="D29" s="85"/>
      <c r="G29" s="101" t="s">
        <v>69</v>
      </c>
      <c r="H29" s="85"/>
      <c r="I29" s="99"/>
      <c r="J29" s="49"/>
    </row>
    <row r="30" spans="2:10" ht="13" x14ac:dyDescent="0.3">
      <c r="B30" s="48"/>
      <c r="C30" s="102" t="s">
        <v>18</v>
      </c>
      <c r="D30" s="99"/>
      <c r="G30" s="102" t="s">
        <v>91</v>
      </c>
      <c r="H30" s="99"/>
      <c r="I30" s="99"/>
      <c r="J30" s="49"/>
    </row>
    <row r="31" spans="2:10" ht="18.75" customHeight="1" thickBot="1" x14ac:dyDescent="0.3">
      <c r="B31" s="83"/>
      <c r="C31" s="84"/>
      <c r="D31" s="84"/>
      <c r="E31" s="84"/>
      <c r="F31" s="84"/>
      <c r="G31" s="85"/>
      <c r="H31" s="85"/>
      <c r="I31" s="85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2024-01-09T14:47:52Z</cp:lastPrinted>
  <dcterms:created xsi:type="dcterms:W3CDTF">2022-06-01T14:39:12Z</dcterms:created>
  <dcterms:modified xsi:type="dcterms:W3CDTF">2024-01-09T14:53:22Z</dcterms:modified>
</cp:coreProperties>
</file>