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6" windowHeight="11160"/>
  </bookViews>
  <sheets>
    <sheet name="FORMATO" sheetId="1" r:id="rId1"/>
    <sheet name="COMFENALCO VALLE" sheetId="2" r:id="rId2"/>
  </sheets>
  <externalReferences>
    <externalReference r:id="rId3"/>
  </externalReferences>
  <definedNames>
    <definedName name="__Excel_BuiltIn__FilterDatabase_33 1">#REF!</definedName>
    <definedName name="__Excel_BuiltIn__FilterDatabase_33 2">#REF!</definedName>
    <definedName name="__Excel_BuiltIn__FilterDatabase_33 3">#REF!</definedName>
    <definedName name="__Excel_BuiltIn__FilterDatabase_33 4">#REF!</definedName>
    <definedName name="_Excel_BuiltIn__FilterDatabase_33 1" localSheetId="1">#REF!</definedName>
    <definedName name="_Excel_BuiltIn__FilterDatabase_33 2" localSheetId="1">#REF!</definedName>
    <definedName name="_Excel_BuiltIn__FilterDatabase_33 3" localSheetId="1">#REF!</definedName>
    <definedName name="_Excel_BuiltIn__FilterDatabase_33 4" localSheetId="1">#REF!</definedName>
    <definedName name="_xlnm._FilterDatabase" localSheetId="1" hidden="1">'COMFENALCO VALLE'!$A$5:$W$103</definedName>
    <definedName name="Excel_BuiltIn__FilterDatabase_33" localSheetId="1">#REF!</definedName>
    <definedName name="Excel_BuiltIn__FilterDatabase_33">#REF!</definedName>
    <definedName name="Excel_BuiltIn__FilterDatabase_35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4" i="2" l="1"/>
  <c r="H100" i="1"/>
  <c r="K103" i="2"/>
  <c r="F103" i="2"/>
  <c r="C103" i="2"/>
  <c r="K102" i="2"/>
  <c r="F102" i="2"/>
  <c r="C102" i="2"/>
  <c r="K101" i="2"/>
  <c r="F101" i="2"/>
  <c r="C101" i="2"/>
  <c r="K100" i="2"/>
  <c r="F100" i="2"/>
  <c r="C100" i="2"/>
  <c r="K99" i="2"/>
  <c r="F99" i="2"/>
  <c r="C99" i="2"/>
  <c r="K98" i="2"/>
  <c r="F98" i="2"/>
  <c r="C98" i="2"/>
  <c r="K97" i="2"/>
  <c r="F97" i="2"/>
  <c r="C97" i="2"/>
  <c r="K96" i="2"/>
  <c r="F96" i="2"/>
  <c r="C96" i="2"/>
  <c r="K95" i="2"/>
  <c r="F95" i="2"/>
  <c r="C95" i="2"/>
  <c r="K94" i="2"/>
  <c r="F94" i="2"/>
  <c r="C94" i="2"/>
  <c r="K93" i="2"/>
  <c r="F93" i="2"/>
  <c r="C93" i="2"/>
  <c r="K92" i="2"/>
  <c r="F92" i="2"/>
  <c r="C92" i="2"/>
  <c r="K91" i="2"/>
  <c r="F91" i="2"/>
  <c r="C91" i="2"/>
  <c r="K90" i="2"/>
  <c r="F90" i="2"/>
  <c r="C90" i="2"/>
  <c r="K89" i="2"/>
  <c r="F89" i="2"/>
  <c r="C89" i="2"/>
  <c r="K88" i="2"/>
  <c r="F88" i="2"/>
  <c r="C88" i="2"/>
  <c r="K87" i="2"/>
  <c r="F87" i="2"/>
  <c r="C87" i="2"/>
  <c r="K86" i="2"/>
  <c r="F86" i="2"/>
  <c r="C86" i="2"/>
  <c r="K85" i="2"/>
  <c r="F85" i="2"/>
  <c r="C85" i="2"/>
  <c r="K84" i="2"/>
  <c r="F84" i="2"/>
  <c r="C84" i="2"/>
  <c r="K83" i="2"/>
  <c r="F83" i="2"/>
  <c r="C83" i="2"/>
  <c r="K82" i="2"/>
  <c r="F82" i="2"/>
  <c r="C82" i="2"/>
  <c r="K81" i="2"/>
  <c r="F81" i="2"/>
  <c r="C81" i="2"/>
  <c r="K80" i="2"/>
  <c r="F80" i="2"/>
  <c r="C80" i="2"/>
  <c r="K79" i="2"/>
  <c r="F79" i="2"/>
  <c r="C79" i="2"/>
  <c r="K78" i="2"/>
  <c r="F78" i="2"/>
  <c r="C78" i="2"/>
  <c r="K77" i="2"/>
  <c r="F77" i="2"/>
  <c r="C77" i="2"/>
  <c r="K76" i="2"/>
  <c r="F76" i="2"/>
  <c r="C76" i="2"/>
  <c r="K75" i="2"/>
  <c r="F75" i="2"/>
  <c r="C75" i="2"/>
  <c r="K74" i="2"/>
  <c r="F74" i="2"/>
  <c r="C74" i="2"/>
  <c r="K73" i="2"/>
  <c r="F73" i="2"/>
  <c r="C73" i="2"/>
  <c r="K72" i="2"/>
  <c r="F72" i="2"/>
  <c r="C72" i="2"/>
  <c r="K71" i="2"/>
  <c r="F71" i="2"/>
  <c r="C71" i="2"/>
  <c r="K70" i="2"/>
  <c r="F70" i="2"/>
  <c r="C70" i="2"/>
  <c r="K69" i="2"/>
  <c r="F69" i="2"/>
  <c r="C69" i="2"/>
  <c r="K68" i="2"/>
  <c r="F68" i="2"/>
  <c r="C68" i="2"/>
  <c r="K67" i="2"/>
  <c r="F67" i="2"/>
  <c r="C67" i="2"/>
  <c r="K66" i="2"/>
  <c r="F66" i="2"/>
  <c r="C66" i="2"/>
  <c r="K65" i="2"/>
  <c r="F65" i="2"/>
  <c r="C65" i="2"/>
  <c r="K64" i="2"/>
  <c r="F64" i="2"/>
  <c r="C64" i="2"/>
  <c r="K63" i="2"/>
  <c r="F63" i="2"/>
  <c r="C63" i="2"/>
  <c r="K62" i="2"/>
  <c r="F62" i="2"/>
  <c r="C62" i="2"/>
  <c r="K61" i="2"/>
  <c r="F61" i="2"/>
  <c r="C61" i="2"/>
  <c r="K60" i="2"/>
  <c r="F60" i="2"/>
  <c r="C60" i="2"/>
  <c r="K59" i="2"/>
  <c r="F59" i="2"/>
  <c r="C59" i="2"/>
  <c r="K58" i="2"/>
  <c r="F58" i="2"/>
  <c r="C58" i="2"/>
  <c r="K57" i="2"/>
  <c r="F57" i="2"/>
  <c r="C57" i="2"/>
  <c r="K56" i="2"/>
  <c r="F56" i="2"/>
  <c r="C56" i="2"/>
  <c r="K55" i="2"/>
  <c r="F55" i="2"/>
  <c r="C55" i="2"/>
  <c r="K54" i="2"/>
  <c r="F54" i="2"/>
  <c r="C54" i="2"/>
  <c r="K53" i="2"/>
  <c r="F53" i="2"/>
  <c r="C53" i="2"/>
  <c r="K52" i="2"/>
  <c r="F52" i="2"/>
  <c r="C52" i="2"/>
  <c r="K51" i="2"/>
  <c r="F51" i="2"/>
  <c r="C51" i="2"/>
  <c r="K50" i="2"/>
  <c r="F50" i="2"/>
  <c r="C50" i="2"/>
  <c r="K49" i="2"/>
  <c r="F49" i="2"/>
  <c r="C49" i="2"/>
  <c r="K48" i="2"/>
  <c r="F48" i="2"/>
  <c r="C48" i="2"/>
  <c r="K47" i="2"/>
  <c r="F47" i="2"/>
  <c r="C47" i="2"/>
  <c r="K46" i="2"/>
  <c r="F46" i="2"/>
  <c r="C46" i="2"/>
  <c r="K45" i="2"/>
  <c r="F45" i="2"/>
  <c r="C45" i="2"/>
  <c r="K44" i="2"/>
  <c r="F44" i="2"/>
  <c r="C44" i="2"/>
  <c r="K43" i="2"/>
  <c r="F43" i="2"/>
  <c r="C43" i="2"/>
  <c r="K42" i="2"/>
  <c r="F42" i="2"/>
  <c r="C42" i="2"/>
  <c r="K41" i="2"/>
  <c r="F41" i="2"/>
  <c r="C41" i="2"/>
  <c r="K40" i="2"/>
  <c r="F40" i="2"/>
  <c r="C40" i="2"/>
  <c r="K39" i="2"/>
  <c r="F39" i="2"/>
  <c r="C39" i="2"/>
  <c r="K38" i="2"/>
  <c r="F38" i="2"/>
  <c r="C38" i="2"/>
  <c r="K37" i="2"/>
  <c r="F37" i="2"/>
  <c r="C37" i="2"/>
  <c r="K36" i="2"/>
  <c r="F36" i="2"/>
  <c r="C36" i="2"/>
  <c r="K35" i="2"/>
  <c r="F35" i="2"/>
  <c r="C35" i="2"/>
  <c r="K34" i="2"/>
  <c r="F34" i="2"/>
  <c r="C34" i="2"/>
  <c r="K33" i="2"/>
  <c r="F33" i="2"/>
  <c r="C33" i="2"/>
  <c r="K32" i="2"/>
  <c r="F32" i="2"/>
  <c r="C32" i="2"/>
  <c r="K31" i="2"/>
  <c r="F31" i="2"/>
  <c r="C31" i="2"/>
  <c r="K30" i="2"/>
  <c r="F30" i="2"/>
  <c r="C30" i="2"/>
  <c r="K29" i="2"/>
  <c r="F29" i="2"/>
  <c r="C29" i="2"/>
  <c r="K28" i="2"/>
  <c r="F28" i="2"/>
  <c r="C28" i="2"/>
  <c r="K27" i="2"/>
  <c r="F27" i="2"/>
  <c r="C27" i="2"/>
  <c r="K26" i="2"/>
  <c r="F26" i="2"/>
  <c r="C26" i="2"/>
  <c r="K25" i="2"/>
  <c r="F25" i="2"/>
  <c r="C25" i="2"/>
  <c r="K24" i="2"/>
  <c r="F24" i="2"/>
  <c r="C24" i="2"/>
  <c r="K23" i="2"/>
  <c r="F23" i="2"/>
  <c r="C23" i="2"/>
  <c r="K22" i="2"/>
  <c r="F22" i="2"/>
  <c r="C22" i="2"/>
  <c r="K21" i="2"/>
  <c r="F21" i="2"/>
  <c r="C21" i="2"/>
  <c r="K20" i="2"/>
  <c r="F20" i="2"/>
  <c r="C20" i="2"/>
  <c r="K19" i="2"/>
  <c r="F19" i="2"/>
  <c r="C19" i="2"/>
  <c r="K18" i="2"/>
  <c r="F18" i="2"/>
  <c r="C18" i="2"/>
  <c r="K17" i="2"/>
  <c r="F17" i="2"/>
  <c r="C17" i="2"/>
  <c r="K16" i="2"/>
  <c r="F16" i="2"/>
  <c r="C16" i="2"/>
  <c r="K15" i="2"/>
  <c r="F15" i="2"/>
  <c r="C15" i="2"/>
  <c r="K14" i="2"/>
  <c r="F14" i="2"/>
  <c r="C14" i="2"/>
  <c r="K13" i="2"/>
  <c r="F13" i="2"/>
  <c r="C13" i="2"/>
  <c r="K12" i="2"/>
  <c r="F12" i="2"/>
  <c r="C12" i="2"/>
  <c r="K11" i="2"/>
  <c r="F11" i="2"/>
  <c r="C11" i="2"/>
  <c r="K10" i="2"/>
  <c r="F10" i="2"/>
  <c r="C10" i="2"/>
  <c r="K9" i="2"/>
  <c r="F9" i="2"/>
  <c r="C9" i="2"/>
  <c r="K8" i="2"/>
  <c r="F8" i="2"/>
  <c r="C8" i="2"/>
  <c r="K7" i="2"/>
  <c r="F7" i="2"/>
  <c r="C7" i="2"/>
  <c r="K6" i="2"/>
  <c r="F6" i="2"/>
  <c r="C6" i="2"/>
  <c r="L4" i="2"/>
  <c r="L101" i="2" l="1"/>
  <c r="M101" i="2" s="1"/>
  <c r="L97" i="2"/>
  <c r="M97" i="2" s="1"/>
  <c r="L93" i="2"/>
  <c r="M93" i="2" s="1"/>
  <c r="L89" i="2"/>
  <c r="M89" i="2" s="1"/>
  <c r="L85" i="2"/>
  <c r="M85" i="2" s="1"/>
  <c r="L81" i="2"/>
  <c r="M81" i="2" s="1"/>
  <c r="L77" i="2"/>
  <c r="M77" i="2" s="1"/>
  <c r="L73" i="2"/>
  <c r="M73" i="2" s="1"/>
  <c r="L69" i="2"/>
  <c r="M69" i="2" s="1"/>
  <c r="L65" i="2"/>
  <c r="M65" i="2" s="1"/>
  <c r="L61" i="2"/>
  <c r="M61" i="2" s="1"/>
  <c r="L57" i="2"/>
  <c r="M57" i="2" s="1"/>
  <c r="L54" i="2"/>
  <c r="M54" i="2" s="1"/>
  <c r="L52" i="2"/>
  <c r="M52" i="2" s="1"/>
  <c r="L51" i="2"/>
  <c r="M51" i="2" s="1"/>
  <c r="L50" i="2"/>
  <c r="M50" i="2" s="1"/>
  <c r="L49" i="2"/>
  <c r="M49" i="2" s="1"/>
  <c r="L100" i="2"/>
  <c r="M100" i="2" s="1"/>
  <c r="L96" i="2"/>
  <c r="M96" i="2" s="1"/>
  <c r="L92" i="2"/>
  <c r="M92" i="2" s="1"/>
  <c r="L88" i="2"/>
  <c r="M88" i="2" s="1"/>
  <c r="L84" i="2"/>
  <c r="M84" i="2" s="1"/>
  <c r="L80" i="2"/>
  <c r="M80" i="2" s="1"/>
  <c r="L76" i="2"/>
  <c r="M76" i="2" s="1"/>
  <c r="L72" i="2"/>
  <c r="M72" i="2" s="1"/>
  <c r="L68" i="2"/>
  <c r="M68" i="2" s="1"/>
  <c r="L64" i="2"/>
  <c r="M64" i="2" s="1"/>
  <c r="L60" i="2"/>
  <c r="M60" i="2" s="1"/>
  <c r="L56" i="2"/>
  <c r="M56" i="2" s="1"/>
  <c r="L47" i="2"/>
  <c r="M47" i="2" s="1"/>
  <c r="L103" i="2"/>
  <c r="M103" i="2" s="1"/>
  <c r="L99" i="2"/>
  <c r="M99" i="2" s="1"/>
  <c r="L95" i="2"/>
  <c r="M95" i="2" s="1"/>
  <c r="L91" i="2"/>
  <c r="M91" i="2" s="1"/>
  <c r="L87" i="2"/>
  <c r="M87" i="2" s="1"/>
  <c r="L83" i="2"/>
  <c r="M83" i="2" s="1"/>
  <c r="L79" i="2"/>
  <c r="M79" i="2" s="1"/>
  <c r="L75" i="2"/>
  <c r="M75" i="2" s="1"/>
  <c r="L71" i="2"/>
  <c r="M71" i="2" s="1"/>
  <c r="L67" i="2"/>
  <c r="M67" i="2" s="1"/>
  <c r="L63" i="2"/>
  <c r="M63" i="2" s="1"/>
  <c r="L59" i="2"/>
  <c r="M59" i="2" s="1"/>
  <c r="L55" i="2"/>
  <c r="M55" i="2" s="1"/>
  <c r="L53" i="2"/>
  <c r="M53" i="2" s="1"/>
  <c r="L48" i="2"/>
  <c r="M48" i="2" s="1"/>
  <c r="L46" i="2"/>
  <c r="M46" i="2" s="1"/>
  <c r="L45" i="2"/>
  <c r="M45" i="2" s="1"/>
  <c r="L102" i="2"/>
  <c r="M102" i="2" s="1"/>
  <c r="L98" i="2"/>
  <c r="M98" i="2" s="1"/>
  <c r="L94" i="2"/>
  <c r="M94" i="2" s="1"/>
  <c r="L90" i="2"/>
  <c r="M90" i="2" s="1"/>
  <c r="L86" i="2"/>
  <c r="M86" i="2" s="1"/>
  <c r="L82" i="2"/>
  <c r="M82" i="2" s="1"/>
  <c r="L78" i="2"/>
  <c r="M78" i="2" s="1"/>
  <c r="L74" i="2"/>
  <c r="M74" i="2" s="1"/>
  <c r="L70" i="2"/>
  <c r="M70" i="2" s="1"/>
  <c r="L66" i="2"/>
  <c r="M66" i="2" s="1"/>
  <c r="L62" i="2"/>
  <c r="M62" i="2" s="1"/>
  <c r="L58" i="2"/>
  <c r="M58" i="2" s="1"/>
  <c r="L44" i="2"/>
  <c r="M44" i="2" s="1"/>
  <c r="L43" i="2"/>
  <c r="M43" i="2" s="1"/>
  <c r="L42" i="2"/>
  <c r="M42" i="2" s="1"/>
  <c r="L41" i="2"/>
  <c r="M41" i="2" s="1"/>
  <c r="L40" i="2"/>
  <c r="M40" i="2" s="1"/>
  <c r="L39" i="2"/>
  <c r="M39" i="2" s="1"/>
  <c r="L29" i="2"/>
  <c r="M29" i="2" s="1"/>
  <c r="L38" i="2"/>
  <c r="M38" i="2" s="1"/>
  <c r="L32" i="2"/>
  <c r="M32" i="2" s="1"/>
  <c r="L31" i="2"/>
  <c r="M31" i="2" s="1"/>
  <c r="L23" i="2"/>
  <c r="M23" i="2" s="1"/>
  <c r="L22" i="2"/>
  <c r="M22" i="2" s="1"/>
  <c r="L37" i="2"/>
  <c r="M37" i="2" s="1"/>
  <c r="L36" i="2"/>
  <c r="M36" i="2" s="1"/>
  <c r="L35" i="2"/>
  <c r="M35" i="2" s="1"/>
  <c r="L30" i="2"/>
  <c r="M30" i="2" s="1"/>
  <c r="L27" i="2"/>
  <c r="M27" i="2" s="1"/>
  <c r="L26" i="2"/>
  <c r="M26" i="2" s="1"/>
  <c r="L24" i="2"/>
  <c r="M24" i="2" s="1"/>
  <c r="L18" i="2"/>
  <c r="M18" i="2" s="1"/>
  <c r="L33" i="2"/>
  <c r="M33" i="2" s="1"/>
  <c r="L17" i="2"/>
  <c r="M17" i="2" s="1"/>
  <c r="L14" i="2"/>
  <c r="M14" i="2" s="1"/>
  <c r="L9" i="2"/>
  <c r="M9" i="2" s="1"/>
  <c r="L34" i="2"/>
  <c r="M34" i="2" s="1"/>
  <c r="L28" i="2"/>
  <c r="M28" i="2" s="1"/>
  <c r="L25" i="2"/>
  <c r="M25" i="2" s="1"/>
  <c r="L21" i="2"/>
  <c r="M21" i="2" s="1"/>
  <c r="L20" i="2"/>
  <c r="M20" i="2" s="1"/>
  <c r="L16" i="2"/>
  <c r="M16" i="2" s="1"/>
  <c r="L13" i="2"/>
  <c r="M13" i="2" s="1"/>
  <c r="L11" i="2"/>
  <c r="M11" i="2" s="1"/>
  <c r="L10" i="2"/>
  <c r="M10" i="2" s="1"/>
  <c r="L7" i="2"/>
  <c r="M7" i="2" s="1"/>
  <c r="L8" i="2"/>
  <c r="M8" i="2" s="1"/>
  <c r="L19" i="2"/>
  <c r="M19" i="2" s="1"/>
  <c r="L15" i="2"/>
  <c r="M15" i="2" s="1"/>
  <c r="L12" i="2"/>
  <c r="M12" i="2" s="1"/>
  <c r="L6" i="2"/>
  <c r="M6" i="2" s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Gerencia</author>
  </authors>
  <commentList>
    <comment ref="M31" authorId="0">
      <text>
        <r>
          <rPr>
            <b/>
            <sz val="9"/>
            <color indexed="81"/>
            <rFont val="Tahoma"/>
            <family val="2"/>
          </rPr>
          <t>Gerencia:</t>
        </r>
        <r>
          <rPr>
            <sz val="9"/>
            <color indexed="81"/>
            <rFont val="Tahoma"/>
            <family val="2"/>
          </rPr>
          <t xml:space="preserve">
devuelta volver a radicaer en conc de agto de 2023</t>
        </r>
      </text>
    </comment>
  </commentList>
</comments>
</file>

<file path=xl/sharedStrings.xml><?xml version="1.0" encoding="utf-8"?>
<sst xmlns="http://schemas.openxmlformats.org/spreadsheetml/2006/main" count="650" uniqueCount="44">
  <si>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</si>
  <si>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</si>
  <si>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</si>
  <si>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</si>
  <si>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</si>
  <si>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</si>
  <si>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</si>
  <si>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</si>
  <si>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</si>
  <si>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</si>
  <si>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</si>
  <si>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CAJA DE COMPENSACION FAMILIAR DEL VALLE DEL CAUCA</t>
  </si>
  <si>
    <t>890.303.093</t>
  </si>
  <si>
    <t>PREFIJO</t>
  </si>
  <si>
    <t xml:space="preserve">FACTURA </t>
  </si>
  <si>
    <t xml:space="preserve">FECHA </t>
  </si>
  <si>
    <t xml:space="preserve">RADICADA </t>
  </si>
  <si>
    <t>VENCE</t>
  </si>
  <si>
    <t xml:space="preserve">VALOR </t>
  </si>
  <si>
    <t xml:space="preserve">GLOSAS </t>
  </si>
  <si>
    <t>PAGO</t>
  </si>
  <si>
    <t>RETENCION 2%</t>
  </si>
  <si>
    <t>SALDO</t>
  </si>
  <si>
    <t xml:space="preserve">DIAS </t>
  </si>
  <si>
    <t>EDAD</t>
  </si>
  <si>
    <t>BANCO</t>
  </si>
  <si>
    <t>FECHA 1</t>
  </si>
  <si>
    <t>FECHA 2</t>
  </si>
  <si>
    <t>obser sept 20 de 2023</t>
  </si>
  <si>
    <t>CAL6</t>
  </si>
  <si>
    <t>CAL2</t>
  </si>
  <si>
    <t>CAL3</t>
  </si>
  <si>
    <t>CAL9</t>
  </si>
  <si>
    <t>CAL5</t>
  </si>
  <si>
    <t>Factura pendiente en programacion de pago</t>
  </si>
  <si>
    <t>CAL8</t>
  </si>
  <si>
    <t>Factura devuelta</t>
  </si>
  <si>
    <t>Factura pendiente en programacion de pago - Glosa por contestar IPS</t>
  </si>
  <si>
    <t>CL10</t>
  </si>
  <si>
    <t>factura no radicada pero ya gestionada por ips</t>
  </si>
  <si>
    <t>Calculaser</t>
  </si>
  <si>
    <t>Evento</t>
  </si>
  <si>
    <t>Pereira</t>
  </si>
  <si>
    <t>Servicios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</si>
</sst>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3" formatCode="_-* #,##0.00_-;\-* #,##0.00_-;_-* &quot;-&quot;??_-;_-@_-"/>
    <numFmt numFmtId="164" formatCode="_(* #,##0.00_);_(* \(#,##0.00\);_(* \-??_);_(@_)"/>
    <numFmt numFmtId="165" formatCode="_(* #,##0_);_(* \(#,##0\);_(* \-??_);_(@_)"/>
    <numFmt numFmtId="166" formatCode="dd/mmm"/>
    <numFmt numFmtId="167" formatCode="_(* #,##0.00_);_(* \(#,##0.00\);_(* &quot;-&quot;??_);_(@_)"/>
    <numFmt numFmtId="168" formatCode="_(* #,##0_);_(* \(#,##0\);_(* &quot;-&quot;??_);_(@_)"/>
    <numFmt numFmtId="169" formatCode="_-* #,##0_-;\-* #,##0_-;_-* &quot;-&quot;??_-;_-@_-"/>
    <numFmt numFmtId="170" formatCode="&quot; &quot;#,##0.00&quot; &quot;;&quot; &quot;&quot;(&quot;#,##0.00&quot;)&quot;;&quot; &quot;&quot;-&quot;#&quot; &quot;;&quot; &quot;@&quot; &quot;"/>
    <numFmt numFmtId="171" formatCode="&quot; $&quot;#,##0.00&quot; &quot;;&quot; $&quot;&quot;(&quot;#,##0.00&quot;)&quot;;&quot; $&quot;&quot;-&quot;#&quot; &quot;;&quot; &quot;@&quot; &quot;"/>
    <numFmt numFmtId="172" formatCode="[$-240A]General"/>
    <numFmt numFmtId="173" formatCode="&quot;$&quot;#,##0.00;\-&quot;$&quot;#,##0.00"/>
    <numFmt numFmtId="174" formatCode="_-* #,##0.00\ _€_-;\-* #,##0.00\ _€_-;_-* &quot;-&quot;??\ _€_-;_-@_-"/>
    <numFmt numFmtId="175" formatCode="_-* #,##0.00_-;\-* #,##0.00_-;_-* \-??_-;_-@_-"/>
    <numFmt numFmtId="176" formatCode="_-* #,##0.00\ _$_-;\-* #,##0.00\ _$_-;_-* &quot;-&quot;??\ _$_-;_-@_-"/>
    <numFmt numFmtId="177" formatCode="_-&quot;$&quot;* #,##0_-;\-&quot;$&quot;* #,##0_-;_-&quot;$&quot;* &quot;-&quot;_-;_-@_-"/>
    <numFmt numFmtId="178" formatCode="_ &quot;$&quot;\ * #,##0_ ;_ &quot;$&quot;\ * \-#,##0_ ;_ &quot;$&quot;\ * &quot;-&quot;_ ;_ @_ "/>
    <numFmt numFmtId="179" formatCode="_-&quot;$&quot;* #,##0.00_-;\-&quot;$&quot;* #,##0.00_-;_-&quot;$&quot;* &quot;-&quot;??_-;_-@_-"/>
    <numFmt numFmtId="180" formatCode="_(&quot;$ &quot;* #,##0.00_);_(&quot;$ &quot;* \(#,##0.00\);_(&quot;$ &quot;* \-??_);_(@_)"/>
    <numFmt numFmtId="181" formatCode="_ &quot;$&quot;\ * #,##0.00_ ;_ &quot;$&quot;\ * \-#,##0.00_ ;_ &quot;$&quot;\ * &quot;-&quot;??_ ;_ @_ "/>
    <numFmt numFmtId="182" formatCode="_(&quot;$&quot;\ * #,##0.00_);_(&quot;$&quot;\ * \(#,##0.00\);_(&quot;$&quot;\ * &quot;-&quot;??_);_(@_)"/>
    <numFmt numFmtId="183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Arial"/>
    </font>
    <font>
      <sz val="11"/>
      <color theme="1"/>
      <name val="Century Gothic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</borders>
  <cellStyleXfs count="64">
    <xf numFmtId="0" fontId="0" fillId="0" borderId="0"/>
    <xf numFmtId="43" fontId="4" fillId="0" borderId="0" applyFont="0" applyFill="0" applyBorder="0" applyAlignment="0" applyProtection="0"/>
    <xf numFmtId="0" fontId="6" fillId="0" borderId="0"/>
    <xf numFmtId="164" fontId="6" fillId="0" borderId="0" applyFill="0" applyBorder="0" applyAlignment="0" applyProtection="0"/>
    <xf numFmtId="167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9" fillId="0" borderId="0"/>
    <xf numFmtId="170" fontId="10" fillId="0" borderId="0"/>
    <xf numFmtId="171" fontId="10" fillId="0" borderId="0"/>
    <xf numFmtId="172" fontId="10" fillId="0" borderId="0"/>
    <xf numFmtId="0" fontId="11" fillId="0" borderId="4"/>
    <xf numFmtId="164" fontId="6" fillId="0" borderId="0" applyFill="0" applyBorder="0" applyAlignment="0" applyProtection="0"/>
    <xf numFmtId="173" fontId="9" fillId="0" borderId="0" applyFont="0" applyFill="0" applyBorder="0" applyAlignment="0" applyProtection="0"/>
    <xf numFmtId="174" fontId="12" fillId="0" borderId="0" applyFont="0" applyFill="0" applyBorder="0" applyAlignment="0" applyProtection="0"/>
    <xf numFmtId="167" fontId="4" fillId="0" borderId="0" applyFont="0" applyFill="0" applyBorder="0" applyAlignment="0" applyProtection="0"/>
    <xf numFmtId="173" fontId="9" fillId="0" borderId="0" applyFont="0" applyFill="0" applyBorder="0" applyAlignment="0" applyProtection="0"/>
    <xf numFmtId="164" fontId="6" fillId="0" borderId="0" applyFill="0" applyBorder="0" applyAlignment="0" applyProtection="0"/>
    <xf numFmtId="43" fontId="4" fillId="0" borderId="0" applyFont="0" applyFill="0" applyBorder="0" applyAlignment="0" applyProtection="0"/>
    <xf numFmtId="175" fontId="6" fillId="0" borderId="0" applyFill="0" applyBorder="0" applyAlignment="0" applyProtection="0"/>
    <xf numFmtId="164" fontId="6" fillId="0" borderId="0" applyFill="0" applyBorder="0" applyAlignment="0" applyProtection="0"/>
    <xf numFmtId="174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64" fontId="6" fillId="0" borderId="0" applyFill="0" applyBorder="0" applyAlignment="0" applyProtection="0"/>
    <xf numFmtId="177" fontId="4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4" fillId="0" borderId="0" applyFont="0" applyFill="0" applyBorder="0" applyAlignment="0" applyProtection="0"/>
    <xf numFmtId="180" fontId="6" fillId="0" borderId="0" applyFill="0" applyBorder="0" applyAlignment="0" applyProtection="0"/>
    <xf numFmtId="179" fontId="4" fillId="0" borderId="0" applyFont="0" applyFill="0" applyBorder="0" applyAlignment="0" applyProtection="0"/>
    <xf numFmtId="181" fontId="9" fillId="0" borderId="0" applyFont="0" applyFill="0" applyBorder="0" applyAlignment="0" applyProtection="0"/>
    <xf numFmtId="182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1" fontId="9" fillId="0" borderId="0" applyFont="0" applyFill="0" applyBorder="0" applyAlignment="0" applyProtection="0"/>
    <xf numFmtId="179" fontId="4" fillId="0" borderId="0" applyFont="0" applyFill="0" applyBorder="0" applyAlignment="0" applyProtection="0"/>
    <xf numFmtId="181" fontId="13" fillId="0" borderId="0" applyFont="0" applyFill="0" applyBorder="0" applyAlignment="0" applyProtection="0"/>
    <xf numFmtId="179" fontId="4" fillId="0" borderId="0" applyFont="0" applyFill="0" applyBorder="0" applyAlignment="0" applyProtection="0"/>
    <xf numFmtId="181" fontId="9" fillId="0" borderId="0" applyFont="0" applyFill="0" applyBorder="0" applyAlignment="0" applyProtection="0"/>
    <xf numFmtId="179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14" fillId="0" borderId="0"/>
    <xf numFmtId="0" fontId="9" fillId="0" borderId="0"/>
    <xf numFmtId="0" fontId="15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9" fontId="4" fillId="0" borderId="0" applyFont="0" applyFill="0" applyBorder="0" applyAlignment="0" applyProtection="0"/>
    <xf numFmtId="0" fontId="16" fillId="0" borderId="0"/>
  </cellStyleXfs>
  <cellXfs count="36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0" fontId="7" fillId="0" borderId="0" xfId="2" applyFont="1" applyBorder="1" applyAlignment="1">
      <alignment horizontal="left"/>
    </xf>
    <xf numFmtId="0" fontId="7" fillId="0" borderId="0" xfId="2" applyFont="1" applyAlignment="1">
      <alignment horizontal="center"/>
    </xf>
    <xf numFmtId="165" fontId="6" fillId="0" borderId="0" xfId="3" applyNumberFormat="1" applyFill="1" applyBorder="1" applyAlignment="1" applyProtection="1">
      <alignment horizontal="center"/>
    </xf>
    <xf numFmtId="0" fontId="7" fillId="0" borderId="0" xfId="2" applyFont="1" applyFill="1" applyAlignment="1">
      <alignment horizontal="center"/>
    </xf>
    <xf numFmtId="0" fontId="6" fillId="0" borderId="0" xfId="2"/>
    <xf numFmtId="165" fontId="6" fillId="0" borderId="0" xfId="3" applyNumberFormat="1" applyFill="1" applyBorder="1" applyAlignment="1" applyProtection="1"/>
    <xf numFmtId="0" fontId="6" fillId="0" borderId="0" xfId="2" applyFill="1"/>
    <xf numFmtId="166" fontId="6" fillId="0" borderId="0" xfId="2" applyNumberFormat="1" applyFill="1"/>
    <xf numFmtId="166" fontId="6" fillId="0" borderId="0" xfId="2" applyNumberFormat="1"/>
    <xf numFmtId="0" fontId="7" fillId="0" borderId="2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6" fillId="0" borderId="1" xfId="2" applyBorder="1"/>
    <xf numFmtId="14" fontId="6" fillId="0" borderId="1" xfId="2" applyNumberFormat="1" applyBorder="1"/>
    <xf numFmtId="14" fontId="6" fillId="0" borderId="1" xfId="2" applyNumberFormat="1" applyFill="1" applyBorder="1"/>
    <xf numFmtId="168" fontId="0" fillId="0" borderId="1" xfId="4" applyNumberFormat="1" applyFont="1" applyFill="1" applyBorder="1"/>
    <xf numFmtId="165" fontId="6" fillId="0" borderId="1" xfId="3" applyNumberFormat="1" applyFill="1" applyBorder="1" applyAlignment="1" applyProtection="1"/>
    <xf numFmtId="1" fontId="8" fillId="0" borderId="1" xfId="2" applyNumberFormat="1" applyFont="1" applyFill="1" applyBorder="1"/>
    <xf numFmtId="0" fontId="6" fillId="0" borderId="1" xfId="2" applyFont="1" applyFill="1" applyBorder="1"/>
    <xf numFmtId="14" fontId="6" fillId="0" borderId="0" xfId="2" applyNumberFormat="1" applyFill="1" applyBorder="1"/>
    <xf numFmtId="14" fontId="6" fillId="0" borderId="0" xfId="2" applyNumberFormat="1" applyFill="1"/>
    <xf numFmtId="0" fontId="6" fillId="0" borderId="0" xfId="2" applyFont="1" applyFill="1"/>
    <xf numFmtId="165" fontId="0" fillId="0" borderId="1" xfId="3" applyNumberFormat="1" applyFont="1" applyFill="1" applyBorder="1" applyAlignment="1" applyProtection="1"/>
    <xf numFmtId="165" fontId="6" fillId="5" borderId="1" xfId="3" applyNumberFormat="1" applyFill="1" applyBorder="1" applyAlignment="1" applyProtection="1"/>
    <xf numFmtId="1" fontId="8" fillId="4" borderId="1" xfId="2" applyNumberFormat="1" applyFont="1" applyFill="1" applyBorder="1"/>
    <xf numFmtId="0" fontId="6" fillId="3" borderId="0" xfId="2" applyFont="1" applyFill="1"/>
    <xf numFmtId="165" fontId="6" fillId="0" borderId="0" xfId="2" applyNumberFormat="1"/>
    <xf numFmtId="169" fontId="0" fillId="0" borderId="1" xfId="1" applyNumberFormat="1" applyFont="1" applyBorder="1"/>
    <xf numFmtId="0" fontId="0" fillId="2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 vertical="center" wrapText="1"/>
    </xf>
    <xf numFmtId="165" fontId="1" fillId="0" borderId="0" xfId="0" applyNumberFormat="1" applyFont="1"/>
    <xf numFmtId="14" fontId="6" fillId="7" borderId="1" xfId="2" applyNumberFormat="1" applyFill="1" applyBorder="1"/>
  </cellXfs>
  <cellStyles count="64">
    <cellStyle name="Default" xfId="6"/>
    <cellStyle name="Excel Built-in Comma" xfId="7"/>
    <cellStyle name="Excel Built-in Currency" xfId="8"/>
    <cellStyle name="Excel Built-in Normal 1" xfId="9"/>
    <cellStyle name="Header" xfId="10"/>
    <cellStyle name="Millares" xfId="1" builtinId="3"/>
    <cellStyle name="Millares 155" xfId="11"/>
    <cellStyle name="Millares 2" xfId="3"/>
    <cellStyle name="Millares 2 2" xfId="12"/>
    <cellStyle name="Millares 2 2 2" xfId="13"/>
    <cellStyle name="Millares 2 2 3" xfId="14"/>
    <cellStyle name="Millares 2 3" xfId="15"/>
    <cellStyle name="Millares 3" xfId="16"/>
    <cellStyle name="Millares 3 2" xfId="17"/>
    <cellStyle name="Millares 30" xfId="18"/>
    <cellStyle name="Millares 4" xfId="19"/>
    <cellStyle name="Millares 5" xfId="4"/>
    <cellStyle name="Millares 6" xfId="5"/>
    <cellStyle name="Millares 7" xfId="20"/>
    <cellStyle name="Millares 8" xfId="21"/>
    <cellStyle name="Millares 9" xfId="22"/>
    <cellStyle name="Moneda [0] 2" xfId="23"/>
    <cellStyle name="Moneda [0] 3" xfId="24"/>
    <cellStyle name="Moneda 10" xfId="25"/>
    <cellStyle name="Moneda 2" xfId="26"/>
    <cellStyle name="Moneda 2 2" xfId="27"/>
    <cellStyle name="Moneda 2 3" xfId="28"/>
    <cellStyle name="Moneda 2 4" xfId="29"/>
    <cellStyle name="Moneda 2 4 2" xfId="30"/>
    <cellStyle name="Moneda 3" xfId="31"/>
    <cellStyle name="Moneda 3 10" xfId="32"/>
    <cellStyle name="Moneda 3 2" xfId="33"/>
    <cellStyle name="Moneda 4" xfId="34"/>
    <cellStyle name="Moneda 4 2" xfId="35"/>
    <cellStyle name="Moneda 5" xfId="36"/>
    <cellStyle name="Moneda 6" xfId="37"/>
    <cellStyle name="Moneda 7" xfId="38"/>
    <cellStyle name="Moneda 8" xfId="39"/>
    <cellStyle name="Moneda 9" xfId="40"/>
    <cellStyle name="Normal" xfId="0" builtinId="0"/>
    <cellStyle name="Normal 10" xfId="41"/>
    <cellStyle name="Normal 11" xfId="42"/>
    <cellStyle name="Normal 12" xfId="43"/>
    <cellStyle name="Normal 13" xfId="44"/>
    <cellStyle name="Normal 14" xfId="45"/>
    <cellStyle name="Normal 2" xfId="2"/>
    <cellStyle name="Normal 2 10" xfId="46"/>
    <cellStyle name="Normal 2 14" xfId="47"/>
    <cellStyle name="Normal 2 2" xfId="48"/>
    <cellStyle name="Normal 3" xfId="49"/>
    <cellStyle name="Normal 3 2" xfId="50"/>
    <cellStyle name="Normal 3 3" xfId="51"/>
    <cellStyle name="Normal 4" xfId="52"/>
    <cellStyle name="Normal 4 2" xfId="53"/>
    <cellStyle name="Normal 5" xfId="54"/>
    <cellStyle name="Normal 5 2" xfId="55"/>
    <cellStyle name="Normal 6" xfId="56"/>
    <cellStyle name="Normal 6 2" xfId="57"/>
    <cellStyle name="Normal 7" xfId="58"/>
    <cellStyle name="Normal 8" xfId="59"/>
    <cellStyle name="Normal 9" xfId="60"/>
    <cellStyle name="Porcentaje 2" xfId="61"/>
    <cellStyle name="Porcentaje 3" xfId="62"/>
    <cellStyle name="TableStyleLight1" xfId="6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MERCIALCOMP/CARTERA/CARTERA%20POR%20ENTIDADES-2023%20v17%20GERENCIA%20Y%20CARTERA%20V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IANSALUD"/>
      <sheetName val="ALLIANZ SEGUROS"/>
      <sheetName val="AMBUQ ESS"/>
      <sheetName val="ASME SALUD"/>
      <sheetName val="AXA COLPATRIA MP"/>
      <sheetName val="BATALLON"/>
      <sheetName val="CAFESALUD EPS "/>
      <sheetName val="CAPRECOM"/>
      <sheetName val="CENTRO MEDICO VITAL"/>
      <sheetName val="CEO"/>
      <sheetName val="CMS"/>
      <sheetName val="CLINICA CENTRAL DEL QUINDIO"/>
      <sheetName val="CLINICA NEVADOS"/>
      <sheetName val="COLMEDICA MP"/>
      <sheetName val="COLSANITAS"/>
      <sheetName val="COMFAMILIAR"/>
      <sheetName val="COMFENALCO VALLE"/>
      <sheetName val="COMPENSAR"/>
      <sheetName val="COOMEVA EPS "/>
      <sheetName val="COOMEVA MP"/>
      <sheetName val="CONTROL D IPS"/>
      <sheetName val="COOSALUD (NIT Viejo)"/>
      <sheetName val="COOSALUD (NIT Nuevo)"/>
      <sheetName val="COSMITET PER "/>
      <sheetName val="COSMITET ARMENIA"/>
      <sheetName val="DR HOYOS"/>
      <sheetName val="DR CARLOS RAMIREZ"/>
      <sheetName val="DR A. MUÑOZ"/>
      <sheetName val="DR EDUARDO HENAO"/>
      <sheetName val="DR EDWIN VELEZ"/>
      <sheetName val="DR GUSTAVO MARIN"/>
      <sheetName val="DR RODRIGO SILVA"/>
      <sheetName val="DR RODOLFO CABRALES"/>
      <sheetName val="DR FERREIRA"/>
      <sheetName val="DR HERNAN GUERRERO"/>
      <sheetName val="ERIKA CABALLERO"/>
      <sheetName val="EPS SANITAS "/>
      <sheetName val="SANITAS ARMENIA"/>
      <sheetName val="EPS SURA"/>
      <sheetName val="SURA ARMENIA"/>
      <sheetName val="SURA (PAC)"/>
      <sheetName val="FAMISANAR"/>
      <sheetName val="HDI"/>
      <sheetName val="HOSPITAL SAN JORGE"/>
      <sheetName val="GOBERNACION RISARALDA"/>
      <sheetName val="INSER"/>
      <sheetName val="JAIME VELASCO"/>
      <sheetName val="JAIRO RAMIREZ "/>
      <sheetName val="JOSE DUVAN"/>
      <sheetName val="JORGE RAMON HOYOS"/>
      <sheetName val="MEDIMAS EPS"/>
      <sheetName val="MEDISANITAS"/>
      <sheetName val="MEDPLUS MP"/>
      <sheetName val="NELSON MARTINEZ"/>
      <sheetName val="NEFROUROS"/>
      <sheetName val="NICOLAS BETANCOUR"/>
      <sheetName val="NUEVA EPS"/>
      <sheetName val="POLICIA RISARALDA"/>
      <sheetName val="PABLO GONZALEZ ISAZA"/>
      <sheetName val="SALUD TOTAL"/>
      <sheetName val="SANDRA ARIAS"/>
      <sheetName val="SANTIAGO SALAZAR"/>
      <sheetName val="SANDRA GUTIERREZ"/>
      <sheetName val="SEGUROS BOLIVAR"/>
      <sheetName val="SEGUROS LIBERTY"/>
      <sheetName val="SOS"/>
      <sheetName val="SOCIMEDICOS"/>
      <sheetName val="SURAMERICANA "/>
      <sheetName val="UROAVANCE"/>
      <sheetName val="RESUMEN"/>
      <sheetName val="gestion cartera mzo"/>
      <sheetName val="RADAR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">
          <cell r="M4">
            <v>45260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00"/>
  <sheetViews>
    <sheetView showGridLines="0" tabSelected="1" zoomScale="120" zoomScaleNormal="120" workbookViewId="0">
      <selection activeCell="B7" sqref="B7"/>
    </sheetView>
  </sheetViews>
  <sheetFormatPr baseColWidth="10" defaultRowHeight="14.4" x14ac:dyDescent="0.3"/>
  <cols>
    <col min="2" max="2" width="9.5546875" customWidth="1"/>
    <col min="3" max="3" width="9" customWidth="1"/>
    <col min="4" max="4" width="8.88671875" customWidth="1"/>
    <col min="5" max="5" width="10.6640625" bestFit="1" customWidth="1"/>
    <col min="6" max="6" width="10.5546875" customWidth="1"/>
    <col min="7" max="7" width="10.44140625" bestFit="1" customWidth="1"/>
    <col min="8" max="8" width="11.44140625" bestFit="1" customWidth="1"/>
    <col min="9" max="9" width="15.6640625" bestFit="1" customWidth="1"/>
    <col min="10" max="10" width="11.44140625" customWidth="1"/>
  </cols>
  <sheetData>
    <row r="1" spans="1:11" s="2" customFormat="1" ht="28.8" x14ac:dyDescent="0.3">
      <c r="A1" s="33" t="s">
        <v>6</v>
      </c>
      <c r="B1" s="33" t="s">
        <v>8</v>
      </c>
      <c r="C1" s="33" t="s">
        <v>0</v>
      </c>
      <c r="D1" s="33" t="s">
        <v>1</v>
      </c>
      <c r="E1" s="33" t="s">
        <v>2</v>
      </c>
      <c r="F1" s="33" t="s">
        <v>3</v>
      </c>
      <c r="G1" s="33" t="s">
        <v>4</v>
      </c>
      <c r="H1" s="33" t="s">
        <v>5</v>
      </c>
      <c r="I1" s="33" t="s">
        <v>7</v>
      </c>
      <c r="J1" s="33" t="s">
        <v>9</v>
      </c>
      <c r="K1" s="33" t="s">
        <v>10</v>
      </c>
    </row>
    <row r="2" spans="1:11" x14ac:dyDescent="0.3">
      <c r="A2" s="1">
        <v>816002451</v>
      </c>
      <c r="B2" s="1" t="s">
        <v>40</v>
      </c>
      <c r="C2" s="16" t="s">
        <v>33</v>
      </c>
      <c r="D2" s="16">
        <v>4950</v>
      </c>
      <c r="E2" s="17">
        <v>44980</v>
      </c>
      <c r="F2" s="18">
        <v>44986</v>
      </c>
      <c r="G2" s="31">
        <v>25000</v>
      </c>
      <c r="H2" s="20">
        <v>20900</v>
      </c>
      <c r="I2" s="32" t="s">
        <v>41</v>
      </c>
      <c r="J2" s="32" t="s">
        <v>42</v>
      </c>
      <c r="K2" s="32" t="s">
        <v>43</v>
      </c>
    </row>
    <row r="3" spans="1:11" x14ac:dyDescent="0.3">
      <c r="A3" s="1">
        <v>816002451</v>
      </c>
      <c r="B3" s="1" t="s">
        <v>40</v>
      </c>
      <c r="C3" s="16" t="s">
        <v>33</v>
      </c>
      <c r="D3" s="16">
        <v>5054</v>
      </c>
      <c r="E3" s="17">
        <v>44981</v>
      </c>
      <c r="F3" s="18">
        <v>44986</v>
      </c>
      <c r="G3" s="31">
        <v>85000</v>
      </c>
      <c r="H3" s="20">
        <v>85000</v>
      </c>
      <c r="I3" s="32" t="s">
        <v>41</v>
      </c>
      <c r="J3" s="32" t="s">
        <v>42</v>
      </c>
      <c r="K3" s="32" t="s">
        <v>43</v>
      </c>
    </row>
    <row r="4" spans="1:11" x14ac:dyDescent="0.3">
      <c r="A4" s="1">
        <v>816002451</v>
      </c>
      <c r="B4" s="1" t="s">
        <v>40</v>
      </c>
      <c r="C4" s="16" t="s">
        <v>29</v>
      </c>
      <c r="D4" s="16">
        <v>19639</v>
      </c>
      <c r="E4" s="17">
        <v>44974</v>
      </c>
      <c r="F4" s="18">
        <v>44986</v>
      </c>
      <c r="G4" s="31">
        <v>25000</v>
      </c>
      <c r="H4" s="20">
        <v>25000</v>
      </c>
      <c r="I4" s="32" t="s">
        <v>41</v>
      </c>
      <c r="J4" s="32" t="s">
        <v>42</v>
      </c>
      <c r="K4" s="32" t="s">
        <v>43</v>
      </c>
    </row>
    <row r="5" spans="1:11" x14ac:dyDescent="0.3">
      <c r="A5" s="1">
        <v>816002451</v>
      </c>
      <c r="B5" s="1" t="s">
        <v>40</v>
      </c>
      <c r="C5" s="16" t="s">
        <v>33</v>
      </c>
      <c r="D5" s="16">
        <v>5702</v>
      </c>
      <c r="E5" s="17">
        <v>44995</v>
      </c>
      <c r="F5" s="18">
        <v>45019</v>
      </c>
      <c r="G5" s="31">
        <v>20900</v>
      </c>
      <c r="H5" s="20">
        <v>20900</v>
      </c>
      <c r="I5" s="32" t="s">
        <v>41</v>
      </c>
      <c r="J5" s="32" t="s">
        <v>42</v>
      </c>
      <c r="K5" s="32" t="s">
        <v>43</v>
      </c>
    </row>
    <row r="6" spans="1:11" x14ac:dyDescent="0.3">
      <c r="A6" s="1">
        <v>816002451</v>
      </c>
      <c r="B6" s="1" t="s">
        <v>40</v>
      </c>
      <c r="C6" s="16" t="s">
        <v>33</v>
      </c>
      <c r="D6" s="16">
        <v>6752</v>
      </c>
      <c r="E6" s="17">
        <v>45016</v>
      </c>
      <c r="F6" s="18">
        <v>45019</v>
      </c>
      <c r="G6" s="31">
        <v>20900</v>
      </c>
      <c r="H6" s="20">
        <v>20900</v>
      </c>
      <c r="I6" s="32" t="s">
        <v>41</v>
      </c>
      <c r="J6" s="32" t="s">
        <v>42</v>
      </c>
      <c r="K6" s="32" t="s">
        <v>43</v>
      </c>
    </row>
    <row r="7" spans="1:11" x14ac:dyDescent="0.3">
      <c r="A7" s="1">
        <v>816002451</v>
      </c>
      <c r="B7" s="1" t="s">
        <v>40</v>
      </c>
      <c r="C7" s="16" t="s">
        <v>29</v>
      </c>
      <c r="D7" s="16">
        <v>20467</v>
      </c>
      <c r="E7" s="17">
        <v>45006</v>
      </c>
      <c r="F7" s="18">
        <v>45019</v>
      </c>
      <c r="G7" s="31">
        <v>20800</v>
      </c>
      <c r="H7" s="20">
        <v>20800</v>
      </c>
      <c r="I7" s="32" t="s">
        <v>41</v>
      </c>
      <c r="J7" s="32" t="s">
        <v>42</v>
      </c>
      <c r="K7" s="32" t="s">
        <v>43</v>
      </c>
    </row>
    <row r="8" spans="1:11" x14ac:dyDescent="0.3">
      <c r="A8" s="1">
        <v>816002451</v>
      </c>
      <c r="B8" s="1" t="s">
        <v>40</v>
      </c>
      <c r="C8" s="16" t="s">
        <v>29</v>
      </c>
      <c r="D8" s="16">
        <v>20797</v>
      </c>
      <c r="E8" s="17">
        <v>45010</v>
      </c>
      <c r="F8" s="18">
        <v>45019</v>
      </c>
      <c r="G8" s="31">
        <v>200000</v>
      </c>
      <c r="H8" s="20">
        <v>200000</v>
      </c>
      <c r="I8" s="32" t="s">
        <v>41</v>
      </c>
      <c r="J8" s="32" t="s">
        <v>42</v>
      </c>
      <c r="K8" s="32" t="s">
        <v>43</v>
      </c>
    </row>
    <row r="9" spans="1:11" x14ac:dyDescent="0.3">
      <c r="A9" s="1">
        <v>816002451</v>
      </c>
      <c r="B9" s="1" t="s">
        <v>40</v>
      </c>
      <c r="C9" s="16" t="s">
        <v>32</v>
      </c>
      <c r="D9" s="16">
        <v>11205</v>
      </c>
      <c r="E9" s="17">
        <v>45008</v>
      </c>
      <c r="F9" s="18">
        <v>45019</v>
      </c>
      <c r="G9" s="31">
        <v>25000</v>
      </c>
      <c r="H9" s="20">
        <v>25000</v>
      </c>
      <c r="I9" s="32" t="s">
        <v>41</v>
      </c>
      <c r="J9" s="32" t="s">
        <v>42</v>
      </c>
      <c r="K9" s="32" t="s">
        <v>43</v>
      </c>
    </row>
    <row r="10" spans="1:11" x14ac:dyDescent="0.3">
      <c r="A10" s="1">
        <v>816002451</v>
      </c>
      <c r="B10" s="1" t="s">
        <v>40</v>
      </c>
      <c r="C10" s="16" t="s">
        <v>32</v>
      </c>
      <c r="D10" s="16">
        <v>11380</v>
      </c>
      <c r="E10" s="17">
        <v>45016</v>
      </c>
      <c r="F10" s="18">
        <v>45019</v>
      </c>
      <c r="G10" s="31">
        <v>20900</v>
      </c>
      <c r="H10" s="20">
        <v>20900</v>
      </c>
      <c r="I10" s="32" t="s">
        <v>41</v>
      </c>
      <c r="J10" s="32" t="s">
        <v>42</v>
      </c>
      <c r="K10" s="32" t="s">
        <v>43</v>
      </c>
    </row>
    <row r="11" spans="1:11" x14ac:dyDescent="0.3">
      <c r="A11" s="1">
        <v>816002451</v>
      </c>
      <c r="B11" s="1" t="s">
        <v>40</v>
      </c>
      <c r="C11" s="16" t="s">
        <v>31</v>
      </c>
      <c r="D11" s="16">
        <v>6672</v>
      </c>
      <c r="E11" s="17">
        <v>45036</v>
      </c>
      <c r="F11" s="18">
        <v>45050</v>
      </c>
      <c r="G11" s="31">
        <v>398369</v>
      </c>
      <c r="H11" s="20">
        <v>398369</v>
      </c>
      <c r="I11" s="32" t="s">
        <v>41</v>
      </c>
      <c r="J11" s="32" t="s">
        <v>42</v>
      </c>
      <c r="K11" s="32" t="s">
        <v>43</v>
      </c>
    </row>
    <row r="12" spans="1:11" x14ac:dyDescent="0.3">
      <c r="A12" s="1">
        <v>816002451</v>
      </c>
      <c r="B12" s="1" t="s">
        <v>40</v>
      </c>
      <c r="C12" s="16" t="s">
        <v>33</v>
      </c>
      <c r="D12" s="16">
        <v>6919</v>
      </c>
      <c r="E12" s="17">
        <v>45035</v>
      </c>
      <c r="F12" s="18">
        <v>45050</v>
      </c>
      <c r="G12" s="31">
        <v>25000</v>
      </c>
      <c r="H12" s="20">
        <v>25000</v>
      </c>
      <c r="I12" s="32" t="s">
        <v>41</v>
      </c>
      <c r="J12" s="32" t="s">
        <v>42</v>
      </c>
      <c r="K12" s="32" t="s">
        <v>43</v>
      </c>
    </row>
    <row r="13" spans="1:11" x14ac:dyDescent="0.3">
      <c r="A13" s="1">
        <v>816002451</v>
      </c>
      <c r="B13" s="1" t="s">
        <v>40</v>
      </c>
      <c r="C13" s="16" t="s">
        <v>32</v>
      </c>
      <c r="D13" s="16">
        <v>11620</v>
      </c>
      <c r="E13" s="17">
        <v>45030</v>
      </c>
      <c r="F13" s="18">
        <v>45050</v>
      </c>
      <c r="G13" s="31">
        <v>25000</v>
      </c>
      <c r="H13" s="20">
        <v>25000</v>
      </c>
      <c r="I13" s="32" t="s">
        <v>41</v>
      </c>
      <c r="J13" s="32" t="s">
        <v>42</v>
      </c>
      <c r="K13" s="32" t="s">
        <v>43</v>
      </c>
    </row>
    <row r="14" spans="1:11" x14ac:dyDescent="0.3">
      <c r="A14" s="1">
        <v>816002451</v>
      </c>
      <c r="B14" s="1" t="s">
        <v>40</v>
      </c>
      <c r="C14" s="16" t="s">
        <v>30</v>
      </c>
      <c r="D14" s="16">
        <v>5370</v>
      </c>
      <c r="E14" s="17">
        <v>45071</v>
      </c>
      <c r="F14" s="18">
        <v>45174</v>
      </c>
      <c r="G14" s="31">
        <v>8500000</v>
      </c>
      <c r="H14" s="20">
        <v>8500000</v>
      </c>
      <c r="I14" s="32" t="s">
        <v>41</v>
      </c>
      <c r="J14" s="32" t="s">
        <v>42</v>
      </c>
      <c r="K14" s="32" t="s">
        <v>43</v>
      </c>
    </row>
    <row r="15" spans="1:11" x14ac:dyDescent="0.3">
      <c r="A15" s="1">
        <v>816002451</v>
      </c>
      <c r="B15" s="1" t="s">
        <v>40</v>
      </c>
      <c r="C15" s="16" t="s">
        <v>31</v>
      </c>
      <c r="D15" s="16">
        <v>7014</v>
      </c>
      <c r="E15" s="17">
        <v>45063</v>
      </c>
      <c r="F15" s="18">
        <v>45174</v>
      </c>
      <c r="G15" s="31">
        <v>180000</v>
      </c>
      <c r="H15" s="20">
        <v>180000</v>
      </c>
      <c r="I15" s="32" t="s">
        <v>41</v>
      </c>
      <c r="J15" s="32" t="s">
        <v>42</v>
      </c>
      <c r="K15" s="32" t="s">
        <v>43</v>
      </c>
    </row>
    <row r="16" spans="1:11" x14ac:dyDescent="0.3">
      <c r="A16" s="1">
        <v>816002451</v>
      </c>
      <c r="B16" s="1" t="s">
        <v>40</v>
      </c>
      <c r="C16" s="16" t="s">
        <v>33</v>
      </c>
      <c r="D16" s="16">
        <v>7630</v>
      </c>
      <c r="E16" s="17">
        <v>45054</v>
      </c>
      <c r="F16" s="18">
        <v>45174</v>
      </c>
      <c r="G16" s="31">
        <v>20900</v>
      </c>
      <c r="H16" s="20">
        <v>20900</v>
      </c>
      <c r="I16" s="32" t="s">
        <v>41</v>
      </c>
      <c r="J16" s="32" t="s">
        <v>42</v>
      </c>
      <c r="K16" s="32" t="s">
        <v>43</v>
      </c>
    </row>
    <row r="17" spans="1:11" x14ac:dyDescent="0.3">
      <c r="A17" s="1">
        <v>816002451</v>
      </c>
      <c r="B17" s="1" t="s">
        <v>40</v>
      </c>
      <c r="C17" s="16" t="s">
        <v>33</v>
      </c>
      <c r="D17" s="16">
        <v>7857</v>
      </c>
      <c r="E17" s="17">
        <v>45061</v>
      </c>
      <c r="F17" s="18">
        <v>45174</v>
      </c>
      <c r="G17" s="31">
        <v>25000</v>
      </c>
      <c r="H17" s="20">
        <v>25000</v>
      </c>
      <c r="I17" s="32" t="s">
        <v>41</v>
      </c>
      <c r="J17" s="32" t="s">
        <v>42</v>
      </c>
      <c r="K17" s="32" t="s">
        <v>43</v>
      </c>
    </row>
    <row r="18" spans="1:11" x14ac:dyDescent="0.3">
      <c r="A18" s="1">
        <v>816002451</v>
      </c>
      <c r="B18" s="1" t="s">
        <v>40</v>
      </c>
      <c r="C18" s="16" t="s">
        <v>32</v>
      </c>
      <c r="D18" s="16">
        <v>12819</v>
      </c>
      <c r="E18" s="17">
        <v>45057</v>
      </c>
      <c r="F18" s="18">
        <v>45174</v>
      </c>
      <c r="G18" s="31">
        <v>25000</v>
      </c>
      <c r="H18" s="20">
        <v>25000</v>
      </c>
      <c r="I18" s="32" t="s">
        <v>41</v>
      </c>
      <c r="J18" s="32" t="s">
        <v>42</v>
      </c>
      <c r="K18" s="32" t="s">
        <v>43</v>
      </c>
    </row>
    <row r="19" spans="1:11" x14ac:dyDescent="0.3">
      <c r="A19" s="1">
        <v>816002451</v>
      </c>
      <c r="B19" s="1" t="s">
        <v>40</v>
      </c>
      <c r="C19" s="16" t="s">
        <v>32</v>
      </c>
      <c r="D19" s="16">
        <v>13145</v>
      </c>
      <c r="E19" s="17">
        <v>45071</v>
      </c>
      <c r="F19" s="18">
        <v>45174</v>
      </c>
      <c r="G19" s="31">
        <v>25000</v>
      </c>
      <c r="H19" s="20">
        <v>25000</v>
      </c>
      <c r="I19" s="32" t="s">
        <v>41</v>
      </c>
      <c r="J19" s="32" t="s">
        <v>42</v>
      </c>
      <c r="K19" s="32" t="s">
        <v>43</v>
      </c>
    </row>
    <row r="20" spans="1:11" x14ac:dyDescent="0.3">
      <c r="A20" s="1">
        <v>816002451</v>
      </c>
      <c r="B20" s="1" t="s">
        <v>40</v>
      </c>
      <c r="C20" s="16" t="s">
        <v>38</v>
      </c>
      <c r="D20" s="16">
        <v>79</v>
      </c>
      <c r="E20" s="17">
        <v>45063</v>
      </c>
      <c r="F20" s="18">
        <v>45174</v>
      </c>
      <c r="G20" s="31">
        <v>177000</v>
      </c>
      <c r="H20" s="20">
        <v>177000</v>
      </c>
      <c r="I20" s="32" t="s">
        <v>41</v>
      </c>
      <c r="J20" s="32" t="s">
        <v>42</v>
      </c>
      <c r="K20" s="32" t="s">
        <v>43</v>
      </c>
    </row>
    <row r="21" spans="1:11" x14ac:dyDescent="0.3">
      <c r="A21" s="1">
        <v>816002451</v>
      </c>
      <c r="B21" s="1" t="s">
        <v>40</v>
      </c>
      <c r="C21" s="16" t="s">
        <v>32</v>
      </c>
      <c r="D21" s="16">
        <v>14634</v>
      </c>
      <c r="E21" s="17">
        <v>45098</v>
      </c>
      <c r="F21" s="18">
        <v>45119</v>
      </c>
      <c r="G21" s="31">
        <v>177000</v>
      </c>
      <c r="H21" s="20">
        <v>177000</v>
      </c>
      <c r="I21" s="32" t="s">
        <v>41</v>
      </c>
      <c r="J21" s="32" t="s">
        <v>42</v>
      </c>
      <c r="K21" s="32" t="s">
        <v>43</v>
      </c>
    </row>
    <row r="22" spans="1:11" x14ac:dyDescent="0.3">
      <c r="A22" s="1">
        <v>816002451</v>
      </c>
      <c r="B22" s="1" t="s">
        <v>40</v>
      </c>
      <c r="C22" s="16" t="s">
        <v>32</v>
      </c>
      <c r="D22" s="16">
        <v>14814</v>
      </c>
      <c r="E22" s="17">
        <v>45100</v>
      </c>
      <c r="F22" s="18">
        <v>45119</v>
      </c>
      <c r="G22" s="31">
        <v>20900</v>
      </c>
      <c r="H22" s="20">
        <v>20900</v>
      </c>
      <c r="I22" s="32" t="s">
        <v>41</v>
      </c>
      <c r="J22" s="32" t="s">
        <v>42</v>
      </c>
      <c r="K22" s="32" t="s">
        <v>43</v>
      </c>
    </row>
    <row r="23" spans="1:11" x14ac:dyDescent="0.3">
      <c r="A23" s="1">
        <v>816002451</v>
      </c>
      <c r="B23" s="1" t="s">
        <v>40</v>
      </c>
      <c r="C23" s="16" t="s">
        <v>32</v>
      </c>
      <c r="D23" s="16">
        <v>14962</v>
      </c>
      <c r="E23" s="17">
        <v>45103</v>
      </c>
      <c r="F23" s="18">
        <v>45211</v>
      </c>
      <c r="G23" s="31">
        <v>20900</v>
      </c>
      <c r="H23" s="20">
        <v>20900</v>
      </c>
      <c r="I23" s="32" t="s">
        <v>41</v>
      </c>
      <c r="J23" s="32" t="s">
        <v>42</v>
      </c>
      <c r="K23" s="32" t="s">
        <v>43</v>
      </c>
    </row>
    <row r="24" spans="1:11" x14ac:dyDescent="0.3">
      <c r="A24" s="1">
        <v>816002451</v>
      </c>
      <c r="B24" s="1" t="s">
        <v>40</v>
      </c>
      <c r="C24" s="16" t="s">
        <v>32</v>
      </c>
      <c r="D24" s="16">
        <v>15423</v>
      </c>
      <c r="E24" s="17">
        <v>45107</v>
      </c>
      <c r="F24" s="18">
        <v>45211</v>
      </c>
      <c r="G24" s="31">
        <v>20900</v>
      </c>
      <c r="H24" s="20">
        <v>20900</v>
      </c>
      <c r="I24" s="32" t="s">
        <v>41</v>
      </c>
      <c r="J24" s="32" t="s">
        <v>42</v>
      </c>
      <c r="K24" s="32" t="s">
        <v>43</v>
      </c>
    </row>
    <row r="25" spans="1:11" x14ac:dyDescent="0.3">
      <c r="A25" s="1">
        <v>816002451</v>
      </c>
      <c r="B25" s="1" t="s">
        <v>40</v>
      </c>
      <c r="C25" s="16" t="s">
        <v>38</v>
      </c>
      <c r="D25" s="16">
        <v>1080</v>
      </c>
      <c r="E25" s="17">
        <v>45097</v>
      </c>
      <c r="F25" s="18">
        <v>45211</v>
      </c>
      <c r="G25" s="31">
        <v>85000</v>
      </c>
      <c r="H25" s="20">
        <v>85000</v>
      </c>
      <c r="I25" s="32" t="s">
        <v>41</v>
      </c>
      <c r="J25" s="32" t="s">
        <v>42</v>
      </c>
      <c r="K25" s="32" t="s">
        <v>43</v>
      </c>
    </row>
    <row r="26" spans="1:11" x14ac:dyDescent="0.3">
      <c r="A26" s="1">
        <v>816002451</v>
      </c>
      <c r="B26" s="1" t="s">
        <v>40</v>
      </c>
      <c r="C26" s="16" t="s">
        <v>38</v>
      </c>
      <c r="D26" s="16">
        <v>1294</v>
      </c>
      <c r="E26" s="17">
        <v>45107</v>
      </c>
      <c r="F26" s="18">
        <v>45211</v>
      </c>
      <c r="G26" s="31">
        <v>25000</v>
      </c>
      <c r="H26" s="20">
        <v>25000</v>
      </c>
      <c r="I26" s="32" t="s">
        <v>41</v>
      </c>
      <c r="J26" s="32" t="s">
        <v>42</v>
      </c>
      <c r="K26" s="32" t="s">
        <v>43</v>
      </c>
    </row>
    <row r="27" spans="1:11" x14ac:dyDescent="0.3">
      <c r="A27" s="1">
        <v>816002451</v>
      </c>
      <c r="B27" s="1" t="s">
        <v>40</v>
      </c>
      <c r="C27" s="16" t="s">
        <v>31</v>
      </c>
      <c r="D27" s="16">
        <v>7303</v>
      </c>
      <c r="E27" s="17">
        <v>45115</v>
      </c>
      <c r="F27" s="18">
        <v>45231</v>
      </c>
      <c r="G27" s="31">
        <v>856138</v>
      </c>
      <c r="H27" s="20">
        <v>856138</v>
      </c>
      <c r="I27" s="32" t="s">
        <v>41</v>
      </c>
      <c r="J27" s="32" t="s">
        <v>42</v>
      </c>
      <c r="K27" s="32" t="s">
        <v>43</v>
      </c>
    </row>
    <row r="28" spans="1:11" x14ac:dyDescent="0.3">
      <c r="A28" s="1">
        <v>816002451</v>
      </c>
      <c r="B28" s="1" t="s">
        <v>40</v>
      </c>
      <c r="C28" s="16" t="s">
        <v>29</v>
      </c>
      <c r="D28" s="16">
        <v>23491</v>
      </c>
      <c r="E28" s="17">
        <v>45135</v>
      </c>
      <c r="F28" s="18">
        <v>45142</v>
      </c>
      <c r="G28" s="31">
        <v>20900</v>
      </c>
      <c r="H28" s="20">
        <v>20900</v>
      </c>
      <c r="I28" s="32" t="s">
        <v>41</v>
      </c>
      <c r="J28" s="32" t="s">
        <v>42</v>
      </c>
      <c r="K28" s="32" t="s">
        <v>43</v>
      </c>
    </row>
    <row r="29" spans="1:11" x14ac:dyDescent="0.3">
      <c r="A29" s="1">
        <v>816002451</v>
      </c>
      <c r="B29" s="1" t="s">
        <v>40</v>
      </c>
      <c r="C29" s="16" t="s">
        <v>32</v>
      </c>
      <c r="D29" s="16">
        <v>15896</v>
      </c>
      <c r="E29" s="17">
        <v>45118</v>
      </c>
      <c r="F29" s="18">
        <v>45142</v>
      </c>
      <c r="G29" s="31">
        <v>20900</v>
      </c>
      <c r="H29" s="20">
        <v>20900</v>
      </c>
      <c r="I29" s="32" t="s">
        <v>41</v>
      </c>
      <c r="J29" s="32" t="s">
        <v>42</v>
      </c>
      <c r="K29" s="32" t="s">
        <v>43</v>
      </c>
    </row>
    <row r="30" spans="1:11" x14ac:dyDescent="0.3">
      <c r="A30" s="1">
        <v>816002451</v>
      </c>
      <c r="B30" s="1" t="s">
        <v>40</v>
      </c>
      <c r="C30" s="16" t="s">
        <v>32</v>
      </c>
      <c r="D30" s="16">
        <v>16093</v>
      </c>
      <c r="E30" s="17">
        <v>45120</v>
      </c>
      <c r="F30" s="18">
        <v>45142</v>
      </c>
      <c r="G30" s="31">
        <v>20900</v>
      </c>
      <c r="H30" s="20">
        <v>20900</v>
      </c>
      <c r="I30" s="32" t="s">
        <v>41</v>
      </c>
      <c r="J30" s="32" t="s">
        <v>42</v>
      </c>
      <c r="K30" s="32" t="s">
        <v>43</v>
      </c>
    </row>
    <row r="31" spans="1:11" x14ac:dyDescent="0.3">
      <c r="A31" s="1">
        <v>816002451</v>
      </c>
      <c r="B31" s="1" t="s">
        <v>40</v>
      </c>
      <c r="C31" s="16" t="s">
        <v>32</v>
      </c>
      <c r="D31" s="16">
        <v>16134</v>
      </c>
      <c r="E31" s="17">
        <v>45121</v>
      </c>
      <c r="F31" s="18">
        <v>45142</v>
      </c>
      <c r="G31" s="31">
        <v>166400</v>
      </c>
      <c r="H31" s="20">
        <v>166400</v>
      </c>
      <c r="I31" s="32" t="s">
        <v>41</v>
      </c>
      <c r="J31" s="32" t="s">
        <v>42</v>
      </c>
      <c r="K31" s="32" t="s">
        <v>43</v>
      </c>
    </row>
    <row r="32" spans="1:11" x14ac:dyDescent="0.3">
      <c r="A32" s="1">
        <v>816002451</v>
      </c>
      <c r="B32" s="1" t="s">
        <v>40</v>
      </c>
      <c r="C32" s="16" t="s">
        <v>32</v>
      </c>
      <c r="D32" s="16">
        <v>17013</v>
      </c>
      <c r="E32" s="17">
        <v>45132</v>
      </c>
      <c r="F32" s="18">
        <v>45142</v>
      </c>
      <c r="G32" s="31">
        <v>20900</v>
      </c>
      <c r="H32" s="20">
        <v>20900</v>
      </c>
      <c r="I32" s="32" t="s">
        <v>41</v>
      </c>
      <c r="J32" s="32" t="s">
        <v>42</v>
      </c>
      <c r="K32" s="32" t="s">
        <v>43</v>
      </c>
    </row>
    <row r="33" spans="1:11" x14ac:dyDescent="0.3">
      <c r="A33" s="1">
        <v>816002451</v>
      </c>
      <c r="B33" s="1" t="s">
        <v>40</v>
      </c>
      <c r="C33" s="16" t="s">
        <v>32</v>
      </c>
      <c r="D33" s="16">
        <v>17317</v>
      </c>
      <c r="E33" s="17">
        <v>45135</v>
      </c>
      <c r="F33" s="18">
        <v>45142</v>
      </c>
      <c r="G33" s="31">
        <v>20900</v>
      </c>
      <c r="H33" s="20">
        <v>20900</v>
      </c>
      <c r="I33" s="32" t="s">
        <v>41</v>
      </c>
      <c r="J33" s="32" t="s">
        <v>42</v>
      </c>
      <c r="K33" s="32" t="s">
        <v>43</v>
      </c>
    </row>
    <row r="34" spans="1:11" x14ac:dyDescent="0.3">
      <c r="A34" s="1">
        <v>816002451</v>
      </c>
      <c r="B34" s="1" t="s">
        <v>40</v>
      </c>
      <c r="C34" s="16" t="s">
        <v>32</v>
      </c>
      <c r="D34" s="16">
        <v>17525</v>
      </c>
      <c r="E34" s="17">
        <v>45138</v>
      </c>
      <c r="F34" s="18">
        <v>45142</v>
      </c>
      <c r="G34" s="31">
        <v>6600</v>
      </c>
      <c r="H34" s="20">
        <v>6600</v>
      </c>
      <c r="I34" s="32" t="s">
        <v>41</v>
      </c>
      <c r="J34" s="32" t="s">
        <v>42</v>
      </c>
      <c r="K34" s="32" t="s">
        <v>43</v>
      </c>
    </row>
    <row r="35" spans="1:11" x14ac:dyDescent="0.3">
      <c r="A35" s="1">
        <v>816002451</v>
      </c>
      <c r="B35" s="1" t="s">
        <v>40</v>
      </c>
      <c r="C35" s="16" t="s">
        <v>31</v>
      </c>
      <c r="D35" s="16">
        <v>7839</v>
      </c>
      <c r="E35" s="17">
        <v>45142</v>
      </c>
      <c r="F35" s="18">
        <v>45173</v>
      </c>
      <c r="G35" s="31">
        <v>2743996</v>
      </c>
      <c r="H35" s="20">
        <v>2743996</v>
      </c>
      <c r="I35" s="32" t="s">
        <v>41</v>
      </c>
      <c r="J35" s="32" t="s">
        <v>42</v>
      </c>
      <c r="K35" s="32" t="s">
        <v>43</v>
      </c>
    </row>
    <row r="36" spans="1:11" x14ac:dyDescent="0.3">
      <c r="A36" s="1">
        <v>816002451</v>
      </c>
      <c r="B36" s="1" t="s">
        <v>40</v>
      </c>
      <c r="C36" s="16" t="s">
        <v>32</v>
      </c>
      <c r="D36" s="16">
        <v>17952</v>
      </c>
      <c r="E36" s="17">
        <v>45142</v>
      </c>
      <c r="F36" s="18">
        <v>45173</v>
      </c>
      <c r="G36" s="31">
        <v>20900</v>
      </c>
      <c r="H36" s="20">
        <v>20900</v>
      </c>
      <c r="I36" s="32" t="s">
        <v>41</v>
      </c>
      <c r="J36" s="32" t="s">
        <v>42</v>
      </c>
      <c r="K36" s="32" t="s">
        <v>43</v>
      </c>
    </row>
    <row r="37" spans="1:11" x14ac:dyDescent="0.3">
      <c r="A37" s="1">
        <v>816002451</v>
      </c>
      <c r="B37" s="1" t="s">
        <v>40</v>
      </c>
      <c r="C37" s="16" t="s">
        <v>32</v>
      </c>
      <c r="D37" s="16">
        <v>19527</v>
      </c>
      <c r="E37" s="17">
        <v>45164</v>
      </c>
      <c r="F37" s="18">
        <v>45173</v>
      </c>
      <c r="G37" s="31">
        <v>20900</v>
      </c>
      <c r="H37" s="20">
        <v>20900</v>
      </c>
      <c r="I37" s="32" t="s">
        <v>41</v>
      </c>
      <c r="J37" s="32" t="s">
        <v>42</v>
      </c>
      <c r="K37" s="32" t="s">
        <v>43</v>
      </c>
    </row>
    <row r="38" spans="1:11" x14ac:dyDescent="0.3">
      <c r="A38" s="1">
        <v>816002451</v>
      </c>
      <c r="B38" s="1" t="s">
        <v>40</v>
      </c>
      <c r="C38" s="16" t="s">
        <v>32</v>
      </c>
      <c r="D38" s="16">
        <v>19707</v>
      </c>
      <c r="E38" s="17">
        <v>45166</v>
      </c>
      <c r="F38" s="18">
        <v>45173</v>
      </c>
      <c r="G38" s="31">
        <v>20900</v>
      </c>
      <c r="H38" s="20">
        <v>20900</v>
      </c>
      <c r="I38" s="32" t="s">
        <v>41</v>
      </c>
      <c r="J38" s="32" t="s">
        <v>42</v>
      </c>
      <c r="K38" s="32" t="s">
        <v>43</v>
      </c>
    </row>
    <row r="39" spans="1:11" x14ac:dyDescent="0.3">
      <c r="A39" s="1">
        <v>816002451</v>
      </c>
      <c r="B39" s="1" t="s">
        <v>40</v>
      </c>
      <c r="C39" s="16" t="s">
        <v>32</v>
      </c>
      <c r="D39" s="16">
        <v>20375</v>
      </c>
      <c r="E39" s="17">
        <v>45169</v>
      </c>
      <c r="F39" s="18">
        <v>45173</v>
      </c>
      <c r="G39" s="31">
        <v>6600</v>
      </c>
      <c r="H39" s="20">
        <v>6600</v>
      </c>
      <c r="I39" s="32" t="s">
        <v>41</v>
      </c>
      <c r="J39" s="32" t="s">
        <v>42</v>
      </c>
      <c r="K39" s="32" t="s">
        <v>43</v>
      </c>
    </row>
    <row r="40" spans="1:11" x14ac:dyDescent="0.3">
      <c r="A40" s="1">
        <v>816002451</v>
      </c>
      <c r="B40" s="1" t="s">
        <v>40</v>
      </c>
      <c r="C40" s="16" t="s">
        <v>38</v>
      </c>
      <c r="D40" s="16">
        <v>1677</v>
      </c>
      <c r="E40" s="17">
        <v>45163</v>
      </c>
      <c r="F40" s="18">
        <v>45173</v>
      </c>
      <c r="G40" s="31">
        <v>630000</v>
      </c>
      <c r="H40" s="20">
        <v>630000</v>
      </c>
      <c r="I40" s="32" t="s">
        <v>41</v>
      </c>
      <c r="J40" s="32" t="s">
        <v>42</v>
      </c>
      <c r="K40" s="32" t="s">
        <v>43</v>
      </c>
    </row>
    <row r="41" spans="1:11" x14ac:dyDescent="0.3">
      <c r="A41" s="1">
        <v>816002451</v>
      </c>
      <c r="B41" s="1" t="s">
        <v>40</v>
      </c>
      <c r="C41" s="16" t="s">
        <v>38</v>
      </c>
      <c r="D41" s="16">
        <v>1721</v>
      </c>
      <c r="E41" s="17">
        <v>45167</v>
      </c>
      <c r="F41" s="18">
        <v>45173</v>
      </c>
      <c r="G41" s="31">
        <v>61900</v>
      </c>
      <c r="H41" s="20">
        <v>61900</v>
      </c>
      <c r="I41" s="32" t="s">
        <v>41</v>
      </c>
      <c r="J41" s="32" t="s">
        <v>42</v>
      </c>
      <c r="K41" s="32" t="s">
        <v>43</v>
      </c>
    </row>
    <row r="42" spans="1:11" x14ac:dyDescent="0.3">
      <c r="A42" s="1">
        <v>816002451</v>
      </c>
      <c r="B42" s="1" t="s">
        <v>40</v>
      </c>
      <c r="C42" s="16" t="s">
        <v>31</v>
      </c>
      <c r="D42" s="16">
        <v>8484</v>
      </c>
      <c r="E42" s="17">
        <v>45187</v>
      </c>
      <c r="F42" s="18">
        <v>45202</v>
      </c>
      <c r="G42" s="31">
        <v>2021415</v>
      </c>
      <c r="H42" s="20">
        <v>2021415</v>
      </c>
      <c r="I42" s="32" t="s">
        <v>41</v>
      </c>
      <c r="J42" s="32" t="s">
        <v>42</v>
      </c>
      <c r="K42" s="32" t="s">
        <v>43</v>
      </c>
    </row>
    <row r="43" spans="1:11" x14ac:dyDescent="0.3">
      <c r="A43" s="1">
        <v>816002451</v>
      </c>
      <c r="B43" s="1" t="s">
        <v>40</v>
      </c>
      <c r="C43" s="16" t="s">
        <v>31</v>
      </c>
      <c r="D43" s="16">
        <v>8811</v>
      </c>
      <c r="E43" s="17">
        <v>45199</v>
      </c>
      <c r="F43" s="18">
        <v>45231</v>
      </c>
      <c r="G43" s="31">
        <v>6855000</v>
      </c>
      <c r="H43" s="20">
        <v>6855000</v>
      </c>
      <c r="I43" s="32" t="s">
        <v>41</v>
      </c>
      <c r="J43" s="32" t="s">
        <v>42</v>
      </c>
      <c r="K43" s="32" t="s">
        <v>43</v>
      </c>
    </row>
    <row r="44" spans="1:11" x14ac:dyDescent="0.3">
      <c r="A44" s="1">
        <v>816002451</v>
      </c>
      <c r="B44" s="1" t="s">
        <v>40</v>
      </c>
      <c r="C44" s="16" t="s">
        <v>32</v>
      </c>
      <c r="D44" s="16">
        <v>20612</v>
      </c>
      <c r="E44" s="17">
        <v>45175</v>
      </c>
      <c r="F44" s="18">
        <v>45202</v>
      </c>
      <c r="G44" s="31">
        <v>20900</v>
      </c>
      <c r="H44" s="20">
        <v>20900</v>
      </c>
      <c r="I44" s="32" t="s">
        <v>41</v>
      </c>
      <c r="J44" s="32" t="s">
        <v>42</v>
      </c>
      <c r="K44" s="32" t="s">
        <v>43</v>
      </c>
    </row>
    <row r="45" spans="1:11" x14ac:dyDescent="0.3">
      <c r="A45" s="1">
        <v>816002451</v>
      </c>
      <c r="B45" s="1" t="s">
        <v>40</v>
      </c>
      <c r="C45" s="16" t="s">
        <v>32</v>
      </c>
      <c r="D45" s="16">
        <v>21195</v>
      </c>
      <c r="E45" s="17">
        <v>45182</v>
      </c>
      <c r="F45" s="18">
        <v>45202</v>
      </c>
      <c r="G45" s="31">
        <v>20900</v>
      </c>
      <c r="H45" s="20">
        <v>20900</v>
      </c>
      <c r="I45" s="32" t="s">
        <v>41</v>
      </c>
      <c r="J45" s="32" t="s">
        <v>42</v>
      </c>
      <c r="K45" s="32" t="s">
        <v>43</v>
      </c>
    </row>
    <row r="46" spans="1:11" x14ac:dyDescent="0.3">
      <c r="A46" s="1">
        <v>816002451</v>
      </c>
      <c r="B46" s="1" t="s">
        <v>40</v>
      </c>
      <c r="C46" s="16" t="s">
        <v>32</v>
      </c>
      <c r="D46" s="16">
        <v>21605</v>
      </c>
      <c r="E46" s="17">
        <v>45187</v>
      </c>
      <c r="F46" s="18">
        <v>45202</v>
      </c>
      <c r="G46" s="31">
        <v>20900</v>
      </c>
      <c r="H46" s="20">
        <v>20900</v>
      </c>
      <c r="I46" s="32" t="s">
        <v>41</v>
      </c>
      <c r="J46" s="32" t="s">
        <v>42</v>
      </c>
      <c r="K46" s="32" t="s">
        <v>43</v>
      </c>
    </row>
    <row r="47" spans="1:11" x14ac:dyDescent="0.3">
      <c r="A47" s="1">
        <v>816002451</v>
      </c>
      <c r="B47" s="1" t="s">
        <v>40</v>
      </c>
      <c r="C47" s="16" t="s">
        <v>38</v>
      </c>
      <c r="D47" s="16">
        <v>2117</v>
      </c>
      <c r="E47" s="17">
        <v>45199</v>
      </c>
      <c r="F47" s="18">
        <v>45202</v>
      </c>
      <c r="G47" s="31">
        <v>495550</v>
      </c>
      <c r="H47" s="20">
        <v>495550</v>
      </c>
      <c r="I47" s="32" t="s">
        <v>41</v>
      </c>
      <c r="J47" s="32" t="s">
        <v>42</v>
      </c>
      <c r="K47" s="32" t="s">
        <v>43</v>
      </c>
    </row>
    <row r="48" spans="1:11" x14ac:dyDescent="0.3">
      <c r="A48" s="1">
        <v>816002451</v>
      </c>
      <c r="B48" s="1" t="s">
        <v>40</v>
      </c>
      <c r="C48" s="16" t="s">
        <v>31</v>
      </c>
      <c r="D48" s="16">
        <v>9313</v>
      </c>
      <c r="E48" s="17">
        <v>45230</v>
      </c>
      <c r="F48" s="18">
        <v>45237</v>
      </c>
      <c r="G48" s="31">
        <v>875944</v>
      </c>
      <c r="H48" s="20">
        <v>875944</v>
      </c>
      <c r="I48" s="32" t="s">
        <v>41</v>
      </c>
      <c r="J48" s="32" t="s">
        <v>42</v>
      </c>
      <c r="K48" s="32" t="s">
        <v>43</v>
      </c>
    </row>
    <row r="49" spans="1:11" x14ac:dyDescent="0.3">
      <c r="A49" s="1">
        <v>816002451</v>
      </c>
      <c r="B49" s="1" t="s">
        <v>40</v>
      </c>
      <c r="C49" s="16" t="s">
        <v>32</v>
      </c>
      <c r="D49" s="16">
        <v>24112</v>
      </c>
      <c r="E49" s="17">
        <v>45209</v>
      </c>
      <c r="F49" s="18">
        <v>45237</v>
      </c>
      <c r="G49" s="31">
        <v>210000</v>
      </c>
      <c r="H49" s="20">
        <v>210000</v>
      </c>
      <c r="I49" s="32" t="s">
        <v>41</v>
      </c>
      <c r="J49" s="32" t="s">
        <v>42</v>
      </c>
      <c r="K49" s="32" t="s">
        <v>43</v>
      </c>
    </row>
    <row r="50" spans="1:11" x14ac:dyDescent="0.3">
      <c r="A50" s="1">
        <v>816002451</v>
      </c>
      <c r="B50" s="1" t="s">
        <v>40</v>
      </c>
      <c r="C50" s="16" t="s">
        <v>32</v>
      </c>
      <c r="D50" s="16">
        <v>24615</v>
      </c>
      <c r="E50" s="17">
        <v>45217</v>
      </c>
      <c r="F50" s="18">
        <v>45237</v>
      </c>
      <c r="G50" s="31">
        <v>210000</v>
      </c>
      <c r="H50" s="20">
        <v>210000</v>
      </c>
      <c r="I50" s="32" t="s">
        <v>41</v>
      </c>
      <c r="J50" s="32" t="s">
        <v>42</v>
      </c>
      <c r="K50" s="32" t="s">
        <v>43</v>
      </c>
    </row>
    <row r="51" spans="1:11" x14ac:dyDescent="0.3">
      <c r="A51" s="1">
        <v>816002451</v>
      </c>
      <c r="B51" s="1" t="s">
        <v>40</v>
      </c>
      <c r="C51" s="16" t="s">
        <v>32</v>
      </c>
      <c r="D51" s="16">
        <v>25655</v>
      </c>
      <c r="E51" s="17">
        <v>45226</v>
      </c>
      <c r="F51" s="18">
        <v>45237</v>
      </c>
      <c r="G51" s="31">
        <v>20900</v>
      </c>
      <c r="H51" s="20">
        <v>20900</v>
      </c>
      <c r="I51" s="32" t="s">
        <v>41</v>
      </c>
      <c r="J51" s="32" t="s">
        <v>42</v>
      </c>
      <c r="K51" s="32" t="s">
        <v>43</v>
      </c>
    </row>
    <row r="52" spans="1:11" x14ac:dyDescent="0.3">
      <c r="A52" s="1">
        <v>816002451</v>
      </c>
      <c r="B52" s="1" t="s">
        <v>40</v>
      </c>
      <c r="C52" s="16" t="s">
        <v>32</v>
      </c>
      <c r="D52" s="16">
        <v>26208</v>
      </c>
      <c r="E52" s="17">
        <v>45230</v>
      </c>
      <c r="F52" s="18">
        <v>45237</v>
      </c>
      <c r="G52" s="31">
        <v>490000</v>
      </c>
      <c r="H52" s="20">
        <v>490000</v>
      </c>
      <c r="I52" s="32" t="s">
        <v>41</v>
      </c>
      <c r="J52" s="32" t="s">
        <v>42</v>
      </c>
      <c r="K52" s="32" t="s">
        <v>43</v>
      </c>
    </row>
    <row r="53" spans="1:11" x14ac:dyDescent="0.3">
      <c r="A53" s="1">
        <v>816002451</v>
      </c>
      <c r="B53" s="1" t="s">
        <v>40</v>
      </c>
      <c r="C53" s="16" t="s">
        <v>31</v>
      </c>
      <c r="D53" s="16">
        <v>9525</v>
      </c>
      <c r="E53" s="17">
        <v>45250</v>
      </c>
      <c r="F53" s="18">
        <v>45265</v>
      </c>
      <c r="G53" s="31">
        <v>2021415</v>
      </c>
      <c r="H53" s="20">
        <v>2021415</v>
      </c>
      <c r="I53" s="32" t="s">
        <v>41</v>
      </c>
      <c r="J53" s="32" t="s">
        <v>42</v>
      </c>
      <c r="K53" s="32" t="s">
        <v>43</v>
      </c>
    </row>
    <row r="54" spans="1:11" x14ac:dyDescent="0.3">
      <c r="A54" s="1">
        <v>816002451</v>
      </c>
      <c r="B54" s="1" t="s">
        <v>40</v>
      </c>
      <c r="C54" s="16" t="s">
        <v>31</v>
      </c>
      <c r="D54" s="16">
        <v>9682</v>
      </c>
      <c r="E54" s="17">
        <v>45257</v>
      </c>
      <c r="F54" s="18">
        <v>45265</v>
      </c>
      <c r="G54" s="31">
        <v>695944</v>
      </c>
      <c r="H54" s="20">
        <v>695944</v>
      </c>
      <c r="I54" s="32" t="s">
        <v>41</v>
      </c>
      <c r="J54" s="32" t="s">
        <v>42</v>
      </c>
      <c r="K54" s="32" t="s">
        <v>43</v>
      </c>
    </row>
    <row r="55" spans="1:11" x14ac:dyDescent="0.3">
      <c r="A55" s="1">
        <v>816002451</v>
      </c>
      <c r="B55" s="1" t="s">
        <v>40</v>
      </c>
      <c r="C55" s="16" t="s">
        <v>31</v>
      </c>
      <c r="D55" s="16">
        <v>9796</v>
      </c>
      <c r="E55" s="17">
        <v>45260</v>
      </c>
      <c r="F55" s="18">
        <v>45265</v>
      </c>
      <c r="G55" s="31">
        <v>868752</v>
      </c>
      <c r="H55" s="20">
        <v>868752</v>
      </c>
      <c r="I55" s="32" t="s">
        <v>41</v>
      </c>
      <c r="J55" s="32" t="s">
        <v>42</v>
      </c>
      <c r="K55" s="32" t="s">
        <v>43</v>
      </c>
    </row>
    <row r="56" spans="1:11" x14ac:dyDescent="0.3">
      <c r="A56" s="1">
        <v>816002451</v>
      </c>
      <c r="B56" s="1" t="s">
        <v>40</v>
      </c>
      <c r="C56" s="16" t="s">
        <v>33</v>
      </c>
      <c r="D56" s="16">
        <v>9141</v>
      </c>
      <c r="E56" s="17">
        <v>45248</v>
      </c>
      <c r="F56" s="18">
        <v>45265</v>
      </c>
      <c r="G56" s="31">
        <v>25000</v>
      </c>
      <c r="H56" s="20">
        <v>25000</v>
      </c>
      <c r="I56" s="32" t="s">
        <v>41</v>
      </c>
      <c r="J56" s="32" t="s">
        <v>42</v>
      </c>
      <c r="K56" s="32" t="s">
        <v>43</v>
      </c>
    </row>
    <row r="57" spans="1:11" x14ac:dyDescent="0.3">
      <c r="A57" s="1">
        <v>816002451</v>
      </c>
      <c r="B57" s="1" t="s">
        <v>40</v>
      </c>
      <c r="C57" s="16" t="s">
        <v>33</v>
      </c>
      <c r="D57" s="16">
        <v>9213</v>
      </c>
      <c r="E57" s="17">
        <v>45250</v>
      </c>
      <c r="F57" s="18">
        <v>45265</v>
      </c>
      <c r="G57" s="31">
        <v>25000</v>
      </c>
      <c r="H57" s="20">
        <v>25000</v>
      </c>
      <c r="I57" s="32" t="s">
        <v>41</v>
      </c>
      <c r="J57" s="32" t="s">
        <v>42</v>
      </c>
      <c r="K57" s="32" t="s">
        <v>43</v>
      </c>
    </row>
    <row r="58" spans="1:11" x14ac:dyDescent="0.3">
      <c r="A58" s="1">
        <v>816002451</v>
      </c>
      <c r="B58" s="1" t="s">
        <v>40</v>
      </c>
      <c r="C58" s="16" t="s">
        <v>33</v>
      </c>
      <c r="D58" s="16">
        <v>9224</v>
      </c>
      <c r="E58" s="17">
        <v>45250</v>
      </c>
      <c r="F58" s="18">
        <v>45265</v>
      </c>
      <c r="G58" s="31">
        <v>25000</v>
      </c>
      <c r="H58" s="20">
        <v>25000</v>
      </c>
      <c r="I58" s="32" t="s">
        <v>41</v>
      </c>
      <c r="J58" s="32" t="s">
        <v>42</v>
      </c>
      <c r="K58" s="32" t="s">
        <v>43</v>
      </c>
    </row>
    <row r="59" spans="1:11" x14ac:dyDescent="0.3">
      <c r="A59" s="1">
        <v>816002451</v>
      </c>
      <c r="B59" s="1" t="s">
        <v>40</v>
      </c>
      <c r="C59" s="16" t="s">
        <v>33</v>
      </c>
      <c r="D59" s="16">
        <v>9438</v>
      </c>
      <c r="E59" s="17">
        <v>45252</v>
      </c>
      <c r="F59" s="18">
        <v>45265</v>
      </c>
      <c r="G59" s="31">
        <v>25000</v>
      </c>
      <c r="H59" s="20">
        <v>25000</v>
      </c>
      <c r="I59" s="32" t="s">
        <v>41</v>
      </c>
      <c r="J59" s="32" t="s">
        <v>42</v>
      </c>
      <c r="K59" s="32" t="s">
        <v>43</v>
      </c>
    </row>
    <row r="60" spans="1:11" x14ac:dyDescent="0.3">
      <c r="A60" s="1">
        <v>816002451</v>
      </c>
      <c r="B60" s="1" t="s">
        <v>40</v>
      </c>
      <c r="C60" s="16" t="s">
        <v>33</v>
      </c>
      <c r="D60" s="16">
        <v>9482</v>
      </c>
      <c r="E60" s="17">
        <v>45252</v>
      </c>
      <c r="F60" s="18">
        <v>45265</v>
      </c>
      <c r="G60" s="31">
        <v>25000</v>
      </c>
      <c r="H60" s="20">
        <v>25000</v>
      </c>
      <c r="I60" s="32" t="s">
        <v>41</v>
      </c>
      <c r="J60" s="32" t="s">
        <v>42</v>
      </c>
      <c r="K60" s="32" t="s">
        <v>43</v>
      </c>
    </row>
    <row r="61" spans="1:11" x14ac:dyDescent="0.3">
      <c r="A61" s="1">
        <v>816002451</v>
      </c>
      <c r="B61" s="1" t="s">
        <v>40</v>
      </c>
      <c r="C61" s="16" t="s">
        <v>33</v>
      </c>
      <c r="D61" s="16">
        <v>9753</v>
      </c>
      <c r="E61" s="17">
        <v>45254</v>
      </c>
      <c r="F61" s="18">
        <v>45265</v>
      </c>
      <c r="G61" s="31">
        <v>25000</v>
      </c>
      <c r="H61" s="20">
        <v>25000</v>
      </c>
      <c r="I61" s="32" t="s">
        <v>41</v>
      </c>
      <c r="J61" s="32" t="s">
        <v>42</v>
      </c>
      <c r="K61" s="32" t="s">
        <v>43</v>
      </c>
    </row>
    <row r="62" spans="1:11" x14ac:dyDescent="0.3">
      <c r="A62" s="1">
        <v>816002451</v>
      </c>
      <c r="B62" s="1" t="s">
        <v>40</v>
      </c>
      <c r="C62" s="16" t="s">
        <v>33</v>
      </c>
      <c r="D62" s="16">
        <v>9754</v>
      </c>
      <c r="E62" s="17">
        <v>45254</v>
      </c>
      <c r="F62" s="18">
        <v>45265</v>
      </c>
      <c r="G62" s="31">
        <v>25000</v>
      </c>
      <c r="H62" s="20">
        <v>25000</v>
      </c>
      <c r="I62" s="32" t="s">
        <v>41</v>
      </c>
      <c r="J62" s="32" t="s">
        <v>42</v>
      </c>
      <c r="K62" s="32" t="s">
        <v>43</v>
      </c>
    </row>
    <row r="63" spans="1:11" x14ac:dyDescent="0.3">
      <c r="A63" s="1">
        <v>816002451</v>
      </c>
      <c r="B63" s="1" t="s">
        <v>40</v>
      </c>
      <c r="C63" s="16" t="s">
        <v>33</v>
      </c>
      <c r="D63" s="16">
        <v>9755</v>
      </c>
      <c r="E63" s="17">
        <v>45254</v>
      </c>
      <c r="F63" s="18">
        <v>45265</v>
      </c>
      <c r="G63" s="31">
        <v>25000</v>
      </c>
      <c r="H63" s="20">
        <v>25000</v>
      </c>
      <c r="I63" s="32" t="s">
        <v>41</v>
      </c>
      <c r="J63" s="32" t="s">
        <v>42</v>
      </c>
      <c r="K63" s="32" t="s">
        <v>43</v>
      </c>
    </row>
    <row r="64" spans="1:11" x14ac:dyDescent="0.3">
      <c r="A64" s="1">
        <v>816002451</v>
      </c>
      <c r="B64" s="1" t="s">
        <v>40</v>
      </c>
      <c r="C64" s="16" t="s">
        <v>33</v>
      </c>
      <c r="D64" s="16">
        <v>9756</v>
      </c>
      <c r="E64" s="17">
        <v>45254</v>
      </c>
      <c r="F64" s="18">
        <v>45265</v>
      </c>
      <c r="G64" s="31">
        <v>25000</v>
      </c>
      <c r="H64" s="20">
        <v>25000</v>
      </c>
      <c r="I64" s="32" t="s">
        <v>41</v>
      </c>
      <c r="J64" s="32" t="s">
        <v>42</v>
      </c>
      <c r="K64" s="32" t="s">
        <v>43</v>
      </c>
    </row>
    <row r="65" spans="1:11" x14ac:dyDescent="0.3">
      <c r="A65" s="1">
        <v>816002451</v>
      </c>
      <c r="B65" s="1" t="s">
        <v>40</v>
      </c>
      <c r="C65" s="16" t="s">
        <v>33</v>
      </c>
      <c r="D65" s="16">
        <v>10039</v>
      </c>
      <c r="E65" s="17">
        <v>45259</v>
      </c>
      <c r="F65" s="18">
        <v>45265</v>
      </c>
      <c r="G65" s="31">
        <v>25000</v>
      </c>
      <c r="H65" s="20">
        <v>25000</v>
      </c>
      <c r="I65" s="32" t="s">
        <v>41</v>
      </c>
      <c r="J65" s="32" t="s">
        <v>42</v>
      </c>
      <c r="K65" s="32" t="s">
        <v>43</v>
      </c>
    </row>
    <row r="66" spans="1:11" x14ac:dyDescent="0.3">
      <c r="A66" s="1">
        <v>816002451</v>
      </c>
      <c r="B66" s="1" t="s">
        <v>40</v>
      </c>
      <c r="C66" s="16" t="s">
        <v>33</v>
      </c>
      <c r="D66" s="16">
        <v>10155</v>
      </c>
      <c r="E66" s="17">
        <v>45259</v>
      </c>
      <c r="F66" s="18">
        <v>45265</v>
      </c>
      <c r="G66" s="31">
        <v>25000</v>
      </c>
      <c r="H66" s="20">
        <v>25000</v>
      </c>
      <c r="I66" s="32" t="s">
        <v>41</v>
      </c>
      <c r="J66" s="32" t="s">
        <v>42</v>
      </c>
      <c r="K66" s="32" t="s">
        <v>43</v>
      </c>
    </row>
    <row r="67" spans="1:11" x14ac:dyDescent="0.3">
      <c r="A67" s="1">
        <v>816002451</v>
      </c>
      <c r="B67" s="1" t="s">
        <v>40</v>
      </c>
      <c r="C67" s="16" t="s">
        <v>33</v>
      </c>
      <c r="D67" s="16">
        <v>10156</v>
      </c>
      <c r="E67" s="17">
        <v>45259</v>
      </c>
      <c r="F67" s="18">
        <v>45265</v>
      </c>
      <c r="G67" s="31">
        <v>25000</v>
      </c>
      <c r="H67" s="20">
        <v>25000</v>
      </c>
      <c r="I67" s="32" t="s">
        <v>41</v>
      </c>
      <c r="J67" s="32" t="s">
        <v>42</v>
      </c>
      <c r="K67" s="32" t="s">
        <v>43</v>
      </c>
    </row>
    <row r="68" spans="1:11" x14ac:dyDescent="0.3">
      <c r="A68" s="1">
        <v>816002451</v>
      </c>
      <c r="B68" s="1" t="s">
        <v>40</v>
      </c>
      <c r="C68" s="16" t="s">
        <v>33</v>
      </c>
      <c r="D68" s="16">
        <v>10200</v>
      </c>
      <c r="E68" s="17">
        <v>45260</v>
      </c>
      <c r="F68" s="18">
        <v>45265</v>
      </c>
      <c r="G68" s="31">
        <v>410000</v>
      </c>
      <c r="H68" s="20">
        <v>410000</v>
      </c>
      <c r="I68" s="32" t="s">
        <v>41</v>
      </c>
      <c r="J68" s="32" t="s">
        <v>42</v>
      </c>
      <c r="K68" s="32" t="s">
        <v>43</v>
      </c>
    </row>
    <row r="69" spans="1:11" x14ac:dyDescent="0.3">
      <c r="A69" s="1">
        <v>816002451</v>
      </c>
      <c r="B69" s="1" t="s">
        <v>40</v>
      </c>
      <c r="C69" s="16" t="s">
        <v>33</v>
      </c>
      <c r="D69" s="16">
        <v>10217</v>
      </c>
      <c r="E69" s="17">
        <v>45260</v>
      </c>
      <c r="F69" s="18">
        <v>45265</v>
      </c>
      <c r="G69" s="31">
        <v>25000</v>
      </c>
      <c r="H69" s="20">
        <v>25000</v>
      </c>
      <c r="I69" s="32" t="s">
        <v>41</v>
      </c>
      <c r="J69" s="32" t="s">
        <v>42</v>
      </c>
      <c r="K69" s="32" t="s">
        <v>43</v>
      </c>
    </row>
    <row r="70" spans="1:11" x14ac:dyDescent="0.3">
      <c r="A70" s="1">
        <v>816002451</v>
      </c>
      <c r="B70" s="1" t="s">
        <v>40</v>
      </c>
      <c r="C70" s="16" t="s">
        <v>33</v>
      </c>
      <c r="D70" s="16">
        <v>10218</v>
      </c>
      <c r="E70" s="17">
        <v>45260</v>
      </c>
      <c r="F70" s="18">
        <v>45265</v>
      </c>
      <c r="G70" s="31">
        <v>25000</v>
      </c>
      <c r="H70" s="20">
        <v>25000</v>
      </c>
      <c r="I70" s="32" t="s">
        <v>41</v>
      </c>
      <c r="J70" s="32" t="s">
        <v>42</v>
      </c>
      <c r="K70" s="32" t="s">
        <v>43</v>
      </c>
    </row>
    <row r="71" spans="1:11" x14ac:dyDescent="0.3">
      <c r="A71" s="1">
        <v>816002451</v>
      </c>
      <c r="B71" s="1" t="s">
        <v>40</v>
      </c>
      <c r="C71" s="16" t="s">
        <v>33</v>
      </c>
      <c r="D71" s="16">
        <v>10219</v>
      </c>
      <c r="E71" s="17">
        <v>45260</v>
      </c>
      <c r="F71" s="18">
        <v>45265</v>
      </c>
      <c r="G71" s="31">
        <v>25000</v>
      </c>
      <c r="H71" s="20">
        <v>25000</v>
      </c>
      <c r="I71" s="32" t="s">
        <v>41</v>
      </c>
      <c r="J71" s="32" t="s">
        <v>42</v>
      </c>
      <c r="K71" s="32" t="s">
        <v>43</v>
      </c>
    </row>
    <row r="72" spans="1:11" x14ac:dyDescent="0.3">
      <c r="A72" s="1">
        <v>816002451</v>
      </c>
      <c r="B72" s="1" t="s">
        <v>40</v>
      </c>
      <c r="C72" s="16" t="s">
        <v>33</v>
      </c>
      <c r="D72" s="16">
        <v>10298</v>
      </c>
      <c r="E72" s="17">
        <v>45260</v>
      </c>
      <c r="F72" s="18">
        <v>45265</v>
      </c>
      <c r="G72" s="31">
        <v>25000</v>
      </c>
      <c r="H72" s="20">
        <v>25000</v>
      </c>
      <c r="I72" s="32" t="s">
        <v>41</v>
      </c>
      <c r="J72" s="32" t="s">
        <v>42</v>
      </c>
      <c r="K72" s="32" t="s">
        <v>43</v>
      </c>
    </row>
    <row r="73" spans="1:11" x14ac:dyDescent="0.3">
      <c r="A73" s="1">
        <v>816002451</v>
      </c>
      <c r="B73" s="1" t="s">
        <v>40</v>
      </c>
      <c r="C73" s="16" t="s">
        <v>35</v>
      </c>
      <c r="D73" s="16">
        <v>7494</v>
      </c>
      <c r="E73" s="17">
        <v>45253</v>
      </c>
      <c r="F73" s="18">
        <v>45265</v>
      </c>
      <c r="G73" s="31">
        <v>210000</v>
      </c>
      <c r="H73" s="20">
        <v>210000</v>
      </c>
      <c r="I73" s="32" t="s">
        <v>41</v>
      </c>
      <c r="J73" s="32" t="s">
        <v>42</v>
      </c>
      <c r="K73" s="32" t="s">
        <v>43</v>
      </c>
    </row>
    <row r="74" spans="1:11" x14ac:dyDescent="0.3">
      <c r="A74" s="1">
        <v>816002451</v>
      </c>
      <c r="B74" s="1" t="s">
        <v>40</v>
      </c>
      <c r="C74" s="16" t="s">
        <v>32</v>
      </c>
      <c r="D74" s="16">
        <v>26265</v>
      </c>
      <c r="E74" s="17">
        <v>45234</v>
      </c>
      <c r="F74" s="18">
        <v>45265</v>
      </c>
      <c r="G74" s="31">
        <v>25000</v>
      </c>
      <c r="H74" s="20">
        <v>25000</v>
      </c>
      <c r="I74" s="32" t="s">
        <v>41</v>
      </c>
      <c r="J74" s="32" t="s">
        <v>42</v>
      </c>
      <c r="K74" s="32" t="s">
        <v>43</v>
      </c>
    </row>
    <row r="75" spans="1:11" x14ac:dyDescent="0.3">
      <c r="A75" s="1">
        <v>816002451</v>
      </c>
      <c r="B75" s="1" t="s">
        <v>40</v>
      </c>
      <c r="C75" s="16" t="s">
        <v>32</v>
      </c>
      <c r="D75" s="16">
        <v>26266</v>
      </c>
      <c r="E75" s="17">
        <v>45234</v>
      </c>
      <c r="F75" s="18">
        <v>45265</v>
      </c>
      <c r="G75" s="31">
        <v>25000</v>
      </c>
      <c r="H75" s="20">
        <v>25000</v>
      </c>
      <c r="I75" s="32" t="s">
        <v>41</v>
      </c>
      <c r="J75" s="32" t="s">
        <v>42</v>
      </c>
      <c r="K75" s="32" t="s">
        <v>43</v>
      </c>
    </row>
    <row r="76" spans="1:11" x14ac:dyDescent="0.3">
      <c r="A76" s="1">
        <v>816002451</v>
      </c>
      <c r="B76" s="1" t="s">
        <v>40</v>
      </c>
      <c r="C76" s="16" t="s">
        <v>32</v>
      </c>
      <c r="D76" s="16">
        <v>26267</v>
      </c>
      <c r="E76" s="17">
        <v>45234</v>
      </c>
      <c r="F76" s="18">
        <v>45265</v>
      </c>
      <c r="G76" s="31">
        <v>25000</v>
      </c>
      <c r="H76" s="20">
        <v>25000</v>
      </c>
      <c r="I76" s="32" t="s">
        <v>41</v>
      </c>
      <c r="J76" s="32" t="s">
        <v>42</v>
      </c>
      <c r="K76" s="32" t="s">
        <v>43</v>
      </c>
    </row>
    <row r="77" spans="1:11" x14ac:dyDescent="0.3">
      <c r="A77" s="1">
        <v>816002451</v>
      </c>
      <c r="B77" s="1" t="s">
        <v>40</v>
      </c>
      <c r="C77" s="16" t="s">
        <v>32</v>
      </c>
      <c r="D77" s="16">
        <v>26517</v>
      </c>
      <c r="E77" s="17">
        <v>45238</v>
      </c>
      <c r="F77" s="18">
        <v>45265</v>
      </c>
      <c r="G77" s="31">
        <v>25000</v>
      </c>
      <c r="H77" s="20">
        <v>25000</v>
      </c>
      <c r="I77" s="32" t="s">
        <v>41</v>
      </c>
      <c r="J77" s="32" t="s">
        <v>42</v>
      </c>
      <c r="K77" s="32" t="s">
        <v>43</v>
      </c>
    </row>
    <row r="78" spans="1:11" x14ac:dyDescent="0.3">
      <c r="A78" s="1">
        <v>816002451</v>
      </c>
      <c r="B78" s="1" t="s">
        <v>40</v>
      </c>
      <c r="C78" s="16" t="s">
        <v>32</v>
      </c>
      <c r="D78" s="16">
        <v>26579</v>
      </c>
      <c r="E78" s="17">
        <v>45239</v>
      </c>
      <c r="F78" s="18">
        <v>45265</v>
      </c>
      <c r="G78" s="31">
        <v>25000</v>
      </c>
      <c r="H78" s="20">
        <v>25000</v>
      </c>
      <c r="I78" s="32" t="s">
        <v>41</v>
      </c>
      <c r="J78" s="32" t="s">
        <v>42</v>
      </c>
      <c r="K78" s="32" t="s">
        <v>43</v>
      </c>
    </row>
    <row r="79" spans="1:11" x14ac:dyDescent="0.3">
      <c r="A79" s="1">
        <v>816002451</v>
      </c>
      <c r="B79" s="1" t="s">
        <v>40</v>
      </c>
      <c r="C79" s="16" t="s">
        <v>32</v>
      </c>
      <c r="D79" s="16">
        <v>26606</v>
      </c>
      <c r="E79" s="17">
        <v>45240</v>
      </c>
      <c r="F79" s="18">
        <v>45265</v>
      </c>
      <c r="G79" s="31">
        <v>85000</v>
      </c>
      <c r="H79" s="20">
        <v>85000</v>
      </c>
      <c r="I79" s="32" t="s">
        <v>41</v>
      </c>
      <c r="J79" s="32" t="s">
        <v>42</v>
      </c>
      <c r="K79" s="32" t="s">
        <v>43</v>
      </c>
    </row>
    <row r="80" spans="1:11" x14ac:dyDescent="0.3">
      <c r="A80" s="1">
        <v>816002451</v>
      </c>
      <c r="B80" s="1" t="s">
        <v>40</v>
      </c>
      <c r="C80" s="16" t="s">
        <v>32</v>
      </c>
      <c r="D80" s="16">
        <v>26733</v>
      </c>
      <c r="E80" s="17">
        <v>45244</v>
      </c>
      <c r="F80" s="18">
        <v>45265</v>
      </c>
      <c r="G80" s="31">
        <v>25000</v>
      </c>
      <c r="H80" s="20">
        <v>25000</v>
      </c>
      <c r="I80" s="32" t="s">
        <v>41</v>
      </c>
      <c r="J80" s="32" t="s">
        <v>42</v>
      </c>
      <c r="K80" s="32" t="s">
        <v>43</v>
      </c>
    </row>
    <row r="81" spans="1:11" x14ac:dyDescent="0.3">
      <c r="A81" s="1">
        <v>816002451</v>
      </c>
      <c r="B81" s="1" t="s">
        <v>40</v>
      </c>
      <c r="C81" s="16" t="s">
        <v>32</v>
      </c>
      <c r="D81" s="16">
        <v>26734</v>
      </c>
      <c r="E81" s="17">
        <v>45244</v>
      </c>
      <c r="F81" s="18">
        <v>45265</v>
      </c>
      <c r="G81" s="31">
        <v>25000</v>
      </c>
      <c r="H81" s="20">
        <v>25000</v>
      </c>
      <c r="I81" s="32" t="s">
        <v>41</v>
      </c>
      <c r="J81" s="32" t="s">
        <v>42</v>
      </c>
      <c r="K81" s="32" t="s">
        <v>43</v>
      </c>
    </row>
    <row r="82" spans="1:11" x14ac:dyDescent="0.3">
      <c r="A82" s="1">
        <v>816002451</v>
      </c>
      <c r="B82" s="1" t="s">
        <v>40</v>
      </c>
      <c r="C82" s="16" t="s">
        <v>32</v>
      </c>
      <c r="D82" s="16">
        <v>26966</v>
      </c>
      <c r="E82" s="17">
        <v>45245</v>
      </c>
      <c r="F82" s="18">
        <v>45265</v>
      </c>
      <c r="G82" s="31">
        <v>25000</v>
      </c>
      <c r="H82" s="20">
        <v>25000</v>
      </c>
      <c r="I82" s="32" t="s">
        <v>41</v>
      </c>
      <c r="J82" s="32" t="s">
        <v>42</v>
      </c>
      <c r="K82" s="32" t="s">
        <v>43</v>
      </c>
    </row>
    <row r="83" spans="1:11" x14ac:dyDescent="0.3">
      <c r="A83" s="1">
        <v>816002451</v>
      </c>
      <c r="B83" s="1" t="s">
        <v>40</v>
      </c>
      <c r="C83" s="16" t="s">
        <v>32</v>
      </c>
      <c r="D83" s="16">
        <v>27185</v>
      </c>
      <c r="E83" s="17">
        <v>45250</v>
      </c>
      <c r="F83" s="18">
        <v>45265</v>
      </c>
      <c r="G83" s="31">
        <v>25000</v>
      </c>
      <c r="H83" s="20">
        <v>25000</v>
      </c>
      <c r="I83" s="32" t="s">
        <v>41</v>
      </c>
      <c r="J83" s="32" t="s">
        <v>42</v>
      </c>
      <c r="K83" s="32" t="s">
        <v>43</v>
      </c>
    </row>
    <row r="84" spans="1:11" x14ac:dyDescent="0.3">
      <c r="A84" s="1">
        <v>816002451</v>
      </c>
      <c r="B84" s="1" t="s">
        <v>40</v>
      </c>
      <c r="C84" s="16" t="s">
        <v>32</v>
      </c>
      <c r="D84" s="16">
        <v>27265</v>
      </c>
      <c r="E84" s="17">
        <v>45250</v>
      </c>
      <c r="F84" s="18">
        <v>45265</v>
      </c>
      <c r="G84" s="31">
        <v>200000</v>
      </c>
      <c r="H84" s="20">
        <v>200000</v>
      </c>
      <c r="I84" s="32" t="s">
        <v>41</v>
      </c>
      <c r="J84" s="32" t="s">
        <v>42</v>
      </c>
      <c r="K84" s="32" t="s">
        <v>43</v>
      </c>
    </row>
    <row r="85" spans="1:11" x14ac:dyDescent="0.3">
      <c r="A85" s="1">
        <v>816002451</v>
      </c>
      <c r="B85" s="1" t="s">
        <v>40</v>
      </c>
      <c r="C85" s="16" t="s">
        <v>32</v>
      </c>
      <c r="D85" s="16">
        <v>27286</v>
      </c>
      <c r="E85" s="17">
        <v>45251</v>
      </c>
      <c r="F85" s="18">
        <v>45265</v>
      </c>
      <c r="G85" s="31">
        <v>25000</v>
      </c>
      <c r="H85" s="20">
        <v>25000</v>
      </c>
      <c r="I85" s="32" t="s">
        <v>41</v>
      </c>
      <c r="J85" s="32" t="s">
        <v>42</v>
      </c>
      <c r="K85" s="32" t="s">
        <v>43</v>
      </c>
    </row>
    <row r="86" spans="1:11" x14ac:dyDescent="0.3">
      <c r="A86" s="1">
        <v>816002451</v>
      </c>
      <c r="B86" s="1" t="s">
        <v>40</v>
      </c>
      <c r="C86" s="16" t="s">
        <v>32</v>
      </c>
      <c r="D86" s="16">
        <v>27336</v>
      </c>
      <c r="E86" s="17">
        <v>45252</v>
      </c>
      <c r="F86" s="18">
        <v>45265</v>
      </c>
      <c r="G86" s="31">
        <v>210000</v>
      </c>
      <c r="H86" s="20">
        <v>210000</v>
      </c>
      <c r="I86" s="32" t="s">
        <v>41</v>
      </c>
      <c r="J86" s="32" t="s">
        <v>42</v>
      </c>
      <c r="K86" s="32" t="s">
        <v>43</v>
      </c>
    </row>
    <row r="87" spans="1:11" x14ac:dyDescent="0.3">
      <c r="A87" s="1">
        <v>816002451</v>
      </c>
      <c r="B87" s="1" t="s">
        <v>40</v>
      </c>
      <c r="C87" s="16" t="s">
        <v>32</v>
      </c>
      <c r="D87" s="16">
        <v>27372</v>
      </c>
      <c r="E87" s="17">
        <v>45252</v>
      </c>
      <c r="F87" s="18">
        <v>45265</v>
      </c>
      <c r="G87" s="31">
        <v>140000</v>
      </c>
      <c r="H87" s="20">
        <v>140000</v>
      </c>
      <c r="I87" s="32" t="s">
        <v>41</v>
      </c>
      <c r="J87" s="32" t="s">
        <v>42</v>
      </c>
      <c r="K87" s="32" t="s">
        <v>43</v>
      </c>
    </row>
    <row r="88" spans="1:11" x14ac:dyDescent="0.3">
      <c r="A88" s="1">
        <v>816002451</v>
      </c>
      <c r="B88" s="1" t="s">
        <v>40</v>
      </c>
      <c r="C88" s="16" t="s">
        <v>32</v>
      </c>
      <c r="D88" s="16">
        <v>27373</v>
      </c>
      <c r="E88" s="17">
        <v>45252</v>
      </c>
      <c r="F88" s="18">
        <v>45265</v>
      </c>
      <c r="G88" s="31">
        <v>350000</v>
      </c>
      <c r="H88" s="20">
        <v>350000</v>
      </c>
      <c r="I88" s="32" t="s">
        <v>41</v>
      </c>
      <c r="J88" s="32" t="s">
        <v>42</v>
      </c>
      <c r="K88" s="32" t="s">
        <v>43</v>
      </c>
    </row>
    <row r="89" spans="1:11" x14ac:dyDescent="0.3">
      <c r="A89" s="1">
        <v>816002451</v>
      </c>
      <c r="B89" s="1" t="s">
        <v>40</v>
      </c>
      <c r="C89" s="16" t="s">
        <v>32</v>
      </c>
      <c r="D89" s="16">
        <v>27410</v>
      </c>
      <c r="E89" s="17">
        <v>45252</v>
      </c>
      <c r="F89" s="18">
        <v>45265</v>
      </c>
      <c r="G89" s="31">
        <v>210000</v>
      </c>
      <c r="H89" s="20">
        <v>210000</v>
      </c>
      <c r="I89" s="32" t="s">
        <v>41</v>
      </c>
      <c r="J89" s="32" t="s">
        <v>42</v>
      </c>
      <c r="K89" s="32" t="s">
        <v>43</v>
      </c>
    </row>
    <row r="90" spans="1:11" x14ac:dyDescent="0.3">
      <c r="A90" s="1">
        <v>816002451</v>
      </c>
      <c r="B90" s="1" t="s">
        <v>40</v>
      </c>
      <c r="C90" s="16" t="s">
        <v>32</v>
      </c>
      <c r="D90" s="16">
        <v>27522</v>
      </c>
      <c r="E90" s="17">
        <v>45258</v>
      </c>
      <c r="F90" s="18">
        <v>45265</v>
      </c>
      <c r="G90" s="31">
        <v>210000</v>
      </c>
      <c r="H90" s="20">
        <v>210000</v>
      </c>
      <c r="I90" s="32" t="s">
        <v>41</v>
      </c>
      <c r="J90" s="32" t="s">
        <v>42</v>
      </c>
      <c r="K90" s="32" t="s">
        <v>43</v>
      </c>
    </row>
    <row r="91" spans="1:11" x14ac:dyDescent="0.3">
      <c r="A91" s="1">
        <v>816002451</v>
      </c>
      <c r="B91" s="1" t="s">
        <v>40</v>
      </c>
      <c r="C91" s="16" t="s">
        <v>32</v>
      </c>
      <c r="D91" s="16">
        <v>27545</v>
      </c>
      <c r="E91" s="17">
        <v>45259</v>
      </c>
      <c r="F91" s="18">
        <v>45265</v>
      </c>
      <c r="G91" s="31">
        <v>85000</v>
      </c>
      <c r="H91" s="20">
        <v>85000</v>
      </c>
      <c r="I91" s="32" t="s">
        <v>41</v>
      </c>
      <c r="J91" s="32" t="s">
        <v>42</v>
      </c>
      <c r="K91" s="32" t="s">
        <v>43</v>
      </c>
    </row>
    <row r="92" spans="1:11" x14ac:dyDescent="0.3">
      <c r="A92" s="1">
        <v>816002451</v>
      </c>
      <c r="B92" s="1" t="s">
        <v>40</v>
      </c>
      <c r="C92" s="16" t="s">
        <v>32</v>
      </c>
      <c r="D92" s="16">
        <v>27718</v>
      </c>
      <c r="E92" s="17">
        <v>45260</v>
      </c>
      <c r="F92" s="18">
        <v>45265</v>
      </c>
      <c r="G92" s="31">
        <v>210000</v>
      </c>
      <c r="H92" s="20">
        <v>210000</v>
      </c>
      <c r="I92" s="32" t="s">
        <v>41</v>
      </c>
      <c r="J92" s="32" t="s">
        <v>42</v>
      </c>
      <c r="K92" s="32" t="s">
        <v>43</v>
      </c>
    </row>
    <row r="93" spans="1:11" x14ac:dyDescent="0.3">
      <c r="A93" s="1">
        <v>816002451</v>
      </c>
      <c r="B93" s="1" t="s">
        <v>40</v>
      </c>
      <c r="C93" s="16" t="s">
        <v>32</v>
      </c>
      <c r="D93" s="16">
        <v>27749</v>
      </c>
      <c r="E93" s="17">
        <v>45260</v>
      </c>
      <c r="F93" s="18">
        <v>45265</v>
      </c>
      <c r="G93" s="31">
        <v>25000</v>
      </c>
      <c r="H93" s="20">
        <v>25000</v>
      </c>
      <c r="I93" s="32" t="s">
        <v>41</v>
      </c>
      <c r="J93" s="32" t="s">
        <v>42</v>
      </c>
      <c r="K93" s="32" t="s">
        <v>43</v>
      </c>
    </row>
    <row r="94" spans="1:11" x14ac:dyDescent="0.3">
      <c r="A94" s="1">
        <v>816002451</v>
      </c>
      <c r="B94" s="1" t="s">
        <v>40</v>
      </c>
      <c r="C94" s="16" t="s">
        <v>32</v>
      </c>
      <c r="D94" s="16">
        <v>27794</v>
      </c>
      <c r="E94" s="17">
        <v>45260</v>
      </c>
      <c r="F94" s="18">
        <v>45265</v>
      </c>
      <c r="G94" s="31">
        <v>25000</v>
      </c>
      <c r="H94" s="20">
        <v>25000</v>
      </c>
      <c r="I94" s="32" t="s">
        <v>41</v>
      </c>
      <c r="J94" s="32" t="s">
        <v>42</v>
      </c>
      <c r="K94" s="32" t="s">
        <v>43</v>
      </c>
    </row>
    <row r="95" spans="1:11" x14ac:dyDescent="0.3">
      <c r="A95" s="1">
        <v>816002451</v>
      </c>
      <c r="B95" s="1" t="s">
        <v>40</v>
      </c>
      <c r="C95" s="16" t="s">
        <v>32</v>
      </c>
      <c r="D95" s="16">
        <v>27795</v>
      </c>
      <c r="E95" s="17">
        <v>45260</v>
      </c>
      <c r="F95" s="18">
        <v>45265</v>
      </c>
      <c r="G95" s="31">
        <v>25000</v>
      </c>
      <c r="H95" s="20">
        <v>25000</v>
      </c>
      <c r="I95" s="32" t="s">
        <v>41</v>
      </c>
      <c r="J95" s="32" t="s">
        <v>42</v>
      </c>
      <c r="K95" s="32" t="s">
        <v>43</v>
      </c>
    </row>
    <row r="96" spans="1:11" x14ac:dyDescent="0.3">
      <c r="A96" s="1">
        <v>816002451</v>
      </c>
      <c r="B96" s="1" t="s">
        <v>40</v>
      </c>
      <c r="C96" s="16" t="s">
        <v>32</v>
      </c>
      <c r="D96" s="16">
        <v>27796</v>
      </c>
      <c r="E96" s="17">
        <v>45260</v>
      </c>
      <c r="F96" s="18">
        <v>45265</v>
      </c>
      <c r="G96" s="31">
        <v>25000</v>
      </c>
      <c r="H96" s="20">
        <v>25000</v>
      </c>
      <c r="I96" s="32" t="s">
        <v>41</v>
      </c>
      <c r="J96" s="32" t="s">
        <v>42</v>
      </c>
      <c r="K96" s="32" t="s">
        <v>43</v>
      </c>
    </row>
    <row r="97" spans="1:11" x14ac:dyDescent="0.3">
      <c r="A97" s="1">
        <v>816002451</v>
      </c>
      <c r="B97" s="1" t="s">
        <v>40</v>
      </c>
      <c r="C97" s="16" t="s">
        <v>32</v>
      </c>
      <c r="D97" s="16">
        <v>27822</v>
      </c>
      <c r="E97" s="17">
        <v>45260</v>
      </c>
      <c r="F97" s="18">
        <v>45265</v>
      </c>
      <c r="G97" s="31">
        <v>200000</v>
      </c>
      <c r="H97" s="20">
        <v>200000</v>
      </c>
      <c r="I97" s="32" t="s">
        <v>41</v>
      </c>
      <c r="J97" s="32" t="s">
        <v>42</v>
      </c>
      <c r="K97" s="32" t="s">
        <v>43</v>
      </c>
    </row>
    <row r="98" spans="1:11" x14ac:dyDescent="0.3">
      <c r="A98" s="1">
        <v>816002451</v>
      </c>
      <c r="B98" s="1" t="s">
        <v>40</v>
      </c>
      <c r="C98" s="16" t="s">
        <v>32</v>
      </c>
      <c r="D98" s="16">
        <v>27829</v>
      </c>
      <c r="E98" s="17">
        <v>45260</v>
      </c>
      <c r="F98" s="18">
        <v>45265</v>
      </c>
      <c r="G98" s="31">
        <v>210000</v>
      </c>
      <c r="H98" s="20">
        <v>210000</v>
      </c>
      <c r="I98" s="32" t="s">
        <v>41</v>
      </c>
      <c r="J98" s="32" t="s">
        <v>42</v>
      </c>
      <c r="K98" s="32" t="s">
        <v>43</v>
      </c>
    </row>
    <row r="99" spans="1:11" x14ac:dyDescent="0.3">
      <c r="A99" s="1">
        <v>816002451</v>
      </c>
      <c r="B99" s="1" t="s">
        <v>40</v>
      </c>
      <c r="C99" s="16" t="s">
        <v>38</v>
      </c>
      <c r="D99" s="16">
        <v>2434</v>
      </c>
      <c r="E99" s="17">
        <v>45251</v>
      </c>
      <c r="F99" s="18">
        <v>45265</v>
      </c>
      <c r="G99" s="31">
        <v>280000</v>
      </c>
      <c r="H99" s="20">
        <v>280000</v>
      </c>
      <c r="I99" s="32" t="s">
        <v>41</v>
      </c>
      <c r="J99" s="32" t="s">
        <v>42</v>
      </c>
      <c r="K99" s="32" t="s">
        <v>43</v>
      </c>
    </row>
    <row r="100" spans="1:11" x14ac:dyDescent="0.3">
      <c r="H100" s="34">
        <f>SUM(H2:H99)</f>
        <v>33416823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04"/>
  <sheetViews>
    <sheetView zoomScale="92" zoomScaleNormal="92" workbookViewId="0">
      <pane ySplit="5" topLeftCell="A6" activePane="bottomLeft" state="frozen"/>
      <selection activeCell="A5" sqref="A5"/>
      <selection pane="bottomLeft" activeCell="H14" sqref="H14"/>
    </sheetView>
  </sheetViews>
  <sheetFormatPr baseColWidth="10" defaultRowHeight="14.4" x14ac:dyDescent="0.3"/>
  <cols>
    <col min="1" max="1" width="7.44140625" style="7" customWidth="1"/>
    <col min="2" max="2" width="9.44140625" style="7" customWidth="1"/>
    <col min="3" max="3" width="13.5546875" style="7" customWidth="1"/>
    <col min="4" max="9" width="11.5546875" style="7" customWidth="1"/>
    <col min="10" max="10" width="14.44140625" style="7" customWidth="1"/>
    <col min="11" max="11" width="12.5546875" style="7" customWidth="1"/>
    <col min="12" max="12" width="10.44140625" style="9" bestFit="1" customWidth="1"/>
    <col min="13" max="13" width="11.5546875" style="7" customWidth="1"/>
    <col min="14" max="14" width="14.5546875" style="7" customWidth="1"/>
    <col min="15" max="15" width="11.5546875" style="7"/>
    <col min="16" max="16" width="11.44140625" style="7" customWidth="1"/>
    <col min="17" max="17" width="38.6640625" style="7" customWidth="1"/>
    <col min="18" max="20" width="11.5546875" style="7"/>
    <col min="21" max="21" width="34.44140625" style="7" customWidth="1"/>
    <col min="22" max="255" width="11.5546875" style="7"/>
    <col min="256" max="256" width="7.44140625" style="7" customWidth="1"/>
    <col min="257" max="257" width="9.44140625" style="7" customWidth="1"/>
    <col min="258" max="258" width="13.5546875" style="7" customWidth="1"/>
    <col min="259" max="265" width="11.5546875" style="7" customWidth="1"/>
    <col min="266" max="266" width="14.44140625" style="7" customWidth="1"/>
    <col min="267" max="267" width="12.5546875" style="7" customWidth="1"/>
    <col min="268" max="268" width="10.44140625" style="7" bestFit="1" customWidth="1"/>
    <col min="269" max="269" width="11.5546875" style="7" customWidth="1"/>
    <col min="270" max="270" width="14.5546875" style="7" customWidth="1"/>
    <col min="271" max="271" width="11.5546875" style="7"/>
    <col min="272" max="272" width="11.44140625" style="7" customWidth="1"/>
    <col min="273" max="273" width="38.6640625" style="7" customWidth="1"/>
    <col min="274" max="276" width="11.5546875" style="7"/>
    <col min="277" max="277" width="34.44140625" style="7" customWidth="1"/>
    <col min="278" max="511" width="11.5546875" style="7"/>
    <col min="512" max="512" width="7.44140625" style="7" customWidth="1"/>
    <col min="513" max="513" width="9.44140625" style="7" customWidth="1"/>
    <col min="514" max="514" width="13.5546875" style="7" customWidth="1"/>
    <col min="515" max="521" width="11.5546875" style="7" customWidth="1"/>
    <col min="522" max="522" width="14.44140625" style="7" customWidth="1"/>
    <col min="523" max="523" width="12.5546875" style="7" customWidth="1"/>
    <col min="524" max="524" width="10.44140625" style="7" bestFit="1" customWidth="1"/>
    <col min="525" max="525" width="11.5546875" style="7" customWidth="1"/>
    <col min="526" max="526" width="14.5546875" style="7" customWidth="1"/>
    <col min="527" max="527" width="11.5546875" style="7"/>
    <col min="528" max="528" width="11.44140625" style="7" customWidth="1"/>
    <col min="529" max="529" width="38.6640625" style="7" customWidth="1"/>
    <col min="530" max="532" width="11.5546875" style="7"/>
    <col min="533" max="533" width="34.44140625" style="7" customWidth="1"/>
    <col min="534" max="767" width="11.5546875" style="7"/>
    <col min="768" max="768" width="7.44140625" style="7" customWidth="1"/>
    <col min="769" max="769" width="9.44140625" style="7" customWidth="1"/>
    <col min="770" max="770" width="13.5546875" style="7" customWidth="1"/>
    <col min="771" max="777" width="11.5546875" style="7" customWidth="1"/>
    <col min="778" max="778" width="14.44140625" style="7" customWidth="1"/>
    <col min="779" max="779" width="12.5546875" style="7" customWidth="1"/>
    <col min="780" max="780" width="10.44140625" style="7" bestFit="1" customWidth="1"/>
    <col min="781" max="781" width="11.5546875" style="7" customWidth="1"/>
    <col min="782" max="782" width="14.5546875" style="7" customWidth="1"/>
    <col min="783" max="783" width="11.5546875" style="7"/>
    <col min="784" max="784" width="11.44140625" style="7" customWidth="1"/>
    <col min="785" max="785" width="38.6640625" style="7" customWidth="1"/>
    <col min="786" max="788" width="11.5546875" style="7"/>
    <col min="789" max="789" width="34.44140625" style="7" customWidth="1"/>
    <col min="790" max="1023" width="11.5546875" style="7"/>
    <col min="1024" max="1024" width="7.44140625" style="7" customWidth="1"/>
    <col min="1025" max="1025" width="9.44140625" style="7" customWidth="1"/>
    <col min="1026" max="1026" width="13.5546875" style="7" customWidth="1"/>
    <col min="1027" max="1033" width="11.5546875" style="7" customWidth="1"/>
    <col min="1034" max="1034" width="14.44140625" style="7" customWidth="1"/>
    <col min="1035" max="1035" width="12.5546875" style="7" customWidth="1"/>
    <col min="1036" max="1036" width="10.44140625" style="7" bestFit="1" customWidth="1"/>
    <col min="1037" max="1037" width="11.5546875" style="7" customWidth="1"/>
    <col min="1038" max="1038" width="14.5546875" style="7" customWidth="1"/>
    <col min="1039" max="1039" width="11.5546875" style="7"/>
    <col min="1040" max="1040" width="11.44140625" style="7" customWidth="1"/>
    <col min="1041" max="1041" width="38.6640625" style="7" customWidth="1"/>
    <col min="1042" max="1044" width="11.5546875" style="7"/>
    <col min="1045" max="1045" width="34.44140625" style="7" customWidth="1"/>
    <col min="1046" max="1279" width="11.5546875" style="7"/>
    <col min="1280" max="1280" width="7.44140625" style="7" customWidth="1"/>
    <col min="1281" max="1281" width="9.44140625" style="7" customWidth="1"/>
    <col min="1282" max="1282" width="13.5546875" style="7" customWidth="1"/>
    <col min="1283" max="1289" width="11.5546875" style="7" customWidth="1"/>
    <col min="1290" max="1290" width="14.44140625" style="7" customWidth="1"/>
    <col min="1291" max="1291" width="12.5546875" style="7" customWidth="1"/>
    <col min="1292" max="1292" width="10.44140625" style="7" bestFit="1" customWidth="1"/>
    <col min="1293" max="1293" width="11.5546875" style="7" customWidth="1"/>
    <col min="1294" max="1294" width="14.5546875" style="7" customWidth="1"/>
    <col min="1295" max="1295" width="11.5546875" style="7"/>
    <col min="1296" max="1296" width="11.44140625" style="7" customWidth="1"/>
    <col min="1297" max="1297" width="38.6640625" style="7" customWidth="1"/>
    <col min="1298" max="1300" width="11.5546875" style="7"/>
    <col min="1301" max="1301" width="34.44140625" style="7" customWidth="1"/>
    <col min="1302" max="1535" width="11.5546875" style="7"/>
    <col min="1536" max="1536" width="7.44140625" style="7" customWidth="1"/>
    <col min="1537" max="1537" width="9.44140625" style="7" customWidth="1"/>
    <col min="1538" max="1538" width="13.5546875" style="7" customWidth="1"/>
    <col min="1539" max="1545" width="11.5546875" style="7" customWidth="1"/>
    <col min="1546" max="1546" width="14.44140625" style="7" customWidth="1"/>
    <col min="1547" max="1547" width="12.5546875" style="7" customWidth="1"/>
    <col min="1548" max="1548" width="10.44140625" style="7" bestFit="1" customWidth="1"/>
    <col min="1549" max="1549" width="11.5546875" style="7" customWidth="1"/>
    <col min="1550" max="1550" width="14.5546875" style="7" customWidth="1"/>
    <col min="1551" max="1551" width="11.5546875" style="7"/>
    <col min="1552" max="1552" width="11.44140625" style="7" customWidth="1"/>
    <col min="1553" max="1553" width="38.6640625" style="7" customWidth="1"/>
    <col min="1554" max="1556" width="11.5546875" style="7"/>
    <col min="1557" max="1557" width="34.44140625" style="7" customWidth="1"/>
    <col min="1558" max="1791" width="11.5546875" style="7"/>
    <col min="1792" max="1792" width="7.44140625" style="7" customWidth="1"/>
    <col min="1793" max="1793" width="9.44140625" style="7" customWidth="1"/>
    <col min="1794" max="1794" width="13.5546875" style="7" customWidth="1"/>
    <col min="1795" max="1801" width="11.5546875" style="7" customWidth="1"/>
    <col min="1802" max="1802" width="14.44140625" style="7" customWidth="1"/>
    <col min="1803" max="1803" width="12.5546875" style="7" customWidth="1"/>
    <col min="1804" max="1804" width="10.44140625" style="7" bestFit="1" customWidth="1"/>
    <col min="1805" max="1805" width="11.5546875" style="7" customWidth="1"/>
    <col min="1806" max="1806" width="14.5546875" style="7" customWidth="1"/>
    <col min="1807" max="1807" width="11.5546875" style="7"/>
    <col min="1808" max="1808" width="11.44140625" style="7" customWidth="1"/>
    <col min="1809" max="1809" width="38.6640625" style="7" customWidth="1"/>
    <col min="1810" max="1812" width="11.5546875" style="7"/>
    <col min="1813" max="1813" width="34.44140625" style="7" customWidth="1"/>
    <col min="1814" max="2047" width="11.5546875" style="7"/>
    <col min="2048" max="2048" width="7.44140625" style="7" customWidth="1"/>
    <col min="2049" max="2049" width="9.44140625" style="7" customWidth="1"/>
    <col min="2050" max="2050" width="13.5546875" style="7" customWidth="1"/>
    <col min="2051" max="2057" width="11.5546875" style="7" customWidth="1"/>
    <col min="2058" max="2058" width="14.44140625" style="7" customWidth="1"/>
    <col min="2059" max="2059" width="12.5546875" style="7" customWidth="1"/>
    <col min="2060" max="2060" width="10.44140625" style="7" bestFit="1" customWidth="1"/>
    <col min="2061" max="2061" width="11.5546875" style="7" customWidth="1"/>
    <col min="2062" max="2062" width="14.5546875" style="7" customWidth="1"/>
    <col min="2063" max="2063" width="11.5546875" style="7"/>
    <col min="2064" max="2064" width="11.44140625" style="7" customWidth="1"/>
    <col min="2065" max="2065" width="38.6640625" style="7" customWidth="1"/>
    <col min="2066" max="2068" width="11.5546875" style="7"/>
    <col min="2069" max="2069" width="34.44140625" style="7" customWidth="1"/>
    <col min="2070" max="2303" width="11.5546875" style="7"/>
    <col min="2304" max="2304" width="7.44140625" style="7" customWidth="1"/>
    <col min="2305" max="2305" width="9.44140625" style="7" customWidth="1"/>
    <col min="2306" max="2306" width="13.5546875" style="7" customWidth="1"/>
    <col min="2307" max="2313" width="11.5546875" style="7" customWidth="1"/>
    <col min="2314" max="2314" width="14.44140625" style="7" customWidth="1"/>
    <col min="2315" max="2315" width="12.5546875" style="7" customWidth="1"/>
    <col min="2316" max="2316" width="10.44140625" style="7" bestFit="1" customWidth="1"/>
    <col min="2317" max="2317" width="11.5546875" style="7" customWidth="1"/>
    <col min="2318" max="2318" width="14.5546875" style="7" customWidth="1"/>
    <col min="2319" max="2319" width="11.5546875" style="7"/>
    <col min="2320" max="2320" width="11.44140625" style="7" customWidth="1"/>
    <col min="2321" max="2321" width="38.6640625" style="7" customWidth="1"/>
    <col min="2322" max="2324" width="11.5546875" style="7"/>
    <col min="2325" max="2325" width="34.44140625" style="7" customWidth="1"/>
    <col min="2326" max="2559" width="11.5546875" style="7"/>
    <col min="2560" max="2560" width="7.44140625" style="7" customWidth="1"/>
    <col min="2561" max="2561" width="9.44140625" style="7" customWidth="1"/>
    <col min="2562" max="2562" width="13.5546875" style="7" customWidth="1"/>
    <col min="2563" max="2569" width="11.5546875" style="7" customWidth="1"/>
    <col min="2570" max="2570" width="14.44140625" style="7" customWidth="1"/>
    <col min="2571" max="2571" width="12.5546875" style="7" customWidth="1"/>
    <col min="2572" max="2572" width="10.44140625" style="7" bestFit="1" customWidth="1"/>
    <col min="2573" max="2573" width="11.5546875" style="7" customWidth="1"/>
    <col min="2574" max="2574" width="14.5546875" style="7" customWidth="1"/>
    <col min="2575" max="2575" width="11.5546875" style="7"/>
    <col min="2576" max="2576" width="11.44140625" style="7" customWidth="1"/>
    <col min="2577" max="2577" width="38.6640625" style="7" customWidth="1"/>
    <col min="2578" max="2580" width="11.5546875" style="7"/>
    <col min="2581" max="2581" width="34.44140625" style="7" customWidth="1"/>
    <col min="2582" max="2815" width="11.5546875" style="7"/>
    <col min="2816" max="2816" width="7.44140625" style="7" customWidth="1"/>
    <col min="2817" max="2817" width="9.44140625" style="7" customWidth="1"/>
    <col min="2818" max="2818" width="13.5546875" style="7" customWidth="1"/>
    <col min="2819" max="2825" width="11.5546875" style="7" customWidth="1"/>
    <col min="2826" max="2826" width="14.44140625" style="7" customWidth="1"/>
    <col min="2827" max="2827" width="12.5546875" style="7" customWidth="1"/>
    <col min="2828" max="2828" width="10.44140625" style="7" bestFit="1" customWidth="1"/>
    <col min="2829" max="2829" width="11.5546875" style="7" customWidth="1"/>
    <col min="2830" max="2830" width="14.5546875" style="7" customWidth="1"/>
    <col min="2831" max="2831" width="11.5546875" style="7"/>
    <col min="2832" max="2832" width="11.44140625" style="7" customWidth="1"/>
    <col min="2833" max="2833" width="38.6640625" style="7" customWidth="1"/>
    <col min="2834" max="2836" width="11.5546875" style="7"/>
    <col min="2837" max="2837" width="34.44140625" style="7" customWidth="1"/>
    <col min="2838" max="3071" width="11.5546875" style="7"/>
    <col min="3072" max="3072" width="7.44140625" style="7" customWidth="1"/>
    <col min="3073" max="3073" width="9.44140625" style="7" customWidth="1"/>
    <col min="3074" max="3074" width="13.5546875" style="7" customWidth="1"/>
    <col min="3075" max="3081" width="11.5546875" style="7" customWidth="1"/>
    <col min="3082" max="3082" width="14.44140625" style="7" customWidth="1"/>
    <col min="3083" max="3083" width="12.5546875" style="7" customWidth="1"/>
    <col min="3084" max="3084" width="10.44140625" style="7" bestFit="1" customWidth="1"/>
    <col min="3085" max="3085" width="11.5546875" style="7" customWidth="1"/>
    <col min="3086" max="3086" width="14.5546875" style="7" customWidth="1"/>
    <col min="3087" max="3087" width="11.5546875" style="7"/>
    <col min="3088" max="3088" width="11.44140625" style="7" customWidth="1"/>
    <col min="3089" max="3089" width="38.6640625" style="7" customWidth="1"/>
    <col min="3090" max="3092" width="11.5546875" style="7"/>
    <col min="3093" max="3093" width="34.44140625" style="7" customWidth="1"/>
    <col min="3094" max="3327" width="11.5546875" style="7"/>
    <col min="3328" max="3328" width="7.44140625" style="7" customWidth="1"/>
    <col min="3329" max="3329" width="9.44140625" style="7" customWidth="1"/>
    <col min="3330" max="3330" width="13.5546875" style="7" customWidth="1"/>
    <col min="3331" max="3337" width="11.5546875" style="7" customWidth="1"/>
    <col min="3338" max="3338" width="14.44140625" style="7" customWidth="1"/>
    <col min="3339" max="3339" width="12.5546875" style="7" customWidth="1"/>
    <col min="3340" max="3340" width="10.44140625" style="7" bestFit="1" customWidth="1"/>
    <col min="3341" max="3341" width="11.5546875" style="7" customWidth="1"/>
    <col min="3342" max="3342" width="14.5546875" style="7" customWidth="1"/>
    <col min="3343" max="3343" width="11.5546875" style="7"/>
    <col min="3344" max="3344" width="11.44140625" style="7" customWidth="1"/>
    <col min="3345" max="3345" width="38.6640625" style="7" customWidth="1"/>
    <col min="3346" max="3348" width="11.5546875" style="7"/>
    <col min="3349" max="3349" width="34.44140625" style="7" customWidth="1"/>
    <col min="3350" max="3583" width="11.5546875" style="7"/>
    <col min="3584" max="3584" width="7.44140625" style="7" customWidth="1"/>
    <col min="3585" max="3585" width="9.44140625" style="7" customWidth="1"/>
    <col min="3586" max="3586" width="13.5546875" style="7" customWidth="1"/>
    <col min="3587" max="3593" width="11.5546875" style="7" customWidth="1"/>
    <col min="3594" max="3594" width="14.44140625" style="7" customWidth="1"/>
    <col min="3595" max="3595" width="12.5546875" style="7" customWidth="1"/>
    <col min="3596" max="3596" width="10.44140625" style="7" bestFit="1" customWidth="1"/>
    <col min="3597" max="3597" width="11.5546875" style="7" customWidth="1"/>
    <col min="3598" max="3598" width="14.5546875" style="7" customWidth="1"/>
    <col min="3599" max="3599" width="11.5546875" style="7"/>
    <col min="3600" max="3600" width="11.44140625" style="7" customWidth="1"/>
    <col min="3601" max="3601" width="38.6640625" style="7" customWidth="1"/>
    <col min="3602" max="3604" width="11.5546875" style="7"/>
    <col min="3605" max="3605" width="34.44140625" style="7" customWidth="1"/>
    <col min="3606" max="3839" width="11.5546875" style="7"/>
    <col min="3840" max="3840" width="7.44140625" style="7" customWidth="1"/>
    <col min="3841" max="3841" width="9.44140625" style="7" customWidth="1"/>
    <col min="3842" max="3842" width="13.5546875" style="7" customWidth="1"/>
    <col min="3843" max="3849" width="11.5546875" style="7" customWidth="1"/>
    <col min="3850" max="3850" width="14.44140625" style="7" customWidth="1"/>
    <col min="3851" max="3851" width="12.5546875" style="7" customWidth="1"/>
    <col min="3852" max="3852" width="10.44140625" style="7" bestFit="1" customWidth="1"/>
    <col min="3853" max="3853" width="11.5546875" style="7" customWidth="1"/>
    <col min="3854" max="3854" width="14.5546875" style="7" customWidth="1"/>
    <col min="3855" max="3855" width="11.5546875" style="7"/>
    <col min="3856" max="3856" width="11.44140625" style="7" customWidth="1"/>
    <col min="3857" max="3857" width="38.6640625" style="7" customWidth="1"/>
    <col min="3858" max="3860" width="11.5546875" style="7"/>
    <col min="3861" max="3861" width="34.44140625" style="7" customWidth="1"/>
    <col min="3862" max="4095" width="11.5546875" style="7"/>
    <col min="4096" max="4096" width="7.44140625" style="7" customWidth="1"/>
    <col min="4097" max="4097" width="9.44140625" style="7" customWidth="1"/>
    <col min="4098" max="4098" width="13.5546875" style="7" customWidth="1"/>
    <col min="4099" max="4105" width="11.5546875" style="7" customWidth="1"/>
    <col min="4106" max="4106" width="14.44140625" style="7" customWidth="1"/>
    <col min="4107" max="4107" width="12.5546875" style="7" customWidth="1"/>
    <col min="4108" max="4108" width="10.44140625" style="7" bestFit="1" customWidth="1"/>
    <col min="4109" max="4109" width="11.5546875" style="7" customWidth="1"/>
    <col min="4110" max="4110" width="14.5546875" style="7" customWidth="1"/>
    <col min="4111" max="4111" width="11.5546875" style="7"/>
    <col min="4112" max="4112" width="11.44140625" style="7" customWidth="1"/>
    <col min="4113" max="4113" width="38.6640625" style="7" customWidth="1"/>
    <col min="4114" max="4116" width="11.5546875" style="7"/>
    <col min="4117" max="4117" width="34.44140625" style="7" customWidth="1"/>
    <col min="4118" max="4351" width="11.5546875" style="7"/>
    <col min="4352" max="4352" width="7.44140625" style="7" customWidth="1"/>
    <col min="4353" max="4353" width="9.44140625" style="7" customWidth="1"/>
    <col min="4354" max="4354" width="13.5546875" style="7" customWidth="1"/>
    <col min="4355" max="4361" width="11.5546875" style="7" customWidth="1"/>
    <col min="4362" max="4362" width="14.44140625" style="7" customWidth="1"/>
    <col min="4363" max="4363" width="12.5546875" style="7" customWidth="1"/>
    <col min="4364" max="4364" width="10.44140625" style="7" bestFit="1" customWidth="1"/>
    <col min="4365" max="4365" width="11.5546875" style="7" customWidth="1"/>
    <col min="4366" max="4366" width="14.5546875" style="7" customWidth="1"/>
    <col min="4367" max="4367" width="11.5546875" style="7"/>
    <col min="4368" max="4368" width="11.44140625" style="7" customWidth="1"/>
    <col min="4369" max="4369" width="38.6640625" style="7" customWidth="1"/>
    <col min="4370" max="4372" width="11.5546875" style="7"/>
    <col min="4373" max="4373" width="34.44140625" style="7" customWidth="1"/>
    <col min="4374" max="4607" width="11.5546875" style="7"/>
    <col min="4608" max="4608" width="7.44140625" style="7" customWidth="1"/>
    <col min="4609" max="4609" width="9.44140625" style="7" customWidth="1"/>
    <col min="4610" max="4610" width="13.5546875" style="7" customWidth="1"/>
    <col min="4611" max="4617" width="11.5546875" style="7" customWidth="1"/>
    <col min="4618" max="4618" width="14.44140625" style="7" customWidth="1"/>
    <col min="4619" max="4619" width="12.5546875" style="7" customWidth="1"/>
    <col min="4620" max="4620" width="10.44140625" style="7" bestFit="1" customWidth="1"/>
    <col min="4621" max="4621" width="11.5546875" style="7" customWidth="1"/>
    <col min="4622" max="4622" width="14.5546875" style="7" customWidth="1"/>
    <col min="4623" max="4623" width="11.5546875" style="7"/>
    <col min="4624" max="4624" width="11.44140625" style="7" customWidth="1"/>
    <col min="4625" max="4625" width="38.6640625" style="7" customWidth="1"/>
    <col min="4626" max="4628" width="11.5546875" style="7"/>
    <col min="4629" max="4629" width="34.44140625" style="7" customWidth="1"/>
    <col min="4630" max="4863" width="11.5546875" style="7"/>
    <col min="4864" max="4864" width="7.44140625" style="7" customWidth="1"/>
    <col min="4865" max="4865" width="9.44140625" style="7" customWidth="1"/>
    <col min="4866" max="4866" width="13.5546875" style="7" customWidth="1"/>
    <col min="4867" max="4873" width="11.5546875" style="7" customWidth="1"/>
    <col min="4874" max="4874" width="14.44140625" style="7" customWidth="1"/>
    <col min="4875" max="4875" width="12.5546875" style="7" customWidth="1"/>
    <col min="4876" max="4876" width="10.44140625" style="7" bestFit="1" customWidth="1"/>
    <col min="4877" max="4877" width="11.5546875" style="7" customWidth="1"/>
    <col min="4878" max="4878" width="14.5546875" style="7" customWidth="1"/>
    <col min="4879" max="4879" width="11.5546875" style="7"/>
    <col min="4880" max="4880" width="11.44140625" style="7" customWidth="1"/>
    <col min="4881" max="4881" width="38.6640625" style="7" customWidth="1"/>
    <col min="4882" max="4884" width="11.5546875" style="7"/>
    <col min="4885" max="4885" width="34.44140625" style="7" customWidth="1"/>
    <col min="4886" max="5119" width="11.5546875" style="7"/>
    <col min="5120" max="5120" width="7.44140625" style="7" customWidth="1"/>
    <col min="5121" max="5121" width="9.44140625" style="7" customWidth="1"/>
    <col min="5122" max="5122" width="13.5546875" style="7" customWidth="1"/>
    <col min="5123" max="5129" width="11.5546875" style="7" customWidth="1"/>
    <col min="5130" max="5130" width="14.44140625" style="7" customWidth="1"/>
    <col min="5131" max="5131" width="12.5546875" style="7" customWidth="1"/>
    <col min="5132" max="5132" width="10.44140625" style="7" bestFit="1" customWidth="1"/>
    <col min="5133" max="5133" width="11.5546875" style="7" customWidth="1"/>
    <col min="5134" max="5134" width="14.5546875" style="7" customWidth="1"/>
    <col min="5135" max="5135" width="11.5546875" style="7"/>
    <col min="5136" max="5136" width="11.44140625" style="7" customWidth="1"/>
    <col min="5137" max="5137" width="38.6640625" style="7" customWidth="1"/>
    <col min="5138" max="5140" width="11.5546875" style="7"/>
    <col min="5141" max="5141" width="34.44140625" style="7" customWidth="1"/>
    <col min="5142" max="5375" width="11.5546875" style="7"/>
    <col min="5376" max="5376" width="7.44140625" style="7" customWidth="1"/>
    <col min="5377" max="5377" width="9.44140625" style="7" customWidth="1"/>
    <col min="5378" max="5378" width="13.5546875" style="7" customWidth="1"/>
    <col min="5379" max="5385" width="11.5546875" style="7" customWidth="1"/>
    <col min="5386" max="5386" width="14.44140625" style="7" customWidth="1"/>
    <col min="5387" max="5387" width="12.5546875" style="7" customWidth="1"/>
    <col min="5388" max="5388" width="10.44140625" style="7" bestFit="1" customWidth="1"/>
    <col min="5389" max="5389" width="11.5546875" style="7" customWidth="1"/>
    <col min="5390" max="5390" width="14.5546875" style="7" customWidth="1"/>
    <col min="5391" max="5391" width="11.5546875" style="7"/>
    <col min="5392" max="5392" width="11.44140625" style="7" customWidth="1"/>
    <col min="5393" max="5393" width="38.6640625" style="7" customWidth="1"/>
    <col min="5394" max="5396" width="11.5546875" style="7"/>
    <col min="5397" max="5397" width="34.44140625" style="7" customWidth="1"/>
    <col min="5398" max="5631" width="11.5546875" style="7"/>
    <col min="5632" max="5632" width="7.44140625" style="7" customWidth="1"/>
    <col min="5633" max="5633" width="9.44140625" style="7" customWidth="1"/>
    <col min="5634" max="5634" width="13.5546875" style="7" customWidth="1"/>
    <col min="5635" max="5641" width="11.5546875" style="7" customWidth="1"/>
    <col min="5642" max="5642" width="14.44140625" style="7" customWidth="1"/>
    <col min="5643" max="5643" width="12.5546875" style="7" customWidth="1"/>
    <col min="5644" max="5644" width="10.44140625" style="7" bestFit="1" customWidth="1"/>
    <col min="5645" max="5645" width="11.5546875" style="7" customWidth="1"/>
    <col min="5646" max="5646" width="14.5546875" style="7" customWidth="1"/>
    <col min="5647" max="5647" width="11.5546875" style="7"/>
    <col min="5648" max="5648" width="11.44140625" style="7" customWidth="1"/>
    <col min="5649" max="5649" width="38.6640625" style="7" customWidth="1"/>
    <col min="5650" max="5652" width="11.5546875" style="7"/>
    <col min="5653" max="5653" width="34.44140625" style="7" customWidth="1"/>
    <col min="5654" max="5887" width="11.5546875" style="7"/>
    <col min="5888" max="5888" width="7.44140625" style="7" customWidth="1"/>
    <col min="5889" max="5889" width="9.44140625" style="7" customWidth="1"/>
    <col min="5890" max="5890" width="13.5546875" style="7" customWidth="1"/>
    <col min="5891" max="5897" width="11.5546875" style="7" customWidth="1"/>
    <col min="5898" max="5898" width="14.44140625" style="7" customWidth="1"/>
    <col min="5899" max="5899" width="12.5546875" style="7" customWidth="1"/>
    <col min="5900" max="5900" width="10.44140625" style="7" bestFit="1" customWidth="1"/>
    <col min="5901" max="5901" width="11.5546875" style="7" customWidth="1"/>
    <col min="5902" max="5902" width="14.5546875" style="7" customWidth="1"/>
    <col min="5903" max="5903" width="11.5546875" style="7"/>
    <col min="5904" max="5904" width="11.44140625" style="7" customWidth="1"/>
    <col min="5905" max="5905" width="38.6640625" style="7" customWidth="1"/>
    <col min="5906" max="5908" width="11.5546875" style="7"/>
    <col min="5909" max="5909" width="34.44140625" style="7" customWidth="1"/>
    <col min="5910" max="6143" width="11.5546875" style="7"/>
    <col min="6144" max="6144" width="7.44140625" style="7" customWidth="1"/>
    <col min="6145" max="6145" width="9.44140625" style="7" customWidth="1"/>
    <col min="6146" max="6146" width="13.5546875" style="7" customWidth="1"/>
    <col min="6147" max="6153" width="11.5546875" style="7" customWidth="1"/>
    <col min="6154" max="6154" width="14.44140625" style="7" customWidth="1"/>
    <col min="6155" max="6155" width="12.5546875" style="7" customWidth="1"/>
    <col min="6156" max="6156" width="10.44140625" style="7" bestFit="1" customWidth="1"/>
    <col min="6157" max="6157" width="11.5546875" style="7" customWidth="1"/>
    <col min="6158" max="6158" width="14.5546875" style="7" customWidth="1"/>
    <col min="6159" max="6159" width="11.5546875" style="7"/>
    <col min="6160" max="6160" width="11.44140625" style="7" customWidth="1"/>
    <col min="6161" max="6161" width="38.6640625" style="7" customWidth="1"/>
    <col min="6162" max="6164" width="11.5546875" style="7"/>
    <col min="6165" max="6165" width="34.44140625" style="7" customWidth="1"/>
    <col min="6166" max="6399" width="11.5546875" style="7"/>
    <col min="6400" max="6400" width="7.44140625" style="7" customWidth="1"/>
    <col min="6401" max="6401" width="9.44140625" style="7" customWidth="1"/>
    <col min="6402" max="6402" width="13.5546875" style="7" customWidth="1"/>
    <col min="6403" max="6409" width="11.5546875" style="7" customWidth="1"/>
    <col min="6410" max="6410" width="14.44140625" style="7" customWidth="1"/>
    <col min="6411" max="6411" width="12.5546875" style="7" customWidth="1"/>
    <col min="6412" max="6412" width="10.44140625" style="7" bestFit="1" customWidth="1"/>
    <col min="6413" max="6413" width="11.5546875" style="7" customWidth="1"/>
    <col min="6414" max="6414" width="14.5546875" style="7" customWidth="1"/>
    <col min="6415" max="6415" width="11.5546875" style="7"/>
    <col min="6416" max="6416" width="11.44140625" style="7" customWidth="1"/>
    <col min="6417" max="6417" width="38.6640625" style="7" customWidth="1"/>
    <col min="6418" max="6420" width="11.5546875" style="7"/>
    <col min="6421" max="6421" width="34.44140625" style="7" customWidth="1"/>
    <col min="6422" max="6655" width="11.5546875" style="7"/>
    <col min="6656" max="6656" width="7.44140625" style="7" customWidth="1"/>
    <col min="6657" max="6657" width="9.44140625" style="7" customWidth="1"/>
    <col min="6658" max="6658" width="13.5546875" style="7" customWidth="1"/>
    <col min="6659" max="6665" width="11.5546875" style="7" customWidth="1"/>
    <col min="6666" max="6666" width="14.44140625" style="7" customWidth="1"/>
    <col min="6667" max="6667" width="12.5546875" style="7" customWidth="1"/>
    <col min="6668" max="6668" width="10.44140625" style="7" bestFit="1" customWidth="1"/>
    <col min="6669" max="6669" width="11.5546875" style="7" customWidth="1"/>
    <col min="6670" max="6670" width="14.5546875" style="7" customWidth="1"/>
    <col min="6671" max="6671" width="11.5546875" style="7"/>
    <col min="6672" max="6672" width="11.44140625" style="7" customWidth="1"/>
    <col min="6673" max="6673" width="38.6640625" style="7" customWidth="1"/>
    <col min="6674" max="6676" width="11.5546875" style="7"/>
    <col min="6677" max="6677" width="34.44140625" style="7" customWidth="1"/>
    <col min="6678" max="6911" width="11.5546875" style="7"/>
    <col min="6912" max="6912" width="7.44140625" style="7" customWidth="1"/>
    <col min="6913" max="6913" width="9.44140625" style="7" customWidth="1"/>
    <col min="6914" max="6914" width="13.5546875" style="7" customWidth="1"/>
    <col min="6915" max="6921" width="11.5546875" style="7" customWidth="1"/>
    <col min="6922" max="6922" width="14.44140625" style="7" customWidth="1"/>
    <col min="6923" max="6923" width="12.5546875" style="7" customWidth="1"/>
    <col min="6924" max="6924" width="10.44140625" style="7" bestFit="1" customWidth="1"/>
    <col min="6925" max="6925" width="11.5546875" style="7" customWidth="1"/>
    <col min="6926" max="6926" width="14.5546875" style="7" customWidth="1"/>
    <col min="6927" max="6927" width="11.5546875" style="7"/>
    <col min="6928" max="6928" width="11.44140625" style="7" customWidth="1"/>
    <col min="6929" max="6929" width="38.6640625" style="7" customWidth="1"/>
    <col min="6930" max="6932" width="11.5546875" style="7"/>
    <col min="6933" max="6933" width="34.44140625" style="7" customWidth="1"/>
    <col min="6934" max="7167" width="11.5546875" style="7"/>
    <col min="7168" max="7168" width="7.44140625" style="7" customWidth="1"/>
    <col min="7169" max="7169" width="9.44140625" style="7" customWidth="1"/>
    <col min="7170" max="7170" width="13.5546875" style="7" customWidth="1"/>
    <col min="7171" max="7177" width="11.5546875" style="7" customWidth="1"/>
    <col min="7178" max="7178" width="14.44140625" style="7" customWidth="1"/>
    <col min="7179" max="7179" width="12.5546875" style="7" customWidth="1"/>
    <col min="7180" max="7180" width="10.44140625" style="7" bestFit="1" customWidth="1"/>
    <col min="7181" max="7181" width="11.5546875" style="7" customWidth="1"/>
    <col min="7182" max="7182" width="14.5546875" style="7" customWidth="1"/>
    <col min="7183" max="7183" width="11.5546875" style="7"/>
    <col min="7184" max="7184" width="11.44140625" style="7" customWidth="1"/>
    <col min="7185" max="7185" width="38.6640625" style="7" customWidth="1"/>
    <col min="7186" max="7188" width="11.5546875" style="7"/>
    <col min="7189" max="7189" width="34.44140625" style="7" customWidth="1"/>
    <col min="7190" max="7423" width="11.5546875" style="7"/>
    <col min="7424" max="7424" width="7.44140625" style="7" customWidth="1"/>
    <col min="7425" max="7425" width="9.44140625" style="7" customWidth="1"/>
    <col min="7426" max="7426" width="13.5546875" style="7" customWidth="1"/>
    <col min="7427" max="7433" width="11.5546875" style="7" customWidth="1"/>
    <col min="7434" max="7434" width="14.44140625" style="7" customWidth="1"/>
    <col min="7435" max="7435" width="12.5546875" style="7" customWidth="1"/>
    <col min="7436" max="7436" width="10.44140625" style="7" bestFit="1" customWidth="1"/>
    <col min="7437" max="7437" width="11.5546875" style="7" customWidth="1"/>
    <col min="7438" max="7438" width="14.5546875" style="7" customWidth="1"/>
    <col min="7439" max="7439" width="11.5546875" style="7"/>
    <col min="7440" max="7440" width="11.44140625" style="7" customWidth="1"/>
    <col min="7441" max="7441" width="38.6640625" style="7" customWidth="1"/>
    <col min="7442" max="7444" width="11.5546875" style="7"/>
    <col min="7445" max="7445" width="34.44140625" style="7" customWidth="1"/>
    <col min="7446" max="7679" width="11.5546875" style="7"/>
    <col min="7680" max="7680" width="7.44140625" style="7" customWidth="1"/>
    <col min="7681" max="7681" width="9.44140625" style="7" customWidth="1"/>
    <col min="7682" max="7682" width="13.5546875" style="7" customWidth="1"/>
    <col min="7683" max="7689" width="11.5546875" style="7" customWidth="1"/>
    <col min="7690" max="7690" width="14.44140625" style="7" customWidth="1"/>
    <col min="7691" max="7691" width="12.5546875" style="7" customWidth="1"/>
    <col min="7692" max="7692" width="10.44140625" style="7" bestFit="1" customWidth="1"/>
    <col min="7693" max="7693" width="11.5546875" style="7" customWidth="1"/>
    <col min="7694" max="7694" width="14.5546875" style="7" customWidth="1"/>
    <col min="7695" max="7695" width="11.5546875" style="7"/>
    <col min="7696" max="7696" width="11.44140625" style="7" customWidth="1"/>
    <col min="7697" max="7697" width="38.6640625" style="7" customWidth="1"/>
    <col min="7698" max="7700" width="11.5546875" style="7"/>
    <col min="7701" max="7701" width="34.44140625" style="7" customWidth="1"/>
    <col min="7702" max="7935" width="11.5546875" style="7"/>
    <col min="7936" max="7936" width="7.44140625" style="7" customWidth="1"/>
    <col min="7937" max="7937" width="9.44140625" style="7" customWidth="1"/>
    <col min="7938" max="7938" width="13.5546875" style="7" customWidth="1"/>
    <col min="7939" max="7945" width="11.5546875" style="7" customWidth="1"/>
    <col min="7946" max="7946" width="14.44140625" style="7" customWidth="1"/>
    <col min="7947" max="7947" width="12.5546875" style="7" customWidth="1"/>
    <col min="7948" max="7948" width="10.44140625" style="7" bestFit="1" customWidth="1"/>
    <col min="7949" max="7949" width="11.5546875" style="7" customWidth="1"/>
    <col min="7950" max="7950" width="14.5546875" style="7" customWidth="1"/>
    <col min="7951" max="7951" width="11.5546875" style="7"/>
    <col min="7952" max="7952" width="11.44140625" style="7" customWidth="1"/>
    <col min="7953" max="7953" width="38.6640625" style="7" customWidth="1"/>
    <col min="7954" max="7956" width="11.5546875" style="7"/>
    <col min="7957" max="7957" width="34.44140625" style="7" customWidth="1"/>
    <col min="7958" max="8191" width="11.5546875" style="7"/>
    <col min="8192" max="8192" width="7.44140625" style="7" customWidth="1"/>
    <col min="8193" max="8193" width="9.44140625" style="7" customWidth="1"/>
    <col min="8194" max="8194" width="13.5546875" style="7" customWidth="1"/>
    <col min="8195" max="8201" width="11.5546875" style="7" customWidth="1"/>
    <col min="8202" max="8202" width="14.44140625" style="7" customWidth="1"/>
    <col min="8203" max="8203" width="12.5546875" style="7" customWidth="1"/>
    <col min="8204" max="8204" width="10.44140625" style="7" bestFit="1" customWidth="1"/>
    <col min="8205" max="8205" width="11.5546875" style="7" customWidth="1"/>
    <col min="8206" max="8206" width="14.5546875" style="7" customWidth="1"/>
    <col min="8207" max="8207" width="11.5546875" style="7"/>
    <col min="8208" max="8208" width="11.44140625" style="7" customWidth="1"/>
    <col min="8209" max="8209" width="38.6640625" style="7" customWidth="1"/>
    <col min="8210" max="8212" width="11.5546875" style="7"/>
    <col min="8213" max="8213" width="34.44140625" style="7" customWidth="1"/>
    <col min="8214" max="8447" width="11.5546875" style="7"/>
    <col min="8448" max="8448" width="7.44140625" style="7" customWidth="1"/>
    <col min="8449" max="8449" width="9.44140625" style="7" customWidth="1"/>
    <col min="8450" max="8450" width="13.5546875" style="7" customWidth="1"/>
    <col min="8451" max="8457" width="11.5546875" style="7" customWidth="1"/>
    <col min="8458" max="8458" width="14.44140625" style="7" customWidth="1"/>
    <col min="8459" max="8459" width="12.5546875" style="7" customWidth="1"/>
    <col min="8460" max="8460" width="10.44140625" style="7" bestFit="1" customWidth="1"/>
    <col min="8461" max="8461" width="11.5546875" style="7" customWidth="1"/>
    <col min="8462" max="8462" width="14.5546875" style="7" customWidth="1"/>
    <col min="8463" max="8463" width="11.5546875" style="7"/>
    <col min="8464" max="8464" width="11.44140625" style="7" customWidth="1"/>
    <col min="8465" max="8465" width="38.6640625" style="7" customWidth="1"/>
    <col min="8466" max="8468" width="11.5546875" style="7"/>
    <col min="8469" max="8469" width="34.44140625" style="7" customWidth="1"/>
    <col min="8470" max="8703" width="11.5546875" style="7"/>
    <col min="8704" max="8704" width="7.44140625" style="7" customWidth="1"/>
    <col min="8705" max="8705" width="9.44140625" style="7" customWidth="1"/>
    <col min="8706" max="8706" width="13.5546875" style="7" customWidth="1"/>
    <col min="8707" max="8713" width="11.5546875" style="7" customWidth="1"/>
    <col min="8714" max="8714" width="14.44140625" style="7" customWidth="1"/>
    <col min="8715" max="8715" width="12.5546875" style="7" customWidth="1"/>
    <col min="8716" max="8716" width="10.44140625" style="7" bestFit="1" customWidth="1"/>
    <col min="8717" max="8717" width="11.5546875" style="7" customWidth="1"/>
    <col min="8718" max="8718" width="14.5546875" style="7" customWidth="1"/>
    <col min="8719" max="8719" width="11.5546875" style="7"/>
    <col min="8720" max="8720" width="11.44140625" style="7" customWidth="1"/>
    <col min="8721" max="8721" width="38.6640625" style="7" customWidth="1"/>
    <col min="8722" max="8724" width="11.5546875" style="7"/>
    <col min="8725" max="8725" width="34.44140625" style="7" customWidth="1"/>
    <col min="8726" max="8959" width="11.5546875" style="7"/>
    <col min="8960" max="8960" width="7.44140625" style="7" customWidth="1"/>
    <col min="8961" max="8961" width="9.44140625" style="7" customWidth="1"/>
    <col min="8962" max="8962" width="13.5546875" style="7" customWidth="1"/>
    <col min="8963" max="8969" width="11.5546875" style="7" customWidth="1"/>
    <col min="8970" max="8970" width="14.44140625" style="7" customWidth="1"/>
    <col min="8971" max="8971" width="12.5546875" style="7" customWidth="1"/>
    <col min="8972" max="8972" width="10.44140625" style="7" bestFit="1" customWidth="1"/>
    <col min="8973" max="8973" width="11.5546875" style="7" customWidth="1"/>
    <col min="8974" max="8974" width="14.5546875" style="7" customWidth="1"/>
    <col min="8975" max="8975" width="11.5546875" style="7"/>
    <col min="8976" max="8976" width="11.44140625" style="7" customWidth="1"/>
    <col min="8977" max="8977" width="38.6640625" style="7" customWidth="1"/>
    <col min="8978" max="8980" width="11.5546875" style="7"/>
    <col min="8981" max="8981" width="34.44140625" style="7" customWidth="1"/>
    <col min="8982" max="9215" width="11.5546875" style="7"/>
    <col min="9216" max="9216" width="7.44140625" style="7" customWidth="1"/>
    <col min="9217" max="9217" width="9.44140625" style="7" customWidth="1"/>
    <col min="9218" max="9218" width="13.5546875" style="7" customWidth="1"/>
    <col min="9219" max="9225" width="11.5546875" style="7" customWidth="1"/>
    <col min="9226" max="9226" width="14.44140625" style="7" customWidth="1"/>
    <col min="9227" max="9227" width="12.5546875" style="7" customWidth="1"/>
    <col min="9228" max="9228" width="10.44140625" style="7" bestFit="1" customWidth="1"/>
    <col min="9229" max="9229" width="11.5546875" style="7" customWidth="1"/>
    <col min="9230" max="9230" width="14.5546875" style="7" customWidth="1"/>
    <col min="9231" max="9231" width="11.5546875" style="7"/>
    <col min="9232" max="9232" width="11.44140625" style="7" customWidth="1"/>
    <col min="9233" max="9233" width="38.6640625" style="7" customWidth="1"/>
    <col min="9234" max="9236" width="11.5546875" style="7"/>
    <col min="9237" max="9237" width="34.44140625" style="7" customWidth="1"/>
    <col min="9238" max="9471" width="11.5546875" style="7"/>
    <col min="9472" max="9472" width="7.44140625" style="7" customWidth="1"/>
    <col min="9473" max="9473" width="9.44140625" style="7" customWidth="1"/>
    <col min="9474" max="9474" width="13.5546875" style="7" customWidth="1"/>
    <col min="9475" max="9481" width="11.5546875" style="7" customWidth="1"/>
    <col min="9482" max="9482" width="14.44140625" style="7" customWidth="1"/>
    <col min="9483" max="9483" width="12.5546875" style="7" customWidth="1"/>
    <col min="9484" max="9484" width="10.44140625" style="7" bestFit="1" customWidth="1"/>
    <col min="9485" max="9485" width="11.5546875" style="7" customWidth="1"/>
    <col min="9486" max="9486" width="14.5546875" style="7" customWidth="1"/>
    <col min="9487" max="9487" width="11.5546875" style="7"/>
    <col min="9488" max="9488" width="11.44140625" style="7" customWidth="1"/>
    <col min="9489" max="9489" width="38.6640625" style="7" customWidth="1"/>
    <col min="9490" max="9492" width="11.5546875" style="7"/>
    <col min="9493" max="9493" width="34.44140625" style="7" customWidth="1"/>
    <col min="9494" max="9727" width="11.5546875" style="7"/>
    <col min="9728" max="9728" width="7.44140625" style="7" customWidth="1"/>
    <col min="9729" max="9729" width="9.44140625" style="7" customWidth="1"/>
    <col min="9730" max="9730" width="13.5546875" style="7" customWidth="1"/>
    <col min="9731" max="9737" width="11.5546875" style="7" customWidth="1"/>
    <col min="9738" max="9738" width="14.44140625" style="7" customWidth="1"/>
    <col min="9739" max="9739" width="12.5546875" style="7" customWidth="1"/>
    <col min="9740" max="9740" width="10.44140625" style="7" bestFit="1" customWidth="1"/>
    <col min="9741" max="9741" width="11.5546875" style="7" customWidth="1"/>
    <col min="9742" max="9742" width="14.5546875" style="7" customWidth="1"/>
    <col min="9743" max="9743" width="11.5546875" style="7"/>
    <col min="9744" max="9744" width="11.44140625" style="7" customWidth="1"/>
    <col min="9745" max="9745" width="38.6640625" style="7" customWidth="1"/>
    <col min="9746" max="9748" width="11.5546875" style="7"/>
    <col min="9749" max="9749" width="34.44140625" style="7" customWidth="1"/>
    <col min="9750" max="9983" width="11.5546875" style="7"/>
    <col min="9984" max="9984" width="7.44140625" style="7" customWidth="1"/>
    <col min="9985" max="9985" width="9.44140625" style="7" customWidth="1"/>
    <col min="9986" max="9986" width="13.5546875" style="7" customWidth="1"/>
    <col min="9987" max="9993" width="11.5546875" style="7" customWidth="1"/>
    <col min="9994" max="9994" width="14.44140625" style="7" customWidth="1"/>
    <col min="9995" max="9995" width="12.5546875" style="7" customWidth="1"/>
    <col min="9996" max="9996" width="10.44140625" style="7" bestFit="1" customWidth="1"/>
    <col min="9997" max="9997" width="11.5546875" style="7" customWidth="1"/>
    <col min="9998" max="9998" width="14.5546875" style="7" customWidth="1"/>
    <col min="9999" max="9999" width="11.5546875" style="7"/>
    <col min="10000" max="10000" width="11.44140625" style="7" customWidth="1"/>
    <col min="10001" max="10001" width="38.6640625" style="7" customWidth="1"/>
    <col min="10002" max="10004" width="11.5546875" style="7"/>
    <col min="10005" max="10005" width="34.44140625" style="7" customWidth="1"/>
    <col min="10006" max="10239" width="11.5546875" style="7"/>
    <col min="10240" max="10240" width="7.44140625" style="7" customWidth="1"/>
    <col min="10241" max="10241" width="9.44140625" style="7" customWidth="1"/>
    <col min="10242" max="10242" width="13.5546875" style="7" customWidth="1"/>
    <col min="10243" max="10249" width="11.5546875" style="7" customWidth="1"/>
    <col min="10250" max="10250" width="14.44140625" style="7" customWidth="1"/>
    <col min="10251" max="10251" width="12.5546875" style="7" customWidth="1"/>
    <col min="10252" max="10252" width="10.44140625" style="7" bestFit="1" customWidth="1"/>
    <col min="10253" max="10253" width="11.5546875" style="7" customWidth="1"/>
    <col min="10254" max="10254" width="14.5546875" style="7" customWidth="1"/>
    <col min="10255" max="10255" width="11.5546875" style="7"/>
    <col min="10256" max="10256" width="11.44140625" style="7" customWidth="1"/>
    <col min="10257" max="10257" width="38.6640625" style="7" customWidth="1"/>
    <col min="10258" max="10260" width="11.5546875" style="7"/>
    <col min="10261" max="10261" width="34.44140625" style="7" customWidth="1"/>
    <col min="10262" max="10495" width="11.5546875" style="7"/>
    <col min="10496" max="10496" width="7.44140625" style="7" customWidth="1"/>
    <col min="10497" max="10497" width="9.44140625" style="7" customWidth="1"/>
    <col min="10498" max="10498" width="13.5546875" style="7" customWidth="1"/>
    <col min="10499" max="10505" width="11.5546875" style="7" customWidth="1"/>
    <col min="10506" max="10506" width="14.44140625" style="7" customWidth="1"/>
    <col min="10507" max="10507" width="12.5546875" style="7" customWidth="1"/>
    <col min="10508" max="10508" width="10.44140625" style="7" bestFit="1" customWidth="1"/>
    <col min="10509" max="10509" width="11.5546875" style="7" customWidth="1"/>
    <col min="10510" max="10510" width="14.5546875" style="7" customWidth="1"/>
    <col min="10511" max="10511" width="11.5546875" style="7"/>
    <col min="10512" max="10512" width="11.44140625" style="7" customWidth="1"/>
    <col min="10513" max="10513" width="38.6640625" style="7" customWidth="1"/>
    <col min="10514" max="10516" width="11.5546875" style="7"/>
    <col min="10517" max="10517" width="34.44140625" style="7" customWidth="1"/>
    <col min="10518" max="10751" width="11.5546875" style="7"/>
    <col min="10752" max="10752" width="7.44140625" style="7" customWidth="1"/>
    <col min="10753" max="10753" width="9.44140625" style="7" customWidth="1"/>
    <col min="10754" max="10754" width="13.5546875" style="7" customWidth="1"/>
    <col min="10755" max="10761" width="11.5546875" style="7" customWidth="1"/>
    <col min="10762" max="10762" width="14.44140625" style="7" customWidth="1"/>
    <col min="10763" max="10763" width="12.5546875" style="7" customWidth="1"/>
    <col min="10764" max="10764" width="10.44140625" style="7" bestFit="1" customWidth="1"/>
    <col min="10765" max="10765" width="11.5546875" style="7" customWidth="1"/>
    <col min="10766" max="10766" width="14.5546875" style="7" customWidth="1"/>
    <col min="10767" max="10767" width="11.5546875" style="7"/>
    <col min="10768" max="10768" width="11.44140625" style="7" customWidth="1"/>
    <col min="10769" max="10769" width="38.6640625" style="7" customWidth="1"/>
    <col min="10770" max="10772" width="11.5546875" style="7"/>
    <col min="10773" max="10773" width="34.44140625" style="7" customWidth="1"/>
    <col min="10774" max="11007" width="11.5546875" style="7"/>
    <col min="11008" max="11008" width="7.44140625" style="7" customWidth="1"/>
    <col min="11009" max="11009" width="9.44140625" style="7" customWidth="1"/>
    <col min="11010" max="11010" width="13.5546875" style="7" customWidth="1"/>
    <col min="11011" max="11017" width="11.5546875" style="7" customWidth="1"/>
    <col min="11018" max="11018" width="14.44140625" style="7" customWidth="1"/>
    <col min="11019" max="11019" width="12.5546875" style="7" customWidth="1"/>
    <col min="11020" max="11020" width="10.44140625" style="7" bestFit="1" customWidth="1"/>
    <col min="11021" max="11021" width="11.5546875" style="7" customWidth="1"/>
    <col min="11022" max="11022" width="14.5546875" style="7" customWidth="1"/>
    <col min="11023" max="11023" width="11.5546875" style="7"/>
    <col min="11024" max="11024" width="11.44140625" style="7" customWidth="1"/>
    <col min="11025" max="11025" width="38.6640625" style="7" customWidth="1"/>
    <col min="11026" max="11028" width="11.5546875" style="7"/>
    <col min="11029" max="11029" width="34.44140625" style="7" customWidth="1"/>
    <col min="11030" max="11263" width="11.5546875" style="7"/>
    <col min="11264" max="11264" width="7.44140625" style="7" customWidth="1"/>
    <col min="11265" max="11265" width="9.44140625" style="7" customWidth="1"/>
    <col min="11266" max="11266" width="13.5546875" style="7" customWidth="1"/>
    <col min="11267" max="11273" width="11.5546875" style="7" customWidth="1"/>
    <col min="11274" max="11274" width="14.44140625" style="7" customWidth="1"/>
    <col min="11275" max="11275" width="12.5546875" style="7" customWidth="1"/>
    <col min="11276" max="11276" width="10.44140625" style="7" bestFit="1" customWidth="1"/>
    <col min="11277" max="11277" width="11.5546875" style="7" customWidth="1"/>
    <col min="11278" max="11278" width="14.5546875" style="7" customWidth="1"/>
    <col min="11279" max="11279" width="11.5546875" style="7"/>
    <col min="11280" max="11280" width="11.44140625" style="7" customWidth="1"/>
    <col min="11281" max="11281" width="38.6640625" style="7" customWidth="1"/>
    <col min="11282" max="11284" width="11.5546875" style="7"/>
    <col min="11285" max="11285" width="34.44140625" style="7" customWidth="1"/>
    <col min="11286" max="11519" width="11.5546875" style="7"/>
    <col min="11520" max="11520" width="7.44140625" style="7" customWidth="1"/>
    <col min="11521" max="11521" width="9.44140625" style="7" customWidth="1"/>
    <col min="11522" max="11522" width="13.5546875" style="7" customWidth="1"/>
    <col min="11523" max="11529" width="11.5546875" style="7" customWidth="1"/>
    <col min="11530" max="11530" width="14.44140625" style="7" customWidth="1"/>
    <col min="11531" max="11531" width="12.5546875" style="7" customWidth="1"/>
    <col min="11532" max="11532" width="10.44140625" style="7" bestFit="1" customWidth="1"/>
    <col min="11533" max="11533" width="11.5546875" style="7" customWidth="1"/>
    <col min="11534" max="11534" width="14.5546875" style="7" customWidth="1"/>
    <col min="11535" max="11535" width="11.5546875" style="7"/>
    <col min="11536" max="11536" width="11.44140625" style="7" customWidth="1"/>
    <col min="11537" max="11537" width="38.6640625" style="7" customWidth="1"/>
    <col min="11538" max="11540" width="11.5546875" style="7"/>
    <col min="11541" max="11541" width="34.44140625" style="7" customWidth="1"/>
    <col min="11542" max="11775" width="11.5546875" style="7"/>
    <col min="11776" max="11776" width="7.44140625" style="7" customWidth="1"/>
    <col min="11777" max="11777" width="9.44140625" style="7" customWidth="1"/>
    <col min="11778" max="11778" width="13.5546875" style="7" customWidth="1"/>
    <col min="11779" max="11785" width="11.5546875" style="7" customWidth="1"/>
    <col min="11786" max="11786" width="14.44140625" style="7" customWidth="1"/>
    <col min="11787" max="11787" width="12.5546875" style="7" customWidth="1"/>
    <col min="11788" max="11788" width="10.44140625" style="7" bestFit="1" customWidth="1"/>
    <col min="11789" max="11789" width="11.5546875" style="7" customWidth="1"/>
    <col min="11790" max="11790" width="14.5546875" style="7" customWidth="1"/>
    <col min="11791" max="11791" width="11.5546875" style="7"/>
    <col min="11792" max="11792" width="11.44140625" style="7" customWidth="1"/>
    <col min="11793" max="11793" width="38.6640625" style="7" customWidth="1"/>
    <col min="11794" max="11796" width="11.5546875" style="7"/>
    <col min="11797" max="11797" width="34.44140625" style="7" customWidth="1"/>
    <col min="11798" max="12031" width="11.5546875" style="7"/>
    <col min="12032" max="12032" width="7.44140625" style="7" customWidth="1"/>
    <col min="12033" max="12033" width="9.44140625" style="7" customWidth="1"/>
    <col min="12034" max="12034" width="13.5546875" style="7" customWidth="1"/>
    <col min="12035" max="12041" width="11.5546875" style="7" customWidth="1"/>
    <col min="12042" max="12042" width="14.44140625" style="7" customWidth="1"/>
    <col min="12043" max="12043" width="12.5546875" style="7" customWidth="1"/>
    <col min="12044" max="12044" width="10.44140625" style="7" bestFit="1" customWidth="1"/>
    <col min="12045" max="12045" width="11.5546875" style="7" customWidth="1"/>
    <col min="12046" max="12046" width="14.5546875" style="7" customWidth="1"/>
    <col min="12047" max="12047" width="11.5546875" style="7"/>
    <col min="12048" max="12048" width="11.44140625" style="7" customWidth="1"/>
    <col min="12049" max="12049" width="38.6640625" style="7" customWidth="1"/>
    <col min="12050" max="12052" width="11.5546875" style="7"/>
    <col min="12053" max="12053" width="34.44140625" style="7" customWidth="1"/>
    <col min="12054" max="12287" width="11.5546875" style="7"/>
    <col min="12288" max="12288" width="7.44140625" style="7" customWidth="1"/>
    <col min="12289" max="12289" width="9.44140625" style="7" customWidth="1"/>
    <col min="12290" max="12290" width="13.5546875" style="7" customWidth="1"/>
    <col min="12291" max="12297" width="11.5546875" style="7" customWidth="1"/>
    <col min="12298" max="12298" width="14.44140625" style="7" customWidth="1"/>
    <col min="12299" max="12299" width="12.5546875" style="7" customWidth="1"/>
    <col min="12300" max="12300" width="10.44140625" style="7" bestFit="1" customWidth="1"/>
    <col min="12301" max="12301" width="11.5546875" style="7" customWidth="1"/>
    <col min="12302" max="12302" width="14.5546875" style="7" customWidth="1"/>
    <col min="12303" max="12303" width="11.5546875" style="7"/>
    <col min="12304" max="12304" width="11.44140625" style="7" customWidth="1"/>
    <col min="12305" max="12305" width="38.6640625" style="7" customWidth="1"/>
    <col min="12306" max="12308" width="11.5546875" style="7"/>
    <col min="12309" max="12309" width="34.44140625" style="7" customWidth="1"/>
    <col min="12310" max="12543" width="11.5546875" style="7"/>
    <col min="12544" max="12544" width="7.44140625" style="7" customWidth="1"/>
    <col min="12545" max="12545" width="9.44140625" style="7" customWidth="1"/>
    <col min="12546" max="12546" width="13.5546875" style="7" customWidth="1"/>
    <col min="12547" max="12553" width="11.5546875" style="7" customWidth="1"/>
    <col min="12554" max="12554" width="14.44140625" style="7" customWidth="1"/>
    <col min="12555" max="12555" width="12.5546875" style="7" customWidth="1"/>
    <col min="12556" max="12556" width="10.44140625" style="7" bestFit="1" customWidth="1"/>
    <col min="12557" max="12557" width="11.5546875" style="7" customWidth="1"/>
    <col min="12558" max="12558" width="14.5546875" style="7" customWidth="1"/>
    <col min="12559" max="12559" width="11.5546875" style="7"/>
    <col min="12560" max="12560" width="11.44140625" style="7" customWidth="1"/>
    <col min="12561" max="12561" width="38.6640625" style="7" customWidth="1"/>
    <col min="12562" max="12564" width="11.5546875" style="7"/>
    <col min="12565" max="12565" width="34.44140625" style="7" customWidth="1"/>
    <col min="12566" max="12799" width="11.5546875" style="7"/>
    <col min="12800" max="12800" width="7.44140625" style="7" customWidth="1"/>
    <col min="12801" max="12801" width="9.44140625" style="7" customWidth="1"/>
    <col min="12802" max="12802" width="13.5546875" style="7" customWidth="1"/>
    <col min="12803" max="12809" width="11.5546875" style="7" customWidth="1"/>
    <col min="12810" max="12810" width="14.44140625" style="7" customWidth="1"/>
    <col min="12811" max="12811" width="12.5546875" style="7" customWidth="1"/>
    <col min="12812" max="12812" width="10.44140625" style="7" bestFit="1" customWidth="1"/>
    <col min="12813" max="12813" width="11.5546875" style="7" customWidth="1"/>
    <col min="12814" max="12814" width="14.5546875" style="7" customWidth="1"/>
    <col min="12815" max="12815" width="11.5546875" style="7"/>
    <col min="12816" max="12816" width="11.44140625" style="7" customWidth="1"/>
    <col min="12817" max="12817" width="38.6640625" style="7" customWidth="1"/>
    <col min="12818" max="12820" width="11.5546875" style="7"/>
    <col min="12821" max="12821" width="34.44140625" style="7" customWidth="1"/>
    <col min="12822" max="13055" width="11.5546875" style="7"/>
    <col min="13056" max="13056" width="7.44140625" style="7" customWidth="1"/>
    <col min="13057" max="13057" width="9.44140625" style="7" customWidth="1"/>
    <col min="13058" max="13058" width="13.5546875" style="7" customWidth="1"/>
    <col min="13059" max="13065" width="11.5546875" style="7" customWidth="1"/>
    <col min="13066" max="13066" width="14.44140625" style="7" customWidth="1"/>
    <col min="13067" max="13067" width="12.5546875" style="7" customWidth="1"/>
    <col min="13068" max="13068" width="10.44140625" style="7" bestFit="1" customWidth="1"/>
    <col min="13069" max="13069" width="11.5546875" style="7" customWidth="1"/>
    <col min="13070" max="13070" width="14.5546875" style="7" customWidth="1"/>
    <col min="13071" max="13071" width="11.5546875" style="7"/>
    <col min="13072" max="13072" width="11.44140625" style="7" customWidth="1"/>
    <col min="13073" max="13073" width="38.6640625" style="7" customWidth="1"/>
    <col min="13074" max="13076" width="11.5546875" style="7"/>
    <col min="13077" max="13077" width="34.44140625" style="7" customWidth="1"/>
    <col min="13078" max="13311" width="11.5546875" style="7"/>
    <col min="13312" max="13312" width="7.44140625" style="7" customWidth="1"/>
    <col min="13313" max="13313" width="9.44140625" style="7" customWidth="1"/>
    <col min="13314" max="13314" width="13.5546875" style="7" customWidth="1"/>
    <col min="13315" max="13321" width="11.5546875" style="7" customWidth="1"/>
    <col min="13322" max="13322" width="14.44140625" style="7" customWidth="1"/>
    <col min="13323" max="13323" width="12.5546875" style="7" customWidth="1"/>
    <col min="13324" max="13324" width="10.44140625" style="7" bestFit="1" customWidth="1"/>
    <col min="13325" max="13325" width="11.5546875" style="7" customWidth="1"/>
    <col min="13326" max="13326" width="14.5546875" style="7" customWidth="1"/>
    <col min="13327" max="13327" width="11.5546875" style="7"/>
    <col min="13328" max="13328" width="11.44140625" style="7" customWidth="1"/>
    <col min="13329" max="13329" width="38.6640625" style="7" customWidth="1"/>
    <col min="13330" max="13332" width="11.5546875" style="7"/>
    <col min="13333" max="13333" width="34.44140625" style="7" customWidth="1"/>
    <col min="13334" max="13567" width="11.5546875" style="7"/>
    <col min="13568" max="13568" width="7.44140625" style="7" customWidth="1"/>
    <col min="13569" max="13569" width="9.44140625" style="7" customWidth="1"/>
    <col min="13570" max="13570" width="13.5546875" style="7" customWidth="1"/>
    <col min="13571" max="13577" width="11.5546875" style="7" customWidth="1"/>
    <col min="13578" max="13578" width="14.44140625" style="7" customWidth="1"/>
    <col min="13579" max="13579" width="12.5546875" style="7" customWidth="1"/>
    <col min="13580" max="13580" width="10.44140625" style="7" bestFit="1" customWidth="1"/>
    <col min="13581" max="13581" width="11.5546875" style="7" customWidth="1"/>
    <col min="13582" max="13582" width="14.5546875" style="7" customWidth="1"/>
    <col min="13583" max="13583" width="11.5546875" style="7"/>
    <col min="13584" max="13584" width="11.44140625" style="7" customWidth="1"/>
    <col min="13585" max="13585" width="38.6640625" style="7" customWidth="1"/>
    <col min="13586" max="13588" width="11.5546875" style="7"/>
    <col min="13589" max="13589" width="34.44140625" style="7" customWidth="1"/>
    <col min="13590" max="13823" width="11.5546875" style="7"/>
    <col min="13824" max="13824" width="7.44140625" style="7" customWidth="1"/>
    <col min="13825" max="13825" width="9.44140625" style="7" customWidth="1"/>
    <col min="13826" max="13826" width="13.5546875" style="7" customWidth="1"/>
    <col min="13827" max="13833" width="11.5546875" style="7" customWidth="1"/>
    <col min="13834" max="13834" width="14.44140625" style="7" customWidth="1"/>
    <col min="13835" max="13835" width="12.5546875" style="7" customWidth="1"/>
    <col min="13836" max="13836" width="10.44140625" style="7" bestFit="1" customWidth="1"/>
    <col min="13837" max="13837" width="11.5546875" style="7" customWidth="1"/>
    <col min="13838" max="13838" width="14.5546875" style="7" customWidth="1"/>
    <col min="13839" max="13839" width="11.5546875" style="7"/>
    <col min="13840" max="13840" width="11.44140625" style="7" customWidth="1"/>
    <col min="13841" max="13841" width="38.6640625" style="7" customWidth="1"/>
    <col min="13842" max="13844" width="11.5546875" style="7"/>
    <col min="13845" max="13845" width="34.44140625" style="7" customWidth="1"/>
    <col min="13846" max="14079" width="11.5546875" style="7"/>
    <col min="14080" max="14080" width="7.44140625" style="7" customWidth="1"/>
    <col min="14081" max="14081" width="9.44140625" style="7" customWidth="1"/>
    <col min="14082" max="14082" width="13.5546875" style="7" customWidth="1"/>
    <col min="14083" max="14089" width="11.5546875" style="7" customWidth="1"/>
    <col min="14090" max="14090" width="14.44140625" style="7" customWidth="1"/>
    <col min="14091" max="14091" width="12.5546875" style="7" customWidth="1"/>
    <col min="14092" max="14092" width="10.44140625" style="7" bestFit="1" customWidth="1"/>
    <col min="14093" max="14093" width="11.5546875" style="7" customWidth="1"/>
    <col min="14094" max="14094" width="14.5546875" style="7" customWidth="1"/>
    <col min="14095" max="14095" width="11.5546875" style="7"/>
    <col min="14096" max="14096" width="11.44140625" style="7" customWidth="1"/>
    <col min="14097" max="14097" width="38.6640625" style="7" customWidth="1"/>
    <col min="14098" max="14100" width="11.5546875" style="7"/>
    <col min="14101" max="14101" width="34.44140625" style="7" customWidth="1"/>
    <col min="14102" max="14335" width="11.5546875" style="7"/>
    <col min="14336" max="14336" width="7.44140625" style="7" customWidth="1"/>
    <col min="14337" max="14337" width="9.44140625" style="7" customWidth="1"/>
    <col min="14338" max="14338" width="13.5546875" style="7" customWidth="1"/>
    <col min="14339" max="14345" width="11.5546875" style="7" customWidth="1"/>
    <col min="14346" max="14346" width="14.44140625" style="7" customWidth="1"/>
    <col min="14347" max="14347" width="12.5546875" style="7" customWidth="1"/>
    <col min="14348" max="14348" width="10.44140625" style="7" bestFit="1" customWidth="1"/>
    <col min="14349" max="14349" width="11.5546875" style="7" customWidth="1"/>
    <col min="14350" max="14350" width="14.5546875" style="7" customWidth="1"/>
    <col min="14351" max="14351" width="11.5546875" style="7"/>
    <col min="14352" max="14352" width="11.44140625" style="7" customWidth="1"/>
    <col min="14353" max="14353" width="38.6640625" style="7" customWidth="1"/>
    <col min="14354" max="14356" width="11.5546875" style="7"/>
    <col min="14357" max="14357" width="34.44140625" style="7" customWidth="1"/>
    <col min="14358" max="14591" width="11.5546875" style="7"/>
    <col min="14592" max="14592" width="7.44140625" style="7" customWidth="1"/>
    <col min="14593" max="14593" width="9.44140625" style="7" customWidth="1"/>
    <col min="14594" max="14594" width="13.5546875" style="7" customWidth="1"/>
    <col min="14595" max="14601" width="11.5546875" style="7" customWidth="1"/>
    <col min="14602" max="14602" width="14.44140625" style="7" customWidth="1"/>
    <col min="14603" max="14603" width="12.5546875" style="7" customWidth="1"/>
    <col min="14604" max="14604" width="10.44140625" style="7" bestFit="1" customWidth="1"/>
    <col min="14605" max="14605" width="11.5546875" style="7" customWidth="1"/>
    <col min="14606" max="14606" width="14.5546875" style="7" customWidth="1"/>
    <col min="14607" max="14607" width="11.5546875" style="7"/>
    <col min="14608" max="14608" width="11.44140625" style="7" customWidth="1"/>
    <col min="14609" max="14609" width="38.6640625" style="7" customWidth="1"/>
    <col min="14610" max="14612" width="11.5546875" style="7"/>
    <col min="14613" max="14613" width="34.44140625" style="7" customWidth="1"/>
    <col min="14614" max="14847" width="11.5546875" style="7"/>
    <col min="14848" max="14848" width="7.44140625" style="7" customWidth="1"/>
    <col min="14849" max="14849" width="9.44140625" style="7" customWidth="1"/>
    <col min="14850" max="14850" width="13.5546875" style="7" customWidth="1"/>
    <col min="14851" max="14857" width="11.5546875" style="7" customWidth="1"/>
    <col min="14858" max="14858" width="14.44140625" style="7" customWidth="1"/>
    <col min="14859" max="14859" width="12.5546875" style="7" customWidth="1"/>
    <col min="14860" max="14860" width="10.44140625" style="7" bestFit="1" customWidth="1"/>
    <col min="14861" max="14861" width="11.5546875" style="7" customWidth="1"/>
    <col min="14862" max="14862" width="14.5546875" style="7" customWidth="1"/>
    <col min="14863" max="14863" width="11.5546875" style="7"/>
    <col min="14864" max="14864" width="11.44140625" style="7" customWidth="1"/>
    <col min="14865" max="14865" width="38.6640625" style="7" customWidth="1"/>
    <col min="14866" max="14868" width="11.5546875" style="7"/>
    <col min="14869" max="14869" width="34.44140625" style="7" customWidth="1"/>
    <col min="14870" max="15103" width="11.5546875" style="7"/>
    <col min="15104" max="15104" width="7.44140625" style="7" customWidth="1"/>
    <col min="15105" max="15105" width="9.44140625" style="7" customWidth="1"/>
    <col min="15106" max="15106" width="13.5546875" style="7" customWidth="1"/>
    <col min="15107" max="15113" width="11.5546875" style="7" customWidth="1"/>
    <col min="15114" max="15114" width="14.44140625" style="7" customWidth="1"/>
    <col min="15115" max="15115" width="12.5546875" style="7" customWidth="1"/>
    <col min="15116" max="15116" width="10.44140625" style="7" bestFit="1" customWidth="1"/>
    <col min="15117" max="15117" width="11.5546875" style="7" customWidth="1"/>
    <col min="15118" max="15118" width="14.5546875" style="7" customWidth="1"/>
    <col min="15119" max="15119" width="11.5546875" style="7"/>
    <col min="15120" max="15120" width="11.44140625" style="7" customWidth="1"/>
    <col min="15121" max="15121" width="38.6640625" style="7" customWidth="1"/>
    <col min="15122" max="15124" width="11.5546875" style="7"/>
    <col min="15125" max="15125" width="34.44140625" style="7" customWidth="1"/>
    <col min="15126" max="15359" width="11.5546875" style="7"/>
    <col min="15360" max="15360" width="7.44140625" style="7" customWidth="1"/>
    <col min="15361" max="15361" width="9.44140625" style="7" customWidth="1"/>
    <col min="15362" max="15362" width="13.5546875" style="7" customWidth="1"/>
    <col min="15363" max="15369" width="11.5546875" style="7" customWidth="1"/>
    <col min="15370" max="15370" width="14.44140625" style="7" customWidth="1"/>
    <col min="15371" max="15371" width="12.5546875" style="7" customWidth="1"/>
    <col min="15372" max="15372" width="10.44140625" style="7" bestFit="1" customWidth="1"/>
    <col min="15373" max="15373" width="11.5546875" style="7" customWidth="1"/>
    <col min="15374" max="15374" width="14.5546875" style="7" customWidth="1"/>
    <col min="15375" max="15375" width="11.5546875" style="7"/>
    <col min="15376" max="15376" width="11.44140625" style="7" customWidth="1"/>
    <col min="15377" max="15377" width="38.6640625" style="7" customWidth="1"/>
    <col min="15378" max="15380" width="11.5546875" style="7"/>
    <col min="15381" max="15381" width="34.44140625" style="7" customWidth="1"/>
    <col min="15382" max="15615" width="11.5546875" style="7"/>
    <col min="15616" max="15616" width="7.44140625" style="7" customWidth="1"/>
    <col min="15617" max="15617" width="9.44140625" style="7" customWidth="1"/>
    <col min="15618" max="15618" width="13.5546875" style="7" customWidth="1"/>
    <col min="15619" max="15625" width="11.5546875" style="7" customWidth="1"/>
    <col min="15626" max="15626" width="14.44140625" style="7" customWidth="1"/>
    <col min="15627" max="15627" width="12.5546875" style="7" customWidth="1"/>
    <col min="15628" max="15628" width="10.44140625" style="7" bestFit="1" customWidth="1"/>
    <col min="15629" max="15629" width="11.5546875" style="7" customWidth="1"/>
    <col min="15630" max="15630" width="14.5546875" style="7" customWidth="1"/>
    <col min="15631" max="15631" width="11.5546875" style="7"/>
    <col min="15632" max="15632" width="11.44140625" style="7" customWidth="1"/>
    <col min="15633" max="15633" width="38.6640625" style="7" customWidth="1"/>
    <col min="15634" max="15636" width="11.5546875" style="7"/>
    <col min="15637" max="15637" width="34.44140625" style="7" customWidth="1"/>
    <col min="15638" max="15871" width="11.5546875" style="7"/>
    <col min="15872" max="15872" width="7.44140625" style="7" customWidth="1"/>
    <col min="15873" max="15873" width="9.44140625" style="7" customWidth="1"/>
    <col min="15874" max="15874" width="13.5546875" style="7" customWidth="1"/>
    <col min="15875" max="15881" width="11.5546875" style="7" customWidth="1"/>
    <col min="15882" max="15882" width="14.44140625" style="7" customWidth="1"/>
    <col min="15883" max="15883" width="12.5546875" style="7" customWidth="1"/>
    <col min="15884" max="15884" width="10.44140625" style="7" bestFit="1" customWidth="1"/>
    <col min="15885" max="15885" width="11.5546875" style="7" customWidth="1"/>
    <col min="15886" max="15886" width="14.5546875" style="7" customWidth="1"/>
    <col min="15887" max="15887" width="11.5546875" style="7"/>
    <col min="15888" max="15888" width="11.44140625" style="7" customWidth="1"/>
    <col min="15889" max="15889" width="38.6640625" style="7" customWidth="1"/>
    <col min="15890" max="15892" width="11.5546875" style="7"/>
    <col min="15893" max="15893" width="34.44140625" style="7" customWidth="1"/>
    <col min="15894" max="16127" width="11.5546875" style="7"/>
    <col min="16128" max="16128" width="7.44140625" style="7" customWidth="1"/>
    <col min="16129" max="16129" width="9.44140625" style="7" customWidth="1"/>
    <col min="16130" max="16130" width="13.5546875" style="7" customWidth="1"/>
    <col min="16131" max="16137" width="11.5546875" style="7" customWidth="1"/>
    <col min="16138" max="16138" width="14.44140625" style="7" customWidth="1"/>
    <col min="16139" max="16139" width="12.5546875" style="7" customWidth="1"/>
    <col min="16140" max="16140" width="10.44140625" style="7" bestFit="1" customWidth="1"/>
    <col min="16141" max="16141" width="11.5546875" style="7" customWidth="1"/>
    <col min="16142" max="16142" width="14.5546875" style="7" customWidth="1"/>
    <col min="16143" max="16143" width="11.5546875" style="7"/>
    <col min="16144" max="16144" width="11.44140625" style="7" customWidth="1"/>
    <col min="16145" max="16145" width="38.6640625" style="7" customWidth="1"/>
    <col min="16146" max="16148" width="11.5546875" style="7"/>
    <col min="16149" max="16149" width="34.44140625" style="7" customWidth="1"/>
    <col min="16150" max="16384" width="11.5546875" style="7"/>
  </cols>
  <sheetData>
    <row r="1" spans="1:18" x14ac:dyDescent="0.3">
      <c r="A1" s="3" t="s">
        <v>11</v>
      </c>
      <c r="B1" s="3"/>
      <c r="C1" s="3"/>
      <c r="D1" s="3"/>
      <c r="E1" s="4"/>
      <c r="F1" s="4"/>
      <c r="G1" s="5"/>
      <c r="H1" s="4"/>
      <c r="I1" s="4"/>
      <c r="J1" s="4"/>
      <c r="K1" s="4"/>
      <c r="L1" s="6"/>
      <c r="M1" s="4"/>
      <c r="N1" s="4"/>
      <c r="O1" s="4"/>
    </row>
    <row r="2" spans="1:18" x14ac:dyDescent="0.3">
      <c r="A2" s="3" t="s">
        <v>12</v>
      </c>
      <c r="B2" s="3"/>
      <c r="C2" s="3"/>
      <c r="D2" s="3"/>
      <c r="E2" s="4"/>
      <c r="F2" s="4"/>
      <c r="G2" s="5"/>
      <c r="H2" s="4"/>
      <c r="I2" s="4"/>
      <c r="J2" s="4"/>
      <c r="K2" s="4"/>
      <c r="L2" s="6"/>
      <c r="M2" s="4"/>
      <c r="N2" s="4"/>
      <c r="O2" s="4"/>
    </row>
    <row r="3" spans="1:18" x14ac:dyDescent="0.3">
      <c r="G3" s="8"/>
    </row>
    <row r="4" spans="1:18" x14ac:dyDescent="0.3">
      <c r="G4" s="8"/>
      <c r="L4" s="10">
        <f>+[1]COLSANITAS!M4</f>
        <v>45260</v>
      </c>
      <c r="M4" s="11"/>
    </row>
    <row r="5" spans="1:18" x14ac:dyDescent="0.3">
      <c r="A5" s="12" t="s">
        <v>13</v>
      </c>
      <c r="B5" s="12" t="s">
        <v>14</v>
      </c>
      <c r="C5" s="12"/>
      <c r="D5" s="12" t="s">
        <v>15</v>
      </c>
      <c r="E5" s="12" t="s">
        <v>16</v>
      </c>
      <c r="F5" s="12" t="s">
        <v>17</v>
      </c>
      <c r="G5" s="12" t="s">
        <v>18</v>
      </c>
      <c r="H5" s="13" t="s">
        <v>19</v>
      </c>
      <c r="I5" s="12" t="s">
        <v>20</v>
      </c>
      <c r="J5" s="12" t="s">
        <v>21</v>
      </c>
      <c r="K5" s="12" t="s">
        <v>22</v>
      </c>
      <c r="L5" s="14" t="s">
        <v>23</v>
      </c>
      <c r="M5" s="12" t="s">
        <v>24</v>
      </c>
      <c r="N5" s="12" t="s">
        <v>25</v>
      </c>
      <c r="O5" s="12" t="s">
        <v>26</v>
      </c>
      <c r="P5" s="12" t="s">
        <v>27</v>
      </c>
      <c r="Q5" s="15" t="s">
        <v>28</v>
      </c>
      <c r="R5" s="15"/>
    </row>
    <row r="6" spans="1:18" s="25" customFormat="1" x14ac:dyDescent="0.3">
      <c r="A6" s="16" t="s">
        <v>33</v>
      </c>
      <c r="B6" s="16">
        <v>4950</v>
      </c>
      <c r="C6" s="16" t="str">
        <f t="shared" ref="C6:C12" si="0">+CONCATENATE(A6,B6)</f>
        <v>CAL54950</v>
      </c>
      <c r="D6" s="17">
        <v>44980</v>
      </c>
      <c r="E6" s="35">
        <v>44986</v>
      </c>
      <c r="F6" s="18">
        <f>+E6+60</f>
        <v>45046</v>
      </c>
      <c r="G6" s="19">
        <v>25000</v>
      </c>
      <c r="H6" s="26">
        <v>4100</v>
      </c>
      <c r="I6" s="20"/>
      <c r="J6" s="20"/>
      <c r="K6" s="27">
        <f>+G6-H6-I6-J6</f>
        <v>20900</v>
      </c>
      <c r="L6" s="21">
        <f>+$L$4-F6</f>
        <v>214</v>
      </c>
      <c r="M6" s="21" t="str">
        <f t="shared" ref="M6:M12" si="1">IF(L6&lt;0,"CORRIENTE",IF(L6&lt;=90,IF(L6="","SIN RADICAR",IF(L6&lt;=30,"0 a 30",IF(L6&lt;=60,"31 a 60",IF(L6&lt;=90,"61 a 90",0)))),IF(L6&lt;=240,IF(L6&lt;=120,"91 a 120",IF(L6&lt;=150,"121 a 150",IF(L6&lt;=180,"151 a 180",IF(L6&lt;=210,"181 a 210",IF(L6&lt;=240,"211 a 240",0))))),IF(L6&lt;=270,"241 a 270",IF(L6&lt;=300,"271 a 300",IF(L6&lt;=330,"301 a 330",IF(L6&lt;=360,"331 a 360",IF(L6&gt;360,"Mas de 360",0))))))))</f>
        <v>211 a 240</v>
      </c>
      <c r="N6" s="22"/>
      <c r="O6" s="18"/>
      <c r="P6" s="23"/>
      <c r="Q6" s="24" t="s">
        <v>34</v>
      </c>
    </row>
    <row r="7" spans="1:18" s="25" customFormat="1" x14ac:dyDescent="0.3">
      <c r="A7" s="16" t="s">
        <v>33</v>
      </c>
      <c r="B7" s="16">
        <v>5054</v>
      </c>
      <c r="C7" s="16" t="str">
        <f t="shared" si="0"/>
        <v>CAL55054</v>
      </c>
      <c r="D7" s="17">
        <v>44981</v>
      </c>
      <c r="E7" s="35">
        <v>44986</v>
      </c>
      <c r="F7" s="18">
        <f>+E7+60</f>
        <v>45046</v>
      </c>
      <c r="G7" s="19">
        <v>85000</v>
      </c>
      <c r="H7" s="20"/>
      <c r="I7" s="20"/>
      <c r="J7" s="20"/>
      <c r="K7" s="27">
        <f t="shared" ref="K7:K15" si="2">+G7-H7-I7-J7</f>
        <v>85000</v>
      </c>
      <c r="L7" s="21">
        <f>+$L$4-F7</f>
        <v>214</v>
      </c>
      <c r="M7" s="21" t="str">
        <f t="shared" si="1"/>
        <v>211 a 240</v>
      </c>
      <c r="N7" s="22"/>
      <c r="O7" s="18"/>
      <c r="P7" s="23"/>
      <c r="Q7" s="24" t="s">
        <v>34</v>
      </c>
    </row>
    <row r="8" spans="1:18" s="25" customFormat="1" x14ac:dyDescent="0.3">
      <c r="A8" s="16" t="s">
        <v>29</v>
      </c>
      <c r="B8" s="16">
        <v>19639</v>
      </c>
      <c r="C8" s="16" t="str">
        <f t="shared" si="0"/>
        <v>CAL619639</v>
      </c>
      <c r="D8" s="17">
        <v>44974</v>
      </c>
      <c r="E8" s="35">
        <v>44986</v>
      </c>
      <c r="F8" s="18">
        <f>+E8+60</f>
        <v>45046</v>
      </c>
      <c r="G8" s="19">
        <v>25000</v>
      </c>
      <c r="H8" s="20"/>
      <c r="I8" s="20"/>
      <c r="J8" s="20"/>
      <c r="K8" s="27">
        <f t="shared" si="2"/>
        <v>25000</v>
      </c>
      <c r="L8" s="21">
        <f>+$L$4-F8</f>
        <v>214</v>
      </c>
      <c r="M8" s="21" t="str">
        <f t="shared" si="1"/>
        <v>211 a 240</v>
      </c>
      <c r="N8" s="22"/>
      <c r="O8" s="18"/>
      <c r="P8" s="23"/>
      <c r="Q8" s="24" t="s">
        <v>34</v>
      </c>
    </row>
    <row r="9" spans="1:18" s="25" customFormat="1" x14ac:dyDescent="0.3">
      <c r="A9" s="16" t="s">
        <v>33</v>
      </c>
      <c r="B9" s="16">
        <v>5702</v>
      </c>
      <c r="C9" s="16" t="str">
        <f t="shared" si="0"/>
        <v>CAL55702</v>
      </c>
      <c r="D9" s="17">
        <v>44995</v>
      </c>
      <c r="E9" s="35">
        <v>45019</v>
      </c>
      <c r="F9" s="18">
        <f>+E9+60</f>
        <v>45079</v>
      </c>
      <c r="G9" s="19">
        <v>20900</v>
      </c>
      <c r="H9" s="20"/>
      <c r="I9" s="20"/>
      <c r="J9" s="20"/>
      <c r="K9" s="27">
        <f t="shared" si="2"/>
        <v>20900</v>
      </c>
      <c r="L9" s="21">
        <f>+$L$4-F9</f>
        <v>181</v>
      </c>
      <c r="M9" s="21" t="str">
        <f t="shared" si="1"/>
        <v>181 a 210</v>
      </c>
      <c r="N9" s="22"/>
      <c r="O9" s="18"/>
      <c r="P9" s="23"/>
      <c r="Q9" s="24" t="s">
        <v>34</v>
      </c>
    </row>
    <row r="10" spans="1:18" s="25" customFormat="1" x14ac:dyDescent="0.3">
      <c r="A10" s="16" t="s">
        <v>33</v>
      </c>
      <c r="B10" s="16">
        <v>6752</v>
      </c>
      <c r="C10" s="16" t="str">
        <f t="shared" si="0"/>
        <v>CAL56752</v>
      </c>
      <c r="D10" s="17">
        <v>45016</v>
      </c>
      <c r="E10" s="35">
        <v>45019</v>
      </c>
      <c r="F10" s="18">
        <f>+E10+60</f>
        <v>45079</v>
      </c>
      <c r="G10" s="19">
        <v>20900</v>
      </c>
      <c r="H10" s="20"/>
      <c r="I10" s="20"/>
      <c r="J10" s="20"/>
      <c r="K10" s="27">
        <f t="shared" si="2"/>
        <v>20900</v>
      </c>
      <c r="L10" s="21">
        <f>+$L$4-F10</f>
        <v>181</v>
      </c>
      <c r="M10" s="21" t="str">
        <f t="shared" si="1"/>
        <v>181 a 210</v>
      </c>
      <c r="N10" s="22"/>
      <c r="O10" s="18"/>
      <c r="P10" s="23"/>
      <c r="Q10" s="24" t="s">
        <v>34</v>
      </c>
    </row>
    <row r="11" spans="1:18" s="25" customFormat="1" x14ac:dyDescent="0.3">
      <c r="A11" s="16" t="s">
        <v>29</v>
      </c>
      <c r="B11" s="16">
        <v>20467</v>
      </c>
      <c r="C11" s="16" t="str">
        <f t="shared" si="0"/>
        <v>CAL620467</v>
      </c>
      <c r="D11" s="17">
        <v>45006</v>
      </c>
      <c r="E11" s="35">
        <v>45019</v>
      </c>
      <c r="F11" s="18">
        <f>+E11+60</f>
        <v>45079</v>
      </c>
      <c r="G11" s="19">
        <v>20800</v>
      </c>
      <c r="H11" s="20"/>
      <c r="I11" s="20"/>
      <c r="J11" s="20"/>
      <c r="K11" s="27">
        <f t="shared" si="2"/>
        <v>20800</v>
      </c>
      <c r="L11" s="21">
        <f>+$L$4-F11</f>
        <v>181</v>
      </c>
      <c r="M11" s="21" t="str">
        <f t="shared" si="1"/>
        <v>181 a 210</v>
      </c>
      <c r="N11" s="22"/>
      <c r="O11" s="18"/>
      <c r="P11" s="23"/>
      <c r="Q11" s="24" t="s">
        <v>34</v>
      </c>
    </row>
    <row r="12" spans="1:18" s="25" customFormat="1" x14ac:dyDescent="0.3">
      <c r="A12" s="16" t="s">
        <v>29</v>
      </c>
      <c r="B12" s="16">
        <v>20797</v>
      </c>
      <c r="C12" s="16" t="str">
        <f t="shared" si="0"/>
        <v>CAL620797</v>
      </c>
      <c r="D12" s="17">
        <v>45010</v>
      </c>
      <c r="E12" s="35">
        <v>45019</v>
      </c>
      <c r="F12" s="18">
        <f>+E12+60</f>
        <v>45079</v>
      </c>
      <c r="G12" s="19">
        <v>200000</v>
      </c>
      <c r="H12" s="20"/>
      <c r="I12" s="20"/>
      <c r="J12" s="20"/>
      <c r="K12" s="27">
        <f t="shared" si="2"/>
        <v>200000</v>
      </c>
      <c r="L12" s="21">
        <f>+$L$4-F12</f>
        <v>181</v>
      </c>
      <c r="M12" s="21" t="str">
        <f t="shared" si="1"/>
        <v>181 a 210</v>
      </c>
      <c r="N12" s="22"/>
      <c r="O12" s="18"/>
      <c r="P12" s="23"/>
      <c r="Q12" s="24" t="s">
        <v>34</v>
      </c>
    </row>
    <row r="13" spans="1:18" s="25" customFormat="1" x14ac:dyDescent="0.3">
      <c r="A13" s="16" t="s">
        <v>32</v>
      </c>
      <c r="B13" s="16">
        <v>11205</v>
      </c>
      <c r="C13" s="16" t="str">
        <f t="shared" ref="C13:C21" si="3">+CONCATENATE(A13,B13)</f>
        <v>CAL911205</v>
      </c>
      <c r="D13" s="17">
        <v>45008</v>
      </c>
      <c r="E13" s="35">
        <v>45019</v>
      </c>
      <c r="F13" s="18">
        <f>+E13+60</f>
        <v>45079</v>
      </c>
      <c r="G13" s="19">
        <v>25000</v>
      </c>
      <c r="H13" s="20"/>
      <c r="I13" s="20"/>
      <c r="J13" s="20"/>
      <c r="K13" s="27">
        <f t="shared" si="2"/>
        <v>25000</v>
      </c>
      <c r="L13" s="21">
        <f>+$L$4-F13</f>
        <v>181</v>
      </c>
      <c r="M13" s="21" t="str">
        <f t="shared" ref="M13:M21" si="4">IF(L13&lt;0,"CORRIENTE",IF(L13&lt;=90,IF(L13="","SIN RADICAR",IF(L13&lt;=30,"0 a 30",IF(L13&lt;=60,"31 a 60",IF(L13&lt;=90,"61 a 90",0)))),IF(L13&lt;=240,IF(L13&lt;=120,"91 a 120",IF(L13&lt;=150,"121 a 150",IF(L13&lt;=180,"151 a 180",IF(L13&lt;=210,"181 a 210",IF(L13&lt;=240,"211 a 240",0))))),IF(L13&lt;=270,"241 a 270",IF(L13&lt;=300,"271 a 300",IF(L13&lt;=330,"301 a 330",IF(L13&lt;=360,"331 a 360",IF(L13&gt;360,"Mas de 360",0))))))))</f>
        <v>181 a 210</v>
      </c>
      <c r="N13" s="22"/>
      <c r="O13" s="18"/>
      <c r="P13" s="23"/>
      <c r="Q13" s="24" t="s">
        <v>34</v>
      </c>
    </row>
    <row r="14" spans="1:18" s="25" customFormat="1" x14ac:dyDescent="0.3">
      <c r="A14" s="16" t="s">
        <v>32</v>
      </c>
      <c r="B14" s="16">
        <v>11380</v>
      </c>
      <c r="C14" s="16" t="str">
        <f t="shared" si="3"/>
        <v>CAL911380</v>
      </c>
      <c r="D14" s="17">
        <v>45016</v>
      </c>
      <c r="E14" s="35">
        <v>45019</v>
      </c>
      <c r="F14" s="18">
        <f>+E14+60</f>
        <v>45079</v>
      </c>
      <c r="G14" s="19">
        <v>20900</v>
      </c>
      <c r="H14" s="20"/>
      <c r="I14" s="20"/>
      <c r="J14" s="20"/>
      <c r="K14" s="27">
        <f t="shared" si="2"/>
        <v>20900</v>
      </c>
      <c r="L14" s="21">
        <f>+$L$4-F14</f>
        <v>181</v>
      </c>
      <c r="M14" s="21" t="str">
        <f t="shared" si="4"/>
        <v>181 a 210</v>
      </c>
      <c r="N14" s="22"/>
      <c r="O14" s="18"/>
      <c r="P14" s="23"/>
      <c r="Q14" s="24" t="s">
        <v>34</v>
      </c>
    </row>
    <row r="15" spans="1:18" s="25" customFormat="1" x14ac:dyDescent="0.3">
      <c r="A15" s="16" t="s">
        <v>31</v>
      </c>
      <c r="B15" s="16">
        <v>6672</v>
      </c>
      <c r="C15" s="16" t="str">
        <f t="shared" si="3"/>
        <v>CAL36672</v>
      </c>
      <c r="D15" s="17">
        <v>45036</v>
      </c>
      <c r="E15" s="35">
        <v>45050</v>
      </c>
      <c r="F15" s="18">
        <f>+E15+60</f>
        <v>45110</v>
      </c>
      <c r="G15" s="19">
        <v>398369</v>
      </c>
      <c r="H15" s="20"/>
      <c r="I15" s="20"/>
      <c r="J15" s="20"/>
      <c r="K15" s="27">
        <f t="shared" si="2"/>
        <v>398369</v>
      </c>
      <c r="L15" s="21">
        <f>+$L$4-F15</f>
        <v>150</v>
      </c>
      <c r="M15" s="21" t="str">
        <f t="shared" si="4"/>
        <v>121 a 150</v>
      </c>
      <c r="N15" s="22"/>
      <c r="O15" s="18"/>
      <c r="P15" s="23"/>
      <c r="Q15" s="24" t="s">
        <v>34</v>
      </c>
    </row>
    <row r="16" spans="1:18" s="25" customFormat="1" x14ac:dyDescent="0.3">
      <c r="A16" s="16" t="s">
        <v>33</v>
      </c>
      <c r="B16" s="16">
        <v>6919</v>
      </c>
      <c r="C16" s="16" t="str">
        <f t="shared" si="3"/>
        <v>CAL56919</v>
      </c>
      <c r="D16" s="17">
        <v>45035</v>
      </c>
      <c r="E16" s="35">
        <v>45050</v>
      </c>
      <c r="F16" s="18">
        <f>+E16+60</f>
        <v>45110</v>
      </c>
      <c r="G16" s="19">
        <v>25000</v>
      </c>
      <c r="H16" s="20"/>
      <c r="I16" s="20"/>
      <c r="J16" s="20"/>
      <c r="K16" s="27">
        <f t="shared" ref="K16:K21" si="5">+G16-H16-I16-J16</f>
        <v>25000</v>
      </c>
      <c r="L16" s="21">
        <f>+$L$4-F16</f>
        <v>150</v>
      </c>
      <c r="M16" s="21" t="str">
        <f t="shared" si="4"/>
        <v>121 a 150</v>
      </c>
      <c r="N16" s="22"/>
      <c r="O16" s="18"/>
      <c r="P16" s="23"/>
      <c r="Q16" s="24" t="s">
        <v>34</v>
      </c>
    </row>
    <row r="17" spans="1:21" s="25" customFormat="1" x14ac:dyDescent="0.3">
      <c r="A17" s="16" t="s">
        <v>32</v>
      </c>
      <c r="B17" s="16">
        <v>11620</v>
      </c>
      <c r="C17" s="16" t="str">
        <f t="shared" si="3"/>
        <v>CAL911620</v>
      </c>
      <c r="D17" s="17">
        <v>45030</v>
      </c>
      <c r="E17" s="35">
        <v>45050</v>
      </c>
      <c r="F17" s="18">
        <f>+E17+60</f>
        <v>45110</v>
      </c>
      <c r="G17" s="19">
        <v>25000</v>
      </c>
      <c r="H17" s="20"/>
      <c r="I17" s="20"/>
      <c r="J17" s="20"/>
      <c r="K17" s="27">
        <f t="shared" si="5"/>
        <v>25000</v>
      </c>
      <c r="L17" s="21">
        <f>+$L$4-F17</f>
        <v>150</v>
      </c>
      <c r="M17" s="21" t="str">
        <f t="shared" si="4"/>
        <v>121 a 150</v>
      </c>
      <c r="N17" s="22"/>
      <c r="O17" s="18"/>
      <c r="P17" s="23"/>
      <c r="Q17" s="24" t="s">
        <v>34</v>
      </c>
    </row>
    <row r="18" spans="1:21" s="25" customFormat="1" x14ac:dyDescent="0.3">
      <c r="A18" s="16" t="s">
        <v>30</v>
      </c>
      <c r="B18" s="16">
        <v>5370</v>
      </c>
      <c r="C18" s="16" t="str">
        <f t="shared" si="3"/>
        <v>CAL25370</v>
      </c>
      <c r="D18" s="17">
        <v>45071</v>
      </c>
      <c r="E18" s="35">
        <v>45174</v>
      </c>
      <c r="F18" s="35">
        <f>+E18+60</f>
        <v>45234</v>
      </c>
      <c r="G18" s="19">
        <v>8500000</v>
      </c>
      <c r="H18" s="20"/>
      <c r="I18" s="20"/>
      <c r="J18" s="20"/>
      <c r="K18" s="20">
        <f t="shared" si="5"/>
        <v>8500000</v>
      </c>
      <c r="L18" s="21">
        <f>+$L$4-F18</f>
        <v>26</v>
      </c>
      <c r="M18" s="28" t="str">
        <f t="shared" si="4"/>
        <v>0 a 30</v>
      </c>
      <c r="N18" s="22"/>
      <c r="O18" s="18"/>
      <c r="P18" s="23"/>
      <c r="Q18" s="28" t="s">
        <v>36</v>
      </c>
    </row>
    <row r="19" spans="1:21" s="25" customFormat="1" x14ac:dyDescent="0.3">
      <c r="A19" s="16" t="s">
        <v>31</v>
      </c>
      <c r="B19" s="16">
        <v>7014</v>
      </c>
      <c r="C19" s="16" t="str">
        <f t="shared" si="3"/>
        <v>CAL37014</v>
      </c>
      <c r="D19" s="17">
        <v>45063</v>
      </c>
      <c r="E19" s="35">
        <v>45174</v>
      </c>
      <c r="F19" s="18">
        <f>+E19+60</f>
        <v>45234</v>
      </c>
      <c r="G19" s="19">
        <v>180000</v>
      </c>
      <c r="H19" s="20"/>
      <c r="I19" s="20"/>
      <c r="J19" s="20"/>
      <c r="K19" s="20">
        <f t="shared" si="5"/>
        <v>180000</v>
      </c>
      <c r="L19" s="21">
        <f>+$L$4-F19</f>
        <v>26</v>
      </c>
      <c r="M19" s="21" t="str">
        <f t="shared" si="4"/>
        <v>0 a 30</v>
      </c>
      <c r="N19" s="22"/>
      <c r="O19" s="18"/>
      <c r="P19" s="23"/>
      <c r="Q19" s="24" t="s">
        <v>34</v>
      </c>
    </row>
    <row r="20" spans="1:21" s="25" customFormat="1" x14ac:dyDescent="0.3">
      <c r="A20" s="16" t="s">
        <v>33</v>
      </c>
      <c r="B20" s="16">
        <v>7630</v>
      </c>
      <c r="C20" s="16" t="str">
        <f t="shared" si="3"/>
        <v>CAL57630</v>
      </c>
      <c r="D20" s="17">
        <v>45054</v>
      </c>
      <c r="E20" s="35">
        <v>45174</v>
      </c>
      <c r="F20" s="18">
        <f>+E20+60</f>
        <v>45234</v>
      </c>
      <c r="G20" s="19">
        <v>20900</v>
      </c>
      <c r="H20" s="20"/>
      <c r="I20" s="20"/>
      <c r="J20" s="20"/>
      <c r="K20" s="20">
        <f t="shared" si="5"/>
        <v>20900</v>
      </c>
      <c r="L20" s="21">
        <f>+$L$4-F20</f>
        <v>26</v>
      </c>
      <c r="M20" s="21" t="str">
        <f t="shared" si="4"/>
        <v>0 a 30</v>
      </c>
      <c r="N20" s="22"/>
      <c r="O20" s="18"/>
      <c r="P20" s="23"/>
      <c r="Q20" s="24" t="s">
        <v>34</v>
      </c>
    </row>
    <row r="21" spans="1:21" s="25" customFormat="1" x14ac:dyDescent="0.3">
      <c r="A21" s="16" t="s">
        <v>33</v>
      </c>
      <c r="B21" s="16">
        <v>7857</v>
      </c>
      <c r="C21" s="16" t="str">
        <f t="shared" si="3"/>
        <v>CAL57857</v>
      </c>
      <c r="D21" s="17">
        <v>45061</v>
      </c>
      <c r="E21" s="35">
        <v>45174</v>
      </c>
      <c r="F21" s="18">
        <f>+E21+60</f>
        <v>45234</v>
      </c>
      <c r="G21" s="19">
        <v>25000</v>
      </c>
      <c r="H21" s="20"/>
      <c r="I21" s="20"/>
      <c r="J21" s="20"/>
      <c r="K21" s="20">
        <f t="shared" si="5"/>
        <v>25000</v>
      </c>
      <c r="L21" s="21">
        <f>+$L$4-F21</f>
        <v>26</v>
      </c>
      <c r="M21" s="21" t="str">
        <f t="shared" si="4"/>
        <v>0 a 30</v>
      </c>
      <c r="N21" s="22"/>
      <c r="O21" s="18"/>
      <c r="P21" s="23"/>
      <c r="Q21" s="24" t="s">
        <v>37</v>
      </c>
    </row>
    <row r="22" spans="1:21" s="25" customFormat="1" x14ac:dyDescent="0.3">
      <c r="A22" s="16" t="s">
        <v>32</v>
      </c>
      <c r="B22" s="16">
        <v>12819</v>
      </c>
      <c r="C22" s="16" t="str">
        <f t="shared" ref="C22:C24" si="6">+CONCATENATE(A22,B22)</f>
        <v>CAL912819</v>
      </c>
      <c r="D22" s="17">
        <v>45057</v>
      </c>
      <c r="E22" s="35">
        <v>45174</v>
      </c>
      <c r="F22" s="18">
        <f>+E22+60</f>
        <v>45234</v>
      </c>
      <c r="G22" s="19">
        <v>25000</v>
      </c>
      <c r="H22" s="20"/>
      <c r="I22" s="20"/>
      <c r="J22" s="20"/>
      <c r="K22" s="20">
        <f t="shared" ref="K22:K26" si="7">+G22-H22-I22-J22</f>
        <v>25000</v>
      </c>
      <c r="L22" s="21">
        <f>+$L$4-F22</f>
        <v>26</v>
      </c>
      <c r="M22" s="21" t="str">
        <f t="shared" ref="M22:M24" si="8">IF(L22&lt;0,"CORRIENTE",IF(L22&lt;=90,IF(L22="","SIN RADICAR",IF(L22&lt;=30,"0 a 30",IF(L22&lt;=60,"31 a 60",IF(L22&lt;=90,"61 a 90",0)))),IF(L22&lt;=240,IF(L22&lt;=120,"91 a 120",IF(L22&lt;=150,"121 a 150",IF(L22&lt;=180,"151 a 180",IF(L22&lt;=210,"181 a 210",IF(L22&lt;=240,"211 a 240",0))))),IF(L22&lt;=270,"241 a 270",IF(L22&lt;=300,"271 a 300",IF(L22&lt;=330,"301 a 330",IF(L22&lt;=360,"331 a 360",IF(L22&gt;360,"Mas de 360",0))))))))</f>
        <v>0 a 30</v>
      </c>
      <c r="N22" s="22"/>
      <c r="O22" s="18"/>
      <c r="P22" s="23"/>
      <c r="Q22" s="24" t="s">
        <v>34</v>
      </c>
    </row>
    <row r="23" spans="1:21" s="25" customFormat="1" x14ac:dyDescent="0.3">
      <c r="A23" s="16" t="s">
        <v>32</v>
      </c>
      <c r="B23" s="16">
        <v>13145</v>
      </c>
      <c r="C23" s="16" t="str">
        <f t="shared" si="6"/>
        <v>CAL913145</v>
      </c>
      <c r="D23" s="17">
        <v>45071</v>
      </c>
      <c r="E23" s="35">
        <v>45174</v>
      </c>
      <c r="F23" s="18">
        <f>+E23+60</f>
        <v>45234</v>
      </c>
      <c r="G23" s="19">
        <v>25000</v>
      </c>
      <c r="H23" s="20"/>
      <c r="I23" s="20"/>
      <c r="J23" s="20"/>
      <c r="K23" s="20">
        <f t="shared" si="7"/>
        <v>25000</v>
      </c>
      <c r="L23" s="21">
        <f>+$L$4-F23</f>
        <v>26</v>
      </c>
      <c r="M23" s="21" t="str">
        <f t="shared" si="8"/>
        <v>0 a 30</v>
      </c>
      <c r="N23" s="22"/>
      <c r="O23" s="18"/>
      <c r="P23" s="23"/>
      <c r="Q23" s="24" t="s">
        <v>37</v>
      </c>
    </row>
    <row r="24" spans="1:21" s="25" customFormat="1" x14ac:dyDescent="0.3">
      <c r="A24" s="16" t="s">
        <v>38</v>
      </c>
      <c r="B24" s="16">
        <v>79</v>
      </c>
      <c r="C24" s="16" t="str">
        <f t="shared" si="6"/>
        <v>CL1079</v>
      </c>
      <c r="D24" s="17">
        <v>45063</v>
      </c>
      <c r="E24" s="35">
        <v>45174</v>
      </c>
      <c r="F24" s="18">
        <f>+E24+60</f>
        <v>45234</v>
      </c>
      <c r="G24" s="19">
        <v>177000</v>
      </c>
      <c r="H24" s="20"/>
      <c r="I24" s="20"/>
      <c r="J24" s="20"/>
      <c r="K24" s="20">
        <f t="shared" si="7"/>
        <v>177000</v>
      </c>
      <c r="L24" s="21">
        <f>+$L$4-F24</f>
        <v>26</v>
      </c>
      <c r="M24" s="21" t="str">
        <f t="shared" si="8"/>
        <v>0 a 30</v>
      </c>
      <c r="N24" s="22"/>
      <c r="O24" s="18"/>
      <c r="P24" s="23"/>
      <c r="Q24" s="24" t="s">
        <v>34</v>
      </c>
    </row>
    <row r="25" spans="1:21" s="25" customFormat="1" x14ac:dyDescent="0.3">
      <c r="A25" s="16" t="s">
        <v>32</v>
      </c>
      <c r="B25" s="16">
        <v>14634</v>
      </c>
      <c r="C25" s="16" t="str">
        <f t="shared" ref="C25:C36" si="9">+CONCATENATE(A25,B25)</f>
        <v>CAL914634</v>
      </c>
      <c r="D25" s="17">
        <v>45098</v>
      </c>
      <c r="E25" s="35">
        <v>45119</v>
      </c>
      <c r="F25" s="18">
        <f>+E25+60</f>
        <v>45179</v>
      </c>
      <c r="G25" s="19">
        <v>177000</v>
      </c>
      <c r="H25" s="20"/>
      <c r="I25" s="20"/>
      <c r="J25" s="20"/>
      <c r="K25" s="20">
        <f t="shared" si="7"/>
        <v>177000</v>
      </c>
      <c r="L25" s="21">
        <f>+$L$4-F25</f>
        <v>81</v>
      </c>
      <c r="M25" s="21" t="str">
        <f t="shared" ref="M25:M36" si="10">IF(L25&lt;0,"CORRIENTE",IF(L25&lt;=90,IF(L25="","SIN RADICAR",IF(L25&lt;=30,"0 a 30",IF(L25&lt;=60,"31 a 60",IF(L25&lt;=90,"61 a 90",0)))),IF(L25&lt;=240,IF(L25&lt;=120,"91 a 120",IF(L25&lt;=150,"121 a 150",IF(L25&lt;=180,"151 a 180",IF(L25&lt;=210,"181 a 210",IF(L25&lt;=240,"211 a 240",0))))),IF(L25&lt;=270,"241 a 270",IF(L25&lt;=300,"271 a 300",IF(L25&lt;=330,"301 a 330",IF(L25&lt;=360,"331 a 360",IF(L25&gt;360,"Mas de 360",0))))))))</f>
        <v>61 a 90</v>
      </c>
      <c r="N25" s="22"/>
      <c r="O25" s="18"/>
      <c r="P25" s="23"/>
      <c r="Q25" s="24" t="s">
        <v>34</v>
      </c>
    </row>
    <row r="26" spans="1:21" s="25" customFormat="1" x14ac:dyDescent="0.3">
      <c r="A26" s="16" t="s">
        <v>32</v>
      </c>
      <c r="B26" s="16">
        <v>14814</v>
      </c>
      <c r="C26" s="16" t="str">
        <f t="shared" si="9"/>
        <v>CAL914814</v>
      </c>
      <c r="D26" s="17">
        <v>45100</v>
      </c>
      <c r="E26" s="35">
        <v>45119</v>
      </c>
      <c r="F26" s="18">
        <f>+E26+60</f>
        <v>45179</v>
      </c>
      <c r="G26" s="19">
        <v>20900</v>
      </c>
      <c r="H26" s="20"/>
      <c r="I26" s="20"/>
      <c r="J26" s="20"/>
      <c r="K26" s="20">
        <f t="shared" si="7"/>
        <v>20900</v>
      </c>
      <c r="L26" s="21">
        <f>+$L$4-F26</f>
        <v>81</v>
      </c>
      <c r="M26" s="21" t="str">
        <f t="shared" si="10"/>
        <v>61 a 90</v>
      </c>
      <c r="N26" s="22"/>
      <c r="O26" s="18"/>
      <c r="P26" s="23"/>
      <c r="Q26" s="24" t="s">
        <v>34</v>
      </c>
    </row>
    <row r="27" spans="1:21" s="25" customFormat="1" x14ac:dyDescent="0.3">
      <c r="A27" s="16" t="s">
        <v>32</v>
      </c>
      <c r="B27" s="16">
        <v>14962</v>
      </c>
      <c r="C27" s="16" t="str">
        <f t="shared" si="9"/>
        <v>CAL914962</v>
      </c>
      <c r="D27" s="17">
        <v>45103</v>
      </c>
      <c r="E27" s="35">
        <v>45211</v>
      </c>
      <c r="F27" s="18">
        <f>+E27+60</f>
        <v>45271</v>
      </c>
      <c r="G27" s="19">
        <v>20900</v>
      </c>
      <c r="H27" s="20"/>
      <c r="I27" s="20"/>
      <c r="J27" s="20"/>
      <c r="K27" s="20">
        <f t="shared" ref="K27:K36" si="11">+G27-H27-I27-J27</f>
        <v>20900</v>
      </c>
      <c r="L27" s="21">
        <f>+$L$4-F27</f>
        <v>-11</v>
      </c>
      <c r="M27" s="21" t="str">
        <f t="shared" si="10"/>
        <v>CORRIENTE</v>
      </c>
      <c r="N27" s="22"/>
      <c r="O27" s="18"/>
      <c r="P27" s="23"/>
      <c r="Q27" s="24" t="s">
        <v>39</v>
      </c>
      <c r="R27" s="29"/>
      <c r="S27" s="29"/>
      <c r="T27" s="29"/>
      <c r="U27" s="29"/>
    </row>
    <row r="28" spans="1:21" s="25" customFormat="1" x14ac:dyDescent="0.3">
      <c r="A28" s="16" t="s">
        <v>32</v>
      </c>
      <c r="B28" s="16">
        <v>15423</v>
      </c>
      <c r="C28" s="16" t="str">
        <f t="shared" si="9"/>
        <v>CAL915423</v>
      </c>
      <c r="D28" s="17">
        <v>45107</v>
      </c>
      <c r="E28" s="35">
        <v>45211</v>
      </c>
      <c r="F28" s="18">
        <f>+E28+60</f>
        <v>45271</v>
      </c>
      <c r="G28" s="19">
        <v>20900</v>
      </c>
      <c r="H28" s="20"/>
      <c r="I28" s="20"/>
      <c r="J28" s="20"/>
      <c r="K28" s="20">
        <f t="shared" si="11"/>
        <v>20900</v>
      </c>
      <c r="L28" s="21">
        <f>+$L$4-F28</f>
        <v>-11</v>
      </c>
      <c r="M28" s="21" t="str">
        <f t="shared" si="10"/>
        <v>CORRIENTE</v>
      </c>
      <c r="N28" s="22"/>
      <c r="O28" s="18"/>
      <c r="P28" s="23"/>
      <c r="Q28" s="24" t="s">
        <v>39</v>
      </c>
      <c r="R28" s="29"/>
      <c r="S28" s="29"/>
      <c r="T28" s="29"/>
      <c r="U28" s="29"/>
    </row>
    <row r="29" spans="1:21" s="25" customFormat="1" x14ac:dyDescent="0.3">
      <c r="A29" s="16" t="s">
        <v>38</v>
      </c>
      <c r="B29" s="16">
        <v>1080</v>
      </c>
      <c r="C29" s="16" t="str">
        <f t="shared" si="9"/>
        <v>CL101080</v>
      </c>
      <c r="D29" s="17">
        <v>45097</v>
      </c>
      <c r="E29" s="35">
        <v>45211</v>
      </c>
      <c r="F29" s="18">
        <f>+E29+60</f>
        <v>45271</v>
      </c>
      <c r="G29" s="19">
        <v>85000</v>
      </c>
      <c r="H29" s="20"/>
      <c r="I29" s="20"/>
      <c r="J29" s="20"/>
      <c r="K29" s="20">
        <f t="shared" si="11"/>
        <v>85000</v>
      </c>
      <c r="L29" s="21">
        <f>+$L$4-F29</f>
        <v>-11</v>
      </c>
      <c r="M29" s="21" t="str">
        <f t="shared" si="10"/>
        <v>CORRIENTE</v>
      </c>
      <c r="N29" s="22"/>
      <c r="O29" s="18"/>
      <c r="P29" s="23"/>
      <c r="Q29" s="24" t="s">
        <v>39</v>
      </c>
      <c r="R29" s="29"/>
      <c r="S29" s="29"/>
      <c r="T29" s="29"/>
      <c r="U29" s="29"/>
    </row>
    <row r="30" spans="1:21" s="25" customFormat="1" x14ac:dyDescent="0.3">
      <c r="A30" s="16" t="s">
        <v>38</v>
      </c>
      <c r="B30" s="16">
        <v>1294</v>
      </c>
      <c r="C30" s="16" t="str">
        <f t="shared" si="9"/>
        <v>CL101294</v>
      </c>
      <c r="D30" s="17">
        <v>45107</v>
      </c>
      <c r="E30" s="35">
        <v>45211</v>
      </c>
      <c r="F30" s="18">
        <f>+E30+60</f>
        <v>45271</v>
      </c>
      <c r="G30" s="19">
        <v>25000</v>
      </c>
      <c r="H30" s="20"/>
      <c r="I30" s="20"/>
      <c r="J30" s="20"/>
      <c r="K30" s="20">
        <f t="shared" si="11"/>
        <v>25000</v>
      </c>
      <c r="L30" s="21">
        <f>+$L$4-F30</f>
        <v>-11</v>
      </c>
      <c r="M30" s="21" t="str">
        <f t="shared" si="10"/>
        <v>CORRIENTE</v>
      </c>
      <c r="N30" s="22"/>
      <c r="O30" s="18"/>
      <c r="P30" s="23"/>
      <c r="Q30" s="24" t="s">
        <v>39</v>
      </c>
      <c r="R30" s="29"/>
      <c r="S30" s="29"/>
      <c r="T30" s="29"/>
      <c r="U30" s="29"/>
    </row>
    <row r="31" spans="1:21" s="25" customFormat="1" x14ac:dyDescent="0.3">
      <c r="A31" s="16" t="s">
        <v>31</v>
      </c>
      <c r="B31" s="16">
        <v>7303</v>
      </c>
      <c r="C31" s="16" t="str">
        <f t="shared" si="9"/>
        <v>CAL37303</v>
      </c>
      <c r="D31" s="17">
        <v>45115</v>
      </c>
      <c r="E31" s="35">
        <v>45231</v>
      </c>
      <c r="F31" s="35">
        <f>+E31+60</f>
        <v>45291</v>
      </c>
      <c r="G31" s="19">
        <v>856138</v>
      </c>
      <c r="H31" s="20"/>
      <c r="I31" s="20"/>
      <c r="J31" s="20"/>
      <c r="K31" s="20">
        <f t="shared" si="11"/>
        <v>856138</v>
      </c>
      <c r="L31" s="21">
        <f>+$L$4-F31</f>
        <v>-31</v>
      </c>
      <c r="M31" s="28" t="str">
        <f t="shared" si="10"/>
        <v>CORRIENTE</v>
      </c>
      <c r="N31" s="22"/>
      <c r="O31" s="18"/>
      <c r="P31" s="23"/>
      <c r="Q31" s="24" t="s">
        <v>36</v>
      </c>
    </row>
    <row r="32" spans="1:21" s="25" customFormat="1" x14ac:dyDescent="0.3">
      <c r="A32" s="16" t="s">
        <v>29</v>
      </c>
      <c r="B32" s="16">
        <v>23491</v>
      </c>
      <c r="C32" s="16" t="str">
        <f t="shared" si="9"/>
        <v>CAL623491</v>
      </c>
      <c r="D32" s="17">
        <v>45135</v>
      </c>
      <c r="E32" s="35">
        <v>45142</v>
      </c>
      <c r="F32" s="18">
        <f>+E32+60</f>
        <v>45202</v>
      </c>
      <c r="G32" s="19">
        <v>20900</v>
      </c>
      <c r="H32" s="20"/>
      <c r="I32" s="20"/>
      <c r="J32" s="20"/>
      <c r="K32" s="20">
        <f t="shared" si="11"/>
        <v>20900</v>
      </c>
      <c r="L32" s="21">
        <f>+$L$4-F32</f>
        <v>58</v>
      </c>
      <c r="M32" s="21" t="str">
        <f t="shared" si="10"/>
        <v>31 a 60</v>
      </c>
      <c r="N32" s="22"/>
      <c r="O32" s="18"/>
      <c r="P32" s="23"/>
      <c r="Q32" s="24" t="s">
        <v>34</v>
      </c>
    </row>
    <row r="33" spans="1:17" s="25" customFormat="1" x14ac:dyDescent="0.3">
      <c r="A33" s="16" t="s">
        <v>32</v>
      </c>
      <c r="B33" s="16">
        <v>15896</v>
      </c>
      <c r="C33" s="16" t="str">
        <f t="shared" si="9"/>
        <v>CAL915896</v>
      </c>
      <c r="D33" s="17">
        <v>45118</v>
      </c>
      <c r="E33" s="35">
        <v>45142</v>
      </c>
      <c r="F33" s="18">
        <f>+E33+60</f>
        <v>45202</v>
      </c>
      <c r="G33" s="19">
        <v>20900</v>
      </c>
      <c r="H33" s="20"/>
      <c r="I33" s="20"/>
      <c r="J33" s="20"/>
      <c r="K33" s="20">
        <f t="shared" si="11"/>
        <v>20900</v>
      </c>
      <c r="L33" s="21">
        <f>+$L$4-F33</f>
        <v>58</v>
      </c>
      <c r="M33" s="21" t="str">
        <f t="shared" si="10"/>
        <v>31 a 60</v>
      </c>
      <c r="N33" s="22"/>
      <c r="O33" s="18"/>
      <c r="P33" s="23"/>
      <c r="Q33" s="24" t="s">
        <v>34</v>
      </c>
    </row>
    <row r="34" spans="1:17" s="25" customFormat="1" x14ac:dyDescent="0.3">
      <c r="A34" s="16" t="s">
        <v>32</v>
      </c>
      <c r="B34" s="16">
        <v>16093</v>
      </c>
      <c r="C34" s="16" t="str">
        <f t="shared" si="9"/>
        <v>CAL916093</v>
      </c>
      <c r="D34" s="17">
        <v>45120</v>
      </c>
      <c r="E34" s="35">
        <v>45142</v>
      </c>
      <c r="F34" s="18">
        <f>+E34+60</f>
        <v>45202</v>
      </c>
      <c r="G34" s="19">
        <v>20900</v>
      </c>
      <c r="H34" s="20"/>
      <c r="I34" s="20"/>
      <c r="J34" s="20"/>
      <c r="K34" s="20">
        <f t="shared" si="11"/>
        <v>20900</v>
      </c>
      <c r="L34" s="21">
        <f>+$L$4-F34</f>
        <v>58</v>
      </c>
      <c r="M34" s="21" t="str">
        <f t="shared" si="10"/>
        <v>31 a 60</v>
      </c>
      <c r="N34" s="22"/>
      <c r="O34" s="18"/>
      <c r="P34" s="23"/>
      <c r="Q34" s="24" t="s">
        <v>34</v>
      </c>
    </row>
    <row r="35" spans="1:17" s="25" customFormat="1" x14ac:dyDescent="0.3">
      <c r="A35" s="16" t="s">
        <v>32</v>
      </c>
      <c r="B35" s="16">
        <v>16134</v>
      </c>
      <c r="C35" s="16" t="str">
        <f t="shared" si="9"/>
        <v>CAL916134</v>
      </c>
      <c r="D35" s="17">
        <v>45121</v>
      </c>
      <c r="E35" s="35">
        <v>45142</v>
      </c>
      <c r="F35" s="18">
        <f>+E35+60</f>
        <v>45202</v>
      </c>
      <c r="G35" s="19">
        <v>166400</v>
      </c>
      <c r="H35" s="20"/>
      <c r="I35" s="20"/>
      <c r="J35" s="20"/>
      <c r="K35" s="20">
        <f t="shared" si="11"/>
        <v>166400</v>
      </c>
      <c r="L35" s="21">
        <f>+$L$4-F35</f>
        <v>58</v>
      </c>
      <c r="M35" s="21" t="str">
        <f t="shared" si="10"/>
        <v>31 a 60</v>
      </c>
      <c r="N35" s="22"/>
      <c r="O35" s="18"/>
      <c r="P35" s="23"/>
      <c r="Q35" s="24" t="s">
        <v>34</v>
      </c>
    </row>
    <row r="36" spans="1:17" s="25" customFormat="1" x14ac:dyDescent="0.3">
      <c r="A36" s="16" t="s">
        <v>32</v>
      </c>
      <c r="B36" s="16">
        <v>17013</v>
      </c>
      <c r="C36" s="16" t="str">
        <f t="shared" si="9"/>
        <v>CAL917013</v>
      </c>
      <c r="D36" s="17">
        <v>45132</v>
      </c>
      <c r="E36" s="35">
        <v>45142</v>
      </c>
      <c r="F36" s="18">
        <f>+E36+60</f>
        <v>45202</v>
      </c>
      <c r="G36" s="19">
        <v>20900</v>
      </c>
      <c r="H36" s="20"/>
      <c r="I36" s="20"/>
      <c r="J36" s="20"/>
      <c r="K36" s="20">
        <f t="shared" si="11"/>
        <v>20900</v>
      </c>
      <c r="L36" s="21">
        <f>+$L$4-F36</f>
        <v>58</v>
      </c>
      <c r="M36" s="21" t="str">
        <f t="shared" si="10"/>
        <v>31 a 60</v>
      </c>
      <c r="N36" s="22"/>
      <c r="O36" s="18"/>
      <c r="P36" s="23"/>
      <c r="Q36" s="24" t="s">
        <v>34</v>
      </c>
    </row>
    <row r="37" spans="1:17" s="25" customFormat="1" x14ac:dyDescent="0.3">
      <c r="A37" s="16" t="s">
        <v>32</v>
      </c>
      <c r="B37" s="16">
        <v>17317</v>
      </c>
      <c r="C37" s="16" t="str">
        <f t="shared" ref="C37:C47" si="12">+CONCATENATE(A37,B37)</f>
        <v>CAL917317</v>
      </c>
      <c r="D37" s="17">
        <v>45135</v>
      </c>
      <c r="E37" s="35">
        <v>45142</v>
      </c>
      <c r="F37" s="18">
        <f>+E37+60</f>
        <v>45202</v>
      </c>
      <c r="G37" s="19">
        <v>20900</v>
      </c>
      <c r="H37" s="20"/>
      <c r="I37" s="20"/>
      <c r="J37" s="20"/>
      <c r="K37" s="20">
        <f t="shared" ref="K37:K48" si="13">+G37-H37-I37-J37</f>
        <v>20900</v>
      </c>
      <c r="L37" s="21">
        <f>+$L$4-F37</f>
        <v>58</v>
      </c>
      <c r="M37" s="21" t="str">
        <f t="shared" ref="M37:M47" si="14">IF(L37&lt;0,"CORRIENTE",IF(L37&lt;=90,IF(L37="","SIN RADICAR",IF(L37&lt;=30,"0 a 30",IF(L37&lt;=60,"31 a 60",IF(L37&lt;=90,"61 a 90",0)))),IF(L37&lt;=240,IF(L37&lt;=120,"91 a 120",IF(L37&lt;=150,"121 a 150",IF(L37&lt;=180,"151 a 180",IF(L37&lt;=210,"181 a 210",IF(L37&lt;=240,"211 a 240",0))))),IF(L37&lt;=270,"241 a 270",IF(L37&lt;=300,"271 a 300",IF(L37&lt;=330,"301 a 330",IF(L37&lt;=360,"331 a 360",IF(L37&gt;360,"Mas de 360",0))))))))</f>
        <v>31 a 60</v>
      </c>
      <c r="N37" s="22"/>
      <c r="O37" s="18"/>
      <c r="P37" s="23"/>
      <c r="Q37" s="24" t="s">
        <v>34</v>
      </c>
    </row>
    <row r="38" spans="1:17" s="25" customFormat="1" x14ac:dyDescent="0.3">
      <c r="A38" s="16" t="s">
        <v>32</v>
      </c>
      <c r="B38" s="16">
        <v>17525</v>
      </c>
      <c r="C38" s="16" t="str">
        <f t="shared" si="12"/>
        <v>CAL917525</v>
      </c>
      <c r="D38" s="17">
        <v>45138</v>
      </c>
      <c r="E38" s="35">
        <v>45142</v>
      </c>
      <c r="F38" s="18">
        <f>+E38+60</f>
        <v>45202</v>
      </c>
      <c r="G38" s="19">
        <v>6600</v>
      </c>
      <c r="H38" s="20"/>
      <c r="I38" s="20"/>
      <c r="J38" s="20"/>
      <c r="K38" s="20">
        <f t="shared" si="13"/>
        <v>6600</v>
      </c>
      <c r="L38" s="21">
        <f>+$L$4-F38</f>
        <v>58</v>
      </c>
      <c r="M38" s="21" t="str">
        <f t="shared" si="14"/>
        <v>31 a 60</v>
      </c>
      <c r="N38" s="22"/>
      <c r="O38" s="18"/>
      <c r="P38" s="23"/>
      <c r="Q38" s="24" t="s">
        <v>34</v>
      </c>
    </row>
    <row r="39" spans="1:17" s="25" customFormat="1" x14ac:dyDescent="0.3">
      <c r="A39" s="16" t="s">
        <v>31</v>
      </c>
      <c r="B39" s="16">
        <v>7839</v>
      </c>
      <c r="C39" s="16" t="str">
        <f t="shared" si="12"/>
        <v>CAL37839</v>
      </c>
      <c r="D39" s="17">
        <v>45142</v>
      </c>
      <c r="E39" s="35">
        <v>45173</v>
      </c>
      <c r="F39" s="18">
        <f>+E39+60</f>
        <v>45233</v>
      </c>
      <c r="G39" s="19">
        <v>2743996</v>
      </c>
      <c r="H39" s="20"/>
      <c r="I39" s="20"/>
      <c r="J39" s="20"/>
      <c r="K39" s="20">
        <f t="shared" si="13"/>
        <v>2743996</v>
      </c>
      <c r="L39" s="21">
        <f>+$L$4-F39</f>
        <v>27</v>
      </c>
      <c r="M39" s="21" t="str">
        <f t="shared" si="14"/>
        <v>0 a 30</v>
      </c>
      <c r="N39" s="22"/>
      <c r="O39" s="18"/>
      <c r="P39" s="23"/>
      <c r="Q39" s="24"/>
    </row>
    <row r="40" spans="1:17" s="25" customFormat="1" x14ac:dyDescent="0.3">
      <c r="A40" s="16" t="s">
        <v>32</v>
      </c>
      <c r="B40" s="16">
        <v>17952</v>
      </c>
      <c r="C40" s="16" t="str">
        <f t="shared" si="12"/>
        <v>CAL917952</v>
      </c>
      <c r="D40" s="17">
        <v>45142</v>
      </c>
      <c r="E40" s="35">
        <v>45173</v>
      </c>
      <c r="F40" s="18">
        <f>+E40+60</f>
        <v>45233</v>
      </c>
      <c r="G40" s="19">
        <v>20900</v>
      </c>
      <c r="H40" s="20"/>
      <c r="I40" s="20"/>
      <c r="J40" s="20"/>
      <c r="K40" s="20">
        <f t="shared" si="13"/>
        <v>20900</v>
      </c>
      <c r="L40" s="21">
        <f>+$L$4-F40</f>
        <v>27</v>
      </c>
      <c r="M40" s="21" t="str">
        <f t="shared" si="14"/>
        <v>0 a 30</v>
      </c>
      <c r="N40" s="22"/>
      <c r="O40" s="18"/>
      <c r="P40" s="23"/>
      <c r="Q40" s="24"/>
    </row>
    <row r="41" spans="1:17" s="25" customFormat="1" x14ac:dyDescent="0.3">
      <c r="A41" s="16" t="s">
        <v>32</v>
      </c>
      <c r="B41" s="16">
        <v>19527</v>
      </c>
      <c r="C41" s="16" t="str">
        <f t="shared" si="12"/>
        <v>CAL919527</v>
      </c>
      <c r="D41" s="17">
        <v>45164</v>
      </c>
      <c r="E41" s="35">
        <v>45173</v>
      </c>
      <c r="F41" s="18">
        <f>+E41+60</f>
        <v>45233</v>
      </c>
      <c r="G41" s="19">
        <v>20900</v>
      </c>
      <c r="H41" s="20"/>
      <c r="I41" s="20"/>
      <c r="J41" s="20"/>
      <c r="K41" s="20">
        <f t="shared" si="13"/>
        <v>20900</v>
      </c>
      <c r="L41" s="21">
        <f>+$L$4-F41</f>
        <v>27</v>
      </c>
      <c r="M41" s="21" t="str">
        <f t="shared" si="14"/>
        <v>0 a 30</v>
      </c>
      <c r="N41" s="22"/>
      <c r="O41" s="18"/>
      <c r="P41" s="23"/>
      <c r="Q41" s="24"/>
    </row>
    <row r="42" spans="1:17" s="25" customFormat="1" x14ac:dyDescent="0.3">
      <c r="A42" s="16" t="s">
        <v>32</v>
      </c>
      <c r="B42" s="16">
        <v>19707</v>
      </c>
      <c r="C42" s="16" t="str">
        <f t="shared" si="12"/>
        <v>CAL919707</v>
      </c>
      <c r="D42" s="17">
        <v>45166</v>
      </c>
      <c r="E42" s="35">
        <v>45173</v>
      </c>
      <c r="F42" s="18">
        <f>+E42+60</f>
        <v>45233</v>
      </c>
      <c r="G42" s="19">
        <v>20900</v>
      </c>
      <c r="H42" s="20"/>
      <c r="I42" s="20"/>
      <c r="J42" s="20"/>
      <c r="K42" s="20">
        <f t="shared" si="13"/>
        <v>20900</v>
      </c>
      <c r="L42" s="21">
        <f>+$L$4-F42</f>
        <v>27</v>
      </c>
      <c r="M42" s="21" t="str">
        <f t="shared" si="14"/>
        <v>0 a 30</v>
      </c>
      <c r="N42" s="22"/>
      <c r="O42" s="18"/>
      <c r="P42" s="23"/>
      <c r="Q42" s="24"/>
    </row>
    <row r="43" spans="1:17" s="25" customFormat="1" x14ac:dyDescent="0.3">
      <c r="A43" s="16" t="s">
        <v>32</v>
      </c>
      <c r="B43" s="16">
        <v>20375</v>
      </c>
      <c r="C43" s="16" t="str">
        <f t="shared" si="12"/>
        <v>CAL920375</v>
      </c>
      <c r="D43" s="17">
        <v>45169</v>
      </c>
      <c r="E43" s="35">
        <v>45173</v>
      </c>
      <c r="F43" s="18">
        <f>+E43+60</f>
        <v>45233</v>
      </c>
      <c r="G43" s="19">
        <v>6600</v>
      </c>
      <c r="H43" s="20"/>
      <c r="I43" s="20"/>
      <c r="J43" s="20"/>
      <c r="K43" s="20">
        <f t="shared" si="13"/>
        <v>6600</v>
      </c>
      <c r="L43" s="21">
        <f>+$L$4-F43</f>
        <v>27</v>
      </c>
      <c r="M43" s="21" t="str">
        <f t="shared" si="14"/>
        <v>0 a 30</v>
      </c>
      <c r="N43" s="22"/>
      <c r="O43" s="18"/>
      <c r="P43" s="23"/>
      <c r="Q43" s="24"/>
    </row>
    <row r="44" spans="1:17" s="25" customFormat="1" x14ac:dyDescent="0.3">
      <c r="A44" s="16" t="s">
        <v>38</v>
      </c>
      <c r="B44" s="16">
        <v>1677</v>
      </c>
      <c r="C44" s="16" t="str">
        <f t="shared" si="12"/>
        <v>CL101677</v>
      </c>
      <c r="D44" s="17">
        <v>45163</v>
      </c>
      <c r="E44" s="35">
        <v>45173</v>
      </c>
      <c r="F44" s="18">
        <f>+E44+60</f>
        <v>45233</v>
      </c>
      <c r="G44" s="19">
        <v>630000</v>
      </c>
      <c r="H44" s="20"/>
      <c r="I44" s="20"/>
      <c r="J44" s="20"/>
      <c r="K44" s="20">
        <f t="shared" si="13"/>
        <v>630000</v>
      </c>
      <c r="L44" s="21">
        <f>+$L$4-F44</f>
        <v>27</v>
      </c>
      <c r="M44" s="21" t="str">
        <f t="shared" si="14"/>
        <v>0 a 30</v>
      </c>
      <c r="N44" s="22"/>
      <c r="O44" s="18"/>
      <c r="P44" s="23"/>
      <c r="Q44" s="24"/>
    </row>
    <row r="45" spans="1:17" s="25" customFormat="1" x14ac:dyDescent="0.3">
      <c r="A45" s="16" t="s">
        <v>38</v>
      </c>
      <c r="B45" s="16">
        <v>1721</v>
      </c>
      <c r="C45" s="16" t="str">
        <f t="shared" si="12"/>
        <v>CL101721</v>
      </c>
      <c r="D45" s="17">
        <v>45167</v>
      </c>
      <c r="E45" s="35">
        <v>45173</v>
      </c>
      <c r="F45" s="18">
        <f>+E45+60</f>
        <v>45233</v>
      </c>
      <c r="G45" s="19">
        <v>61900</v>
      </c>
      <c r="H45" s="20"/>
      <c r="I45" s="20"/>
      <c r="J45" s="20"/>
      <c r="K45" s="20">
        <f t="shared" si="13"/>
        <v>61900</v>
      </c>
      <c r="L45" s="21">
        <f>+$L$4-F45</f>
        <v>27</v>
      </c>
      <c r="M45" s="21" t="str">
        <f t="shared" si="14"/>
        <v>0 a 30</v>
      </c>
      <c r="N45" s="22"/>
      <c r="O45" s="18"/>
      <c r="P45" s="23"/>
      <c r="Q45" s="24"/>
    </row>
    <row r="46" spans="1:17" s="25" customFormat="1" x14ac:dyDescent="0.3">
      <c r="A46" s="16" t="s">
        <v>31</v>
      </c>
      <c r="B46" s="16">
        <v>8484</v>
      </c>
      <c r="C46" s="16" t="str">
        <f t="shared" si="12"/>
        <v>CAL38484</v>
      </c>
      <c r="D46" s="17">
        <v>45187</v>
      </c>
      <c r="E46" s="35">
        <v>45202</v>
      </c>
      <c r="F46" s="18">
        <f>+E46+60</f>
        <v>45262</v>
      </c>
      <c r="G46" s="19">
        <v>2021415</v>
      </c>
      <c r="H46" s="20"/>
      <c r="I46" s="20"/>
      <c r="J46" s="20"/>
      <c r="K46" s="20">
        <f t="shared" si="13"/>
        <v>2021415</v>
      </c>
      <c r="L46" s="21">
        <f>+$L$4-F46</f>
        <v>-2</v>
      </c>
      <c r="M46" s="21" t="str">
        <f t="shared" si="14"/>
        <v>CORRIENTE</v>
      </c>
      <c r="N46" s="22"/>
      <c r="O46" s="18"/>
      <c r="P46" s="23"/>
      <c r="Q46" s="24"/>
    </row>
    <row r="47" spans="1:17" s="25" customFormat="1" x14ac:dyDescent="0.3">
      <c r="A47" s="16" t="s">
        <v>31</v>
      </c>
      <c r="B47" s="16">
        <v>8811</v>
      </c>
      <c r="C47" s="16" t="str">
        <f t="shared" si="12"/>
        <v>CAL38811</v>
      </c>
      <c r="D47" s="17">
        <v>45199</v>
      </c>
      <c r="E47" s="35">
        <v>45231</v>
      </c>
      <c r="F47" s="18">
        <f>+E47+60</f>
        <v>45291</v>
      </c>
      <c r="G47" s="19">
        <v>6855000</v>
      </c>
      <c r="H47" s="20"/>
      <c r="I47" s="20"/>
      <c r="J47" s="20"/>
      <c r="K47" s="20">
        <f t="shared" si="13"/>
        <v>6855000</v>
      </c>
      <c r="L47" s="21">
        <f>+$L$4-F47</f>
        <v>-31</v>
      </c>
      <c r="M47" s="21" t="str">
        <f t="shared" si="14"/>
        <v>CORRIENTE</v>
      </c>
      <c r="N47" s="22"/>
      <c r="O47" s="18"/>
      <c r="P47" s="23"/>
      <c r="Q47" s="24"/>
    </row>
    <row r="48" spans="1:17" s="25" customFormat="1" x14ac:dyDescent="0.3">
      <c r="A48" s="16" t="s">
        <v>32</v>
      </c>
      <c r="B48" s="16">
        <v>20612</v>
      </c>
      <c r="C48" s="16" t="str">
        <f t="shared" ref="C48:C62" si="15">+CONCATENATE(A48,B48)</f>
        <v>CAL920612</v>
      </c>
      <c r="D48" s="17">
        <v>45175</v>
      </c>
      <c r="E48" s="35">
        <v>45202</v>
      </c>
      <c r="F48" s="18">
        <f>+E48+60</f>
        <v>45262</v>
      </c>
      <c r="G48" s="19">
        <v>20900</v>
      </c>
      <c r="H48" s="20"/>
      <c r="I48" s="20"/>
      <c r="J48" s="20"/>
      <c r="K48" s="20">
        <f t="shared" si="13"/>
        <v>20900</v>
      </c>
      <c r="L48" s="21">
        <f>+$L$4-F48</f>
        <v>-2</v>
      </c>
      <c r="M48" s="21" t="str">
        <f t="shared" ref="M48:M62" si="16">IF(L48&lt;0,"CORRIENTE",IF(L48&lt;=90,IF(L48="","SIN RADICAR",IF(L48&lt;=30,"0 a 30",IF(L48&lt;=60,"31 a 60",IF(L48&lt;=90,"61 a 90",0)))),IF(L48&lt;=240,IF(L48&lt;=120,"91 a 120",IF(L48&lt;=150,"121 a 150",IF(L48&lt;=180,"151 a 180",IF(L48&lt;=210,"181 a 210",IF(L48&lt;=240,"211 a 240",0))))),IF(L48&lt;=270,"241 a 270",IF(L48&lt;=300,"271 a 300",IF(L48&lt;=330,"301 a 330",IF(L48&lt;=360,"331 a 360",IF(L48&gt;360,"Mas de 360",0))))))))</f>
        <v>CORRIENTE</v>
      </c>
      <c r="N48" s="22"/>
      <c r="O48" s="18"/>
      <c r="P48" s="23"/>
      <c r="Q48" s="24"/>
    </row>
    <row r="49" spans="1:17" s="25" customFormat="1" x14ac:dyDescent="0.3">
      <c r="A49" s="16" t="s">
        <v>32</v>
      </c>
      <c r="B49" s="16">
        <v>21195</v>
      </c>
      <c r="C49" s="16" t="str">
        <f t="shared" si="15"/>
        <v>CAL921195</v>
      </c>
      <c r="D49" s="17">
        <v>45182</v>
      </c>
      <c r="E49" s="35">
        <v>45202</v>
      </c>
      <c r="F49" s="18">
        <f>+E49+60</f>
        <v>45262</v>
      </c>
      <c r="G49" s="19">
        <v>20900</v>
      </c>
      <c r="H49" s="20"/>
      <c r="I49" s="20"/>
      <c r="J49" s="20"/>
      <c r="K49" s="20">
        <f t="shared" ref="K49:K55" si="17">+G49-H49-I49-J49</f>
        <v>20900</v>
      </c>
      <c r="L49" s="21">
        <f>+$L$4-F49</f>
        <v>-2</v>
      </c>
      <c r="M49" s="21" t="str">
        <f t="shared" si="16"/>
        <v>CORRIENTE</v>
      </c>
      <c r="N49" s="22"/>
      <c r="O49" s="18"/>
      <c r="P49" s="23"/>
      <c r="Q49" s="24"/>
    </row>
    <row r="50" spans="1:17" s="25" customFormat="1" x14ac:dyDescent="0.3">
      <c r="A50" s="16" t="s">
        <v>32</v>
      </c>
      <c r="B50" s="16">
        <v>21605</v>
      </c>
      <c r="C50" s="16" t="str">
        <f t="shared" si="15"/>
        <v>CAL921605</v>
      </c>
      <c r="D50" s="17">
        <v>45187</v>
      </c>
      <c r="E50" s="35">
        <v>45202</v>
      </c>
      <c r="F50" s="18">
        <f>+E50+60</f>
        <v>45262</v>
      </c>
      <c r="G50" s="19">
        <v>20900</v>
      </c>
      <c r="H50" s="20"/>
      <c r="I50" s="20"/>
      <c r="J50" s="20"/>
      <c r="K50" s="20">
        <f t="shared" si="17"/>
        <v>20900</v>
      </c>
      <c r="L50" s="21">
        <f>+$L$4-F50</f>
        <v>-2</v>
      </c>
      <c r="M50" s="21" t="str">
        <f t="shared" si="16"/>
        <v>CORRIENTE</v>
      </c>
      <c r="N50" s="22"/>
      <c r="O50" s="18"/>
      <c r="P50" s="23"/>
      <c r="Q50" s="24"/>
    </row>
    <row r="51" spans="1:17" s="25" customFormat="1" x14ac:dyDescent="0.3">
      <c r="A51" s="16" t="s">
        <v>38</v>
      </c>
      <c r="B51" s="16">
        <v>2117</v>
      </c>
      <c r="C51" s="16" t="str">
        <f t="shared" si="15"/>
        <v>CL102117</v>
      </c>
      <c r="D51" s="17">
        <v>45199</v>
      </c>
      <c r="E51" s="35">
        <v>45202</v>
      </c>
      <c r="F51" s="18">
        <f>+E51+60</f>
        <v>45262</v>
      </c>
      <c r="G51" s="19">
        <v>495550</v>
      </c>
      <c r="H51" s="20"/>
      <c r="I51" s="20"/>
      <c r="J51" s="20"/>
      <c r="K51" s="20">
        <f t="shared" si="17"/>
        <v>495550</v>
      </c>
      <c r="L51" s="21">
        <f>+$L$4-F51</f>
        <v>-2</v>
      </c>
      <c r="M51" s="21" t="str">
        <f t="shared" si="16"/>
        <v>CORRIENTE</v>
      </c>
      <c r="N51" s="22"/>
      <c r="O51" s="18"/>
      <c r="P51" s="23"/>
      <c r="Q51" s="24"/>
    </row>
    <row r="52" spans="1:17" s="25" customFormat="1" x14ac:dyDescent="0.3">
      <c r="A52" s="16" t="s">
        <v>31</v>
      </c>
      <c r="B52" s="16">
        <v>9313</v>
      </c>
      <c r="C52" s="16" t="str">
        <f t="shared" si="15"/>
        <v>CAL39313</v>
      </c>
      <c r="D52" s="17">
        <v>45230</v>
      </c>
      <c r="E52" s="18">
        <v>45237</v>
      </c>
      <c r="F52" s="18">
        <f>+E52+60</f>
        <v>45297</v>
      </c>
      <c r="G52" s="19">
        <v>875944</v>
      </c>
      <c r="H52" s="20"/>
      <c r="I52" s="20"/>
      <c r="J52" s="20"/>
      <c r="K52" s="20">
        <f t="shared" si="17"/>
        <v>875944</v>
      </c>
      <c r="L52" s="21">
        <f>+$L$4-F52</f>
        <v>-37</v>
      </c>
      <c r="M52" s="21" t="str">
        <f t="shared" si="16"/>
        <v>CORRIENTE</v>
      </c>
      <c r="N52" s="22"/>
      <c r="O52" s="18"/>
      <c r="P52" s="23"/>
      <c r="Q52" s="24"/>
    </row>
    <row r="53" spans="1:17" s="25" customFormat="1" x14ac:dyDescent="0.3">
      <c r="A53" s="16" t="s">
        <v>32</v>
      </c>
      <c r="B53" s="16">
        <v>24112</v>
      </c>
      <c r="C53" s="16" t="str">
        <f t="shared" si="15"/>
        <v>CAL924112</v>
      </c>
      <c r="D53" s="17">
        <v>45209</v>
      </c>
      <c r="E53" s="18">
        <v>45237</v>
      </c>
      <c r="F53" s="18">
        <f>+E53+60</f>
        <v>45297</v>
      </c>
      <c r="G53" s="19">
        <v>210000</v>
      </c>
      <c r="H53" s="20"/>
      <c r="I53" s="20"/>
      <c r="J53" s="20"/>
      <c r="K53" s="20">
        <f t="shared" si="17"/>
        <v>210000</v>
      </c>
      <c r="L53" s="21">
        <f>+$L$4-F53</f>
        <v>-37</v>
      </c>
      <c r="M53" s="21" t="str">
        <f t="shared" si="16"/>
        <v>CORRIENTE</v>
      </c>
      <c r="N53" s="22"/>
      <c r="O53" s="18"/>
      <c r="P53" s="23"/>
      <c r="Q53" s="24"/>
    </row>
    <row r="54" spans="1:17" s="25" customFormat="1" x14ac:dyDescent="0.3">
      <c r="A54" s="16" t="s">
        <v>32</v>
      </c>
      <c r="B54" s="16">
        <v>24615</v>
      </c>
      <c r="C54" s="16" t="str">
        <f t="shared" si="15"/>
        <v>CAL924615</v>
      </c>
      <c r="D54" s="17">
        <v>45217</v>
      </c>
      <c r="E54" s="18">
        <v>45237</v>
      </c>
      <c r="F54" s="18">
        <f>+E54+60</f>
        <v>45297</v>
      </c>
      <c r="G54" s="19">
        <v>210000</v>
      </c>
      <c r="H54" s="20"/>
      <c r="I54" s="20"/>
      <c r="J54" s="20"/>
      <c r="K54" s="20">
        <f t="shared" si="17"/>
        <v>210000</v>
      </c>
      <c r="L54" s="21">
        <f>+$L$4-F54</f>
        <v>-37</v>
      </c>
      <c r="M54" s="21" t="str">
        <f t="shared" si="16"/>
        <v>CORRIENTE</v>
      </c>
      <c r="N54" s="22"/>
      <c r="O54" s="18"/>
      <c r="P54" s="23"/>
      <c r="Q54" s="24"/>
    </row>
    <row r="55" spans="1:17" s="25" customFormat="1" x14ac:dyDescent="0.3">
      <c r="A55" s="16" t="s">
        <v>32</v>
      </c>
      <c r="B55" s="16">
        <v>25655</v>
      </c>
      <c r="C55" s="16" t="str">
        <f t="shared" si="15"/>
        <v>CAL925655</v>
      </c>
      <c r="D55" s="17">
        <v>45226</v>
      </c>
      <c r="E55" s="18">
        <v>45237</v>
      </c>
      <c r="F55" s="18">
        <f>+E55+60</f>
        <v>45297</v>
      </c>
      <c r="G55" s="19">
        <v>20900</v>
      </c>
      <c r="H55" s="20"/>
      <c r="I55" s="20"/>
      <c r="J55" s="20"/>
      <c r="K55" s="20">
        <f t="shared" si="17"/>
        <v>20900</v>
      </c>
      <c r="L55" s="21">
        <f>+$L$4-F55</f>
        <v>-37</v>
      </c>
      <c r="M55" s="21" t="str">
        <f t="shared" si="16"/>
        <v>CORRIENTE</v>
      </c>
      <c r="N55" s="22"/>
      <c r="O55" s="18"/>
      <c r="P55" s="23"/>
      <c r="Q55" s="24"/>
    </row>
    <row r="56" spans="1:17" s="25" customFormat="1" x14ac:dyDescent="0.3">
      <c r="A56" s="16" t="s">
        <v>32</v>
      </c>
      <c r="B56" s="16">
        <v>26208</v>
      </c>
      <c r="C56" s="16" t="str">
        <f t="shared" si="15"/>
        <v>CAL926208</v>
      </c>
      <c r="D56" s="17">
        <v>45230</v>
      </c>
      <c r="E56" s="18">
        <v>45237</v>
      </c>
      <c r="F56" s="18">
        <f>+E56+60</f>
        <v>45297</v>
      </c>
      <c r="G56" s="19">
        <v>490000</v>
      </c>
      <c r="H56" s="20"/>
      <c r="I56" s="20"/>
      <c r="J56" s="20"/>
      <c r="K56" s="20">
        <f>+G56-H56-I56-J56</f>
        <v>490000</v>
      </c>
      <c r="L56" s="21">
        <f>+$L$4-F56</f>
        <v>-37</v>
      </c>
      <c r="M56" s="21" t="str">
        <f t="shared" si="16"/>
        <v>CORRIENTE</v>
      </c>
      <c r="N56" s="22"/>
      <c r="O56" s="18"/>
      <c r="P56" s="23"/>
      <c r="Q56" s="24"/>
    </row>
    <row r="57" spans="1:17" s="25" customFormat="1" x14ac:dyDescent="0.3">
      <c r="A57" s="16" t="s">
        <v>31</v>
      </c>
      <c r="B57" s="16">
        <v>9525</v>
      </c>
      <c r="C57" s="16" t="str">
        <f t="shared" si="15"/>
        <v>CAL39525</v>
      </c>
      <c r="D57" s="17">
        <v>45250</v>
      </c>
      <c r="E57" s="18">
        <v>45265</v>
      </c>
      <c r="F57" s="18">
        <f>+E57+60</f>
        <v>45325</v>
      </c>
      <c r="G57" s="19">
        <v>2021415</v>
      </c>
      <c r="H57" s="20"/>
      <c r="I57" s="20"/>
      <c r="J57" s="20"/>
      <c r="K57" s="20">
        <f t="shared" ref="K57:K103" si="18">+G57-H57-I57-J57</f>
        <v>2021415</v>
      </c>
      <c r="L57" s="21">
        <f>+$L$4-F57</f>
        <v>-65</v>
      </c>
      <c r="M57" s="21" t="str">
        <f t="shared" si="16"/>
        <v>CORRIENTE</v>
      </c>
      <c r="N57" s="22"/>
      <c r="O57" s="18"/>
      <c r="P57" s="23"/>
      <c r="Q57" s="24"/>
    </row>
    <row r="58" spans="1:17" s="25" customFormat="1" x14ac:dyDescent="0.3">
      <c r="A58" s="16" t="s">
        <v>31</v>
      </c>
      <c r="B58" s="16">
        <v>9682</v>
      </c>
      <c r="C58" s="16" t="str">
        <f t="shared" si="15"/>
        <v>CAL39682</v>
      </c>
      <c r="D58" s="17">
        <v>45257</v>
      </c>
      <c r="E58" s="18">
        <v>45265</v>
      </c>
      <c r="F58" s="18">
        <f>+E58+60</f>
        <v>45325</v>
      </c>
      <c r="G58" s="19">
        <v>695944</v>
      </c>
      <c r="H58" s="20"/>
      <c r="I58" s="20"/>
      <c r="J58" s="20"/>
      <c r="K58" s="20">
        <f t="shared" si="18"/>
        <v>695944</v>
      </c>
      <c r="L58" s="21">
        <f>+$L$4-F58</f>
        <v>-65</v>
      </c>
      <c r="M58" s="21" t="str">
        <f t="shared" si="16"/>
        <v>CORRIENTE</v>
      </c>
      <c r="N58" s="22"/>
      <c r="O58" s="18"/>
      <c r="P58" s="23"/>
      <c r="Q58" s="24"/>
    </row>
    <row r="59" spans="1:17" s="25" customFormat="1" x14ac:dyDescent="0.3">
      <c r="A59" s="16" t="s">
        <v>31</v>
      </c>
      <c r="B59" s="16">
        <v>9796</v>
      </c>
      <c r="C59" s="16" t="str">
        <f t="shared" si="15"/>
        <v>CAL39796</v>
      </c>
      <c r="D59" s="17">
        <v>45260</v>
      </c>
      <c r="E59" s="18">
        <v>45265</v>
      </c>
      <c r="F59" s="18">
        <f>+E59+60</f>
        <v>45325</v>
      </c>
      <c r="G59" s="19">
        <v>868752</v>
      </c>
      <c r="H59" s="20"/>
      <c r="I59" s="20"/>
      <c r="J59" s="20"/>
      <c r="K59" s="20">
        <f t="shared" si="18"/>
        <v>868752</v>
      </c>
      <c r="L59" s="21">
        <f t="shared" ref="L59:L103" si="19">+$L$4-F59</f>
        <v>-65</v>
      </c>
      <c r="M59" s="21" t="str">
        <f t="shared" si="16"/>
        <v>CORRIENTE</v>
      </c>
      <c r="N59" s="22"/>
      <c r="O59" s="18"/>
      <c r="P59" s="23"/>
      <c r="Q59" s="24"/>
    </row>
    <row r="60" spans="1:17" s="25" customFormat="1" x14ac:dyDescent="0.3">
      <c r="A60" s="16" t="s">
        <v>33</v>
      </c>
      <c r="B60" s="16">
        <v>9141</v>
      </c>
      <c r="C60" s="16" t="str">
        <f t="shared" si="15"/>
        <v>CAL59141</v>
      </c>
      <c r="D60" s="17">
        <v>45248</v>
      </c>
      <c r="E60" s="18">
        <v>45265</v>
      </c>
      <c r="F60" s="18">
        <f>+E60+60</f>
        <v>45325</v>
      </c>
      <c r="G60" s="19">
        <v>25000</v>
      </c>
      <c r="H60" s="20"/>
      <c r="I60" s="20"/>
      <c r="J60" s="20"/>
      <c r="K60" s="20">
        <f t="shared" si="18"/>
        <v>25000</v>
      </c>
      <c r="L60" s="21">
        <f t="shared" si="19"/>
        <v>-65</v>
      </c>
      <c r="M60" s="21" t="str">
        <f t="shared" si="16"/>
        <v>CORRIENTE</v>
      </c>
      <c r="N60" s="22"/>
      <c r="O60" s="18"/>
      <c r="P60" s="23"/>
      <c r="Q60" s="24"/>
    </row>
    <row r="61" spans="1:17" s="25" customFormat="1" x14ac:dyDescent="0.3">
      <c r="A61" s="16" t="s">
        <v>33</v>
      </c>
      <c r="B61" s="16">
        <v>9213</v>
      </c>
      <c r="C61" s="16" t="str">
        <f t="shared" si="15"/>
        <v>CAL59213</v>
      </c>
      <c r="D61" s="17">
        <v>45250</v>
      </c>
      <c r="E61" s="18">
        <v>45265</v>
      </c>
      <c r="F61" s="18">
        <f>+E61+60</f>
        <v>45325</v>
      </c>
      <c r="G61" s="19">
        <v>25000</v>
      </c>
      <c r="H61" s="20"/>
      <c r="I61" s="20"/>
      <c r="J61" s="20"/>
      <c r="K61" s="20">
        <f t="shared" si="18"/>
        <v>25000</v>
      </c>
      <c r="L61" s="21">
        <f t="shared" si="19"/>
        <v>-65</v>
      </c>
      <c r="M61" s="21" t="str">
        <f t="shared" si="16"/>
        <v>CORRIENTE</v>
      </c>
      <c r="N61" s="22"/>
      <c r="O61" s="18"/>
      <c r="P61" s="23"/>
      <c r="Q61" s="24"/>
    </row>
    <row r="62" spans="1:17" s="25" customFormat="1" x14ac:dyDescent="0.3">
      <c r="A62" s="16" t="s">
        <v>33</v>
      </c>
      <c r="B62" s="16">
        <v>9224</v>
      </c>
      <c r="C62" s="16" t="str">
        <f t="shared" si="15"/>
        <v>CAL59224</v>
      </c>
      <c r="D62" s="17">
        <v>45250</v>
      </c>
      <c r="E62" s="18">
        <v>45265</v>
      </c>
      <c r="F62" s="18">
        <f>+E62+60</f>
        <v>45325</v>
      </c>
      <c r="G62" s="19">
        <v>25000</v>
      </c>
      <c r="H62" s="20"/>
      <c r="I62" s="20"/>
      <c r="J62" s="20"/>
      <c r="K62" s="20">
        <f t="shared" si="18"/>
        <v>25000</v>
      </c>
      <c r="L62" s="21">
        <f t="shared" si="19"/>
        <v>-65</v>
      </c>
      <c r="M62" s="21" t="str">
        <f t="shared" si="16"/>
        <v>CORRIENTE</v>
      </c>
      <c r="N62" s="22"/>
      <c r="O62" s="18"/>
      <c r="P62" s="23"/>
      <c r="Q62" s="24"/>
    </row>
    <row r="63" spans="1:17" s="25" customFormat="1" x14ac:dyDescent="0.3">
      <c r="A63" s="16" t="s">
        <v>33</v>
      </c>
      <c r="B63" s="16">
        <v>9438</v>
      </c>
      <c r="C63" s="16" t="str">
        <f t="shared" ref="C63:C103" si="20">+CONCATENATE(A63,B63)</f>
        <v>CAL59438</v>
      </c>
      <c r="D63" s="17">
        <v>45252</v>
      </c>
      <c r="E63" s="18">
        <v>45265</v>
      </c>
      <c r="F63" s="18">
        <f>+E63+60</f>
        <v>45325</v>
      </c>
      <c r="G63" s="19">
        <v>25000</v>
      </c>
      <c r="H63" s="20"/>
      <c r="I63" s="20"/>
      <c r="J63" s="20"/>
      <c r="K63" s="20">
        <f t="shared" si="18"/>
        <v>25000</v>
      </c>
      <c r="L63" s="21">
        <f t="shared" si="19"/>
        <v>-65</v>
      </c>
      <c r="M63" s="21" t="str">
        <f t="shared" ref="M63:M103" si="21">IF(L63&lt;0,"CORRIENTE",IF(L63&lt;=90,IF(L63="","SIN RADICAR",IF(L63&lt;=30,"0 a 30",IF(L63&lt;=60,"31 a 60",IF(L63&lt;=90,"61 a 90",0)))),IF(L63&lt;=240,IF(L63&lt;=120,"91 a 120",IF(L63&lt;=150,"121 a 150",IF(L63&lt;=180,"151 a 180",IF(L63&lt;=210,"181 a 210",IF(L63&lt;=240,"211 a 240",0))))),IF(L63&lt;=270,"241 a 270",IF(L63&lt;=300,"271 a 300",IF(L63&lt;=330,"301 a 330",IF(L63&lt;=360,"331 a 360",IF(L63&gt;360,"Mas de 360",0))))))))</f>
        <v>CORRIENTE</v>
      </c>
      <c r="N63" s="22"/>
      <c r="O63" s="18"/>
      <c r="P63" s="23"/>
      <c r="Q63" s="24"/>
    </row>
    <row r="64" spans="1:17" s="25" customFormat="1" x14ac:dyDescent="0.3">
      <c r="A64" s="16" t="s">
        <v>33</v>
      </c>
      <c r="B64" s="16">
        <v>9482</v>
      </c>
      <c r="C64" s="16" t="str">
        <f t="shared" si="20"/>
        <v>CAL59482</v>
      </c>
      <c r="D64" s="17">
        <v>45252</v>
      </c>
      <c r="E64" s="18">
        <v>45265</v>
      </c>
      <c r="F64" s="18">
        <f>+E64+60</f>
        <v>45325</v>
      </c>
      <c r="G64" s="19">
        <v>25000</v>
      </c>
      <c r="H64" s="20"/>
      <c r="I64" s="20"/>
      <c r="J64" s="20"/>
      <c r="K64" s="20">
        <f t="shared" si="18"/>
        <v>25000</v>
      </c>
      <c r="L64" s="21">
        <f t="shared" si="19"/>
        <v>-65</v>
      </c>
      <c r="M64" s="21" t="str">
        <f t="shared" si="21"/>
        <v>CORRIENTE</v>
      </c>
      <c r="N64" s="22"/>
      <c r="O64" s="18"/>
      <c r="P64" s="23"/>
      <c r="Q64" s="24"/>
    </row>
    <row r="65" spans="1:17" s="25" customFormat="1" x14ac:dyDescent="0.3">
      <c r="A65" s="16" t="s">
        <v>33</v>
      </c>
      <c r="B65" s="16">
        <v>9753</v>
      </c>
      <c r="C65" s="16" t="str">
        <f t="shared" si="20"/>
        <v>CAL59753</v>
      </c>
      <c r="D65" s="17">
        <v>45254</v>
      </c>
      <c r="E65" s="18">
        <v>45265</v>
      </c>
      <c r="F65" s="18">
        <f>+E65+60</f>
        <v>45325</v>
      </c>
      <c r="G65" s="19">
        <v>25000</v>
      </c>
      <c r="H65" s="20"/>
      <c r="I65" s="20"/>
      <c r="J65" s="20"/>
      <c r="K65" s="20">
        <f t="shared" si="18"/>
        <v>25000</v>
      </c>
      <c r="L65" s="21">
        <f t="shared" si="19"/>
        <v>-65</v>
      </c>
      <c r="M65" s="21" t="str">
        <f t="shared" si="21"/>
        <v>CORRIENTE</v>
      </c>
      <c r="N65" s="22"/>
      <c r="O65" s="18"/>
      <c r="P65" s="23"/>
      <c r="Q65" s="24"/>
    </row>
    <row r="66" spans="1:17" s="25" customFormat="1" x14ac:dyDescent="0.3">
      <c r="A66" s="16" t="s">
        <v>33</v>
      </c>
      <c r="B66" s="16">
        <v>9754</v>
      </c>
      <c r="C66" s="16" t="str">
        <f t="shared" si="20"/>
        <v>CAL59754</v>
      </c>
      <c r="D66" s="17">
        <v>45254</v>
      </c>
      <c r="E66" s="18">
        <v>45265</v>
      </c>
      <c r="F66" s="18">
        <f>+E66+60</f>
        <v>45325</v>
      </c>
      <c r="G66" s="19">
        <v>25000</v>
      </c>
      <c r="H66" s="20"/>
      <c r="I66" s="20"/>
      <c r="J66" s="20"/>
      <c r="K66" s="20">
        <f t="shared" si="18"/>
        <v>25000</v>
      </c>
      <c r="L66" s="21">
        <f t="shared" si="19"/>
        <v>-65</v>
      </c>
      <c r="M66" s="21" t="str">
        <f t="shared" si="21"/>
        <v>CORRIENTE</v>
      </c>
      <c r="N66" s="22"/>
      <c r="O66" s="18"/>
      <c r="P66" s="23"/>
      <c r="Q66" s="24"/>
    </row>
    <row r="67" spans="1:17" s="25" customFormat="1" x14ac:dyDescent="0.3">
      <c r="A67" s="16" t="s">
        <v>33</v>
      </c>
      <c r="B67" s="16">
        <v>9755</v>
      </c>
      <c r="C67" s="16" t="str">
        <f t="shared" si="20"/>
        <v>CAL59755</v>
      </c>
      <c r="D67" s="17">
        <v>45254</v>
      </c>
      <c r="E67" s="18">
        <v>45265</v>
      </c>
      <c r="F67" s="18">
        <f>+E67+60</f>
        <v>45325</v>
      </c>
      <c r="G67" s="19">
        <v>25000</v>
      </c>
      <c r="H67" s="20"/>
      <c r="I67" s="20"/>
      <c r="J67" s="20"/>
      <c r="K67" s="20">
        <f t="shared" si="18"/>
        <v>25000</v>
      </c>
      <c r="L67" s="21">
        <f t="shared" si="19"/>
        <v>-65</v>
      </c>
      <c r="M67" s="21" t="str">
        <f t="shared" si="21"/>
        <v>CORRIENTE</v>
      </c>
      <c r="N67" s="22"/>
      <c r="O67" s="18"/>
      <c r="P67" s="23"/>
      <c r="Q67" s="24"/>
    </row>
    <row r="68" spans="1:17" s="25" customFormat="1" x14ac:dyDescent="0.3">
      <c r="A68" s="16" t="s">
        <v>33</v>
      </c>
      <c r="B68" s="16">
        <v>9756</v>
      </c>
      <c r="C68" s="16" t="str">
        <f t="shared" si="20"/>
        <v>CAL59756</v>
      </c>
      <c r="D68" s="17">
        <v>45254</v>
      </c>
      <c r="E68" s="18">
        <v>45265</v>
      </c>
      <c r="F68" s="18">
        <f>+E68+60</f>
        <v>45325</v>
      </c>
      <c r="G68" s="19">
        <v>25000</v>
      </c>
      <c r="H68" s="20"/>
      <c r="I68" s="20"/>
      <c r="J68" s="20"/>
      <c r="K68" s="20">
        <f t="shared" si="18"/>
        <v>25000</v>
      </c>
      <c r="L68" s="21">
        <f t="shared" si="19"/>
        <v>-65</v>
      </c>
      <c r="M68" s="21" t="str">
        <f t="shared" si="21"/>
        <v>CORRIENTE</v>
      </c>
      <c r="N68" s="22"/>
      <c r="O68" s="18"/>
      <c r="P68" s="23"/>
      <c r="Q68" s="24"/>
    </row>
    <row r="69" spans="1:17" s="25" customFormat="1" x14ac:dyDescent="0.3">
      <c r="A69" s="16" t="s">
        <v>33</v>
      </c>
      <c r="B69" s="16">
        <v>10039</v>
      </c>
      <c r="C69" s="16" t="str">
        <f t="shared" si="20"/>
        <v>CAL510039</v>
      </c>
      <c r="D69" s="17">
        <v>45259</v>
      </c>
      <c r="E69" s="18">
        <v>45265</v>
      </c>
      <c r="F69" s="18">
        <f>+E69+60</f>
        <v>45325</v>
      </c>
      <c r="G69" s="19">
        <v>25000</v>
      </c>
      <c r="H69" s="20"/>
      <c r="I69" s="20"/>
      <c r="J69" s="20"/>
      <c r="K69" s="20">
        <f t="shared" si="18"/>
        <v>25000</v>
      </c>
      <c r="L69" s="21">
        <f t="shared" si="19"/>
        <v>-65</v>
      </c>
      <c r="M69" s="21" t="str">
        <f t="shared" si="21"/>
        <v>CORRIENTE</v>
      </c>
      <c r="N69" s="22"/>
      <c r="O69" s="18"/>
      <c r="P69" s="23"/>
      <c r="Q69" s="24"/>
    </row>
    <row r="70" spans="1:17" s="25" customFormat="1" x14ac:dyDescent="0.3">
      <c r="A70" s="16" t="s">
        <v>33</v>
      </c>
      <c r="B70" s="16">
        <v>10155</v>
      </c>
      <c r="C70" s="16" t="str">
        <f t="shared" si="20"/>
        <v>CAL510155</v>
      </c>
      <c r="D70" s="17">
        <v>45259</v>
      </c>
      <c r="E70" s="18">
        <v>45265</v>
      </c>
      <c r="F70" s="18">
        <f>+E70+60</f>
        <v>45325</v>
      </c>
      <c r="G70" s="19">
        <v>25000</v>
      </c>
      <c r="H70" s="20"/>
      <c r="I70" s="20"/>
      <c r="J70" s="20"/>
      <c r="K70" s="20">
        <f t="shared" si="18"/>
        <v>25000</v>
      </c>
      <c r="L70" s="21">
        <f t="shared" si="19"/>
        <v>-65</v>
      </c>
      <c r="M70" s="21" t="str">
        <f t="shared" si="21"/>
        <v>CORRIENTE</v>
      </c>
      <c r="N70" s="22"/>
      <c r="O70" s="18"/>
      <c r="P70" s="23"/>
      <c r="Q70" s="24"/>
    </row>
    <row r="71" spans="1:17" s="25" customFormat="1" x14ac:dyDescent="0.3">
      <c r="A71" s="16" t="s">
        <v>33</v>
      </c>
      <c r="B71" s="16">
        <v>10156</v>
      </c>
      <c r="C71" s="16" t="str">
        <f t="shared" si="20"/>
        <v>CAL510156</v>
      </c>
      <c r="D71" s="17">
        <v>45259</v>
      </c>
      <c r="E71" s="18">
        <v>45265</v>
      </c>
      <c r="F71" s="18">
        <f>+E71+60</f>
        <v>45325</v>
      </c>
      <c r="G71" s="19">
        <v>25000</v>
      </c>
      <c r="H71" s="20"/>
      <c r="I71" s="20"/>
      <c r="J71" s="20"/>
      <c r="K71" s="20">
        <f t="shared" si="18"/>
        <v>25000</v>
      </c>
      <c r="L71" s="21">
        <f t="shared" si="19"/>
        <v>-65</v>
      </c>
      <c r="M71" s="21" t="str">
        <f t="shared" si="21"/>
        <v>CORRIENTE</v>
      </c>
      <c r="N71" s="22"/>
      <c r="O71" s="18"/>
      <c r="P71" s="23"/>
      <c r="Q71" s="24"/>
    </row>
    <row r="72" spans="1:17" s="25" customFormat="1" x14ac:dyDescent="0.3">
      <c r="A72" s="16" t="s">
        <v>33</v>
      </c>
      <c r="B72" s="16">
        <v>10200</v>
      </c>
      <c r="C72" s="16" t="str">
        <f t="shared" si="20"/>
        <v>CAL510200</v>
      </c>
      <c r="D72" s="17">
        <v>45260</v>
      </c>
      <c r="E72" s="18">
        <v>45265</v>
      </c>
      <c r="F72" s="18">
        <f>+E72+60</f>
        <v>45325</v>
      </c>
      <c r="G72" s="19">
        <v>410000</v>
      </c>
      <c r="H72" s="20"/>
      <c r="I72" s="20"/>
      <c r="J72" s="20"/>
      <c r="K72" s="20">
        <f t="shared" si="18"/>
        <v>410000</v>
      </c>
      <c r="L72" s="21">
        <f t="shared" si="19"/>
        <v>-65</v>
      </c>
      <c r="M72" s="21" t="str">
        <f t="shared" si="21"/>
        <v>CORRIENTE</v>
      </c>
      <c r="N72" s="22"/>
      <c r="O72" s="18"/>
      <c r="P72" s="23"/>
      <c r="Q72" s="24"/>
    </row>
    <row r="73" spans="1:17" s="25" customFormat="1" x14ac:dyDescent="0.3">
      <c r="A73" s="16" t="s">
        <v>33</v>
      </c>
      <c r="B73" s="16">
        <v>10217</v>
      </c>
      <c r="C73" s="16" t="str">
        <f t="shared" si="20"/>
        <v>CAL510217</v>
      </c>
      <c r="D73" s="17">
        <v>45260</v>
      </c>
      <c r="E73" s="18">
        <v>45265</v>
      </c>
      <c r="F73" s="18">
        <f>+E73+60</f>
        <v>45325</v>
      </c>
      <c r="G73" s="19">
        <v>25000</v>
      </c>
      <c r="H73" s="20"/>
      <c r="I73" s="20"/>
      <c r="J73" s="20"/>
      <c r="K73" s="20">
        <f t="shared" si="18"/>
        <v>25000</v>
      </c>
      <c r="L73" s="21">
        <f t="shared" si="19"/>
        <v>-65</v>
      </c>
      <c r="M73" s="21" t="str">
        <f t="shared" si="21"/>
        <v>CORRIENTE</v>
      </c>
      <c r="N73" s="22"/>
      <c r="O73" s="18"/>
      <c r="P73" s="23"/>
      <c r="Q73" s="24"/>
    </row>
    <row r="74" spans="1:17" s="25" customFormat="1" x14ac:dyDescent="0.3">
      <c r="A74" s="16" t="s">
        <v>33</v>
      </c>
      <c r="B74" s="16">
        <v>10218</v>
      </c>
      <c r="C74" s="16" t="str">
        <f t="shared" si="20"/>
        <v>CAL510218</v>
      </c>
      <c r="D74" s="17">
        <v>45260</v>
      </c>
      <c r="E74" s="18">
        <v>45265</v>
      </c>
      <c r="F74" s="18">
        <f>+E74+60</f>
        <v>45325</v>
      </c>
      <c r="G74" s="19">
        <v>25000</v>
      </c>
      <c r="H74" s="20"/>
      <c r="I74" s="20"/>
      <c r="J74" s="20"/>
      <c r="K74" s="20">
        <f t="shared" si="18"/>
        <v>25000</v>
      </c>
      <c r="L74" s="21">
        <f t="shared" si="19"/>
        <v>-65</v>
      </c>
      <c r="M74" s="21" t="str">
        <f t="shared" si="21"/>
        <v>CORRIENTE</v>
      </c>
      <c r="N74" s="22"/>
      <c r="O74" s="18"/>
      <c r="P74" s="23"/>
      <c r="Q74" s="24"/>
    </row>
    <row r="75" spans="1:17" s="25" customFormat="1" x14ac:dyDescent="0.3">
      <c r="A75" s="16" t="s">
        <v>33</v>
      </c>
      <c r="B75" s="16">
        <v>10219</v>
      </c>
      <c r="C75" s="16" t="str">
        <f t="shared" si="20"/>
        <v>CAL510219</v>
      </c>
      <c r="D75" s="17">
        <v>45260</v>
      </c>
      <c r="E75" s="18">
        <v>45265</v>
      </c>
      <c r="F75" s="18">
        <f>+E75+60</f>
        <v>45325</v>
      </c>
      <c r="G75" s="19">
        <v>25000</v>
      </c>
      <c r="H75" s="20"/>
      <c r="I75" s="20"/>
      <c r="J75" s="20"/>
      <c r="K75" s="20">
        <f t="shared" si="18"/>
        <v>25000</v>
      </c>
      <c r="L75" s="21">
        <f t="shared" si="19"/>
        <v>-65</v>
      </c>
      <c r="M75" s="21" t="str">
        <f t="shared" si="21"/>
        <v>CORRIENTE</v>
      </c>
      <c r="N75" s="22"/>
      <c r="O75" s="18"/>
      <c r="P75" s="23"/>
      <c r="Q75" s="24"/>
    </row>
    <row r="76" spans="1:17" s="25" customFormat="1" x14ac:dyDescent="0.3">
      <c r="A76" s="16" t="s">
        <v>33</v>
      </c>
      <c r="B76" s="16">
        <v>10298</v>
      </c>
      <c r="C76" s="16" t="str">
        <f t="shared" si="20"/>
        <v>CAL510298</v>
      </c>
      <c r="D76" s="17">
        <v>45260</v>
      </c>
      <c r="E76" s="18">
        <v>45265</v>
      </c>
      <c r="F76" s="18">
        <f>+E76+60</f>
        <v>45325</v>
      </c>
      <c r="G76" s="19">
        <v>25000</v>
      </c>
      <c r="H76" s="20"/>
      <c r="I76" s="20"/>
      <c r="J76" s="20"/>
      <c r="K76" s="20">
        <f t="shared" si="18"/>
        <v>25000</v>
      </c>
      <c r="L76" s="21">
        <f t="shared" si="19"/>
        <v>-65</v>
      </c>
      <c r="M76" s="21" t="str">
        <f t="shared" si="21"/>
        <v>CORRIENTE</v>
      </c>
      <c r="N76" s="22"/>
      <c r="O76" s="18"/>
      <c r="P76" s="23"/>
      <c r="Q76" s="24"/>
    </row>
    <row r="77" spans="1:17" s="25" customFormat="1" x14ac:dyDescent="0.3">
      <c r="A77" s="16" t="s">
        <v>35</v>
      </c>
      <c r="B77" s="16">
        <v>7494</v>
      </c>
      <c r="C77" s="16" t="str">
        <f t="shared" si="20"/>
        <v>CAL87494</v>
      </c>
      <c r="D77" s="17">
        <v>45253</v>
      </c>
      <c r="E77" s="18">
        <v>45265</v>
      </c>
      <c r="F77" s="18">
        <f>+E77+60</f>
        <v>45325</v>
      </c>
      <c r="G77" s="19">
        <v>210000</v>
      </c>
      <c r="H77" s="20"/>
      <c r="I77" s="20"/>
      <c r="J77" s="20"/>
      <c r="K77" s="20">
        <f t="shared" si="18"/>
        <v>210000</v>
      </c>
      <c r="L77" s="21">
        <f t="shared" si="19"/>
        <v>-65</v>
      </c>
      <c r="M77" s="21" t="str">
        <f t="shared" si="21"/>
        <v>CORRIENTE</v>
      </c>
      <c r="N77" s="22"/>
      <c r="O77" s="18"/>
      <c r="P77" s="23"/>
      <c r="Q77" s="24"/>
    </row>
    <row r="78" spans="1:17" s="25" customFormat="1" x14ac:dyDescent="0.3">
      <c r="A78" s="16" t="s">
        <v>32</v>
      </c>
      <c r="B78" s="16">
        <v>26265</v>
      </c>
      <c r="C78" s="16" t="str">
        <f t="shared" si="20"/>
        <v>CAL926265</v>
      </c>
      <c r="D78" s="17">
        <v>45234</v>
      </c>
      <c r="E78" s="18">
        <v>45265</v>
      </c>
      <c r="F78" s="18">
        <f>+E78+60</f>
        <v>45325</v>
      </c>
      <c r="G78" s="19">
        <v>25000</v>
      </c>
      <c r="H78" s="20"/>
      <c r="I78" s="20"/>
      <c r="J78" s="20"/>
      <c r="K78" s="20">
        <f t="shared" si="18"/>
        <v>25000</v>
      </c>
      <c r="L78" s="21">
        <f t="shared" si="19"/>
        <v>-65</v>
      </c>
      <c r="M78" s="21" t="str">
        <f t="shared" si="21"/>
        <v>CORRIENTE</v>
      </c>
      <c r="N78" s="22"/>
      <c r="O78" s="18"/>
      <c r="P78" s="23"/>
      <c r="Q78" s="24"/>
    </row>
    <row r="79" spans="1:17" s="25" customFormat="1" x14ac:dyDescent="0.3">
      <c r="A79" s="16" t="s">
        <v>32</v>
      </c>
      <c r="B79" s="16">
        <v>26266</v>
      </c>
      <c r="C79" s="16" t="str">
        <f t="shared" si="20"/>
        <v>CAL926266</v>
      </c>
      <c r="D79" s="17">
        <v>45234</v>
      </c>
      <c r="E79" s="18">
        <v>45265</v>
      </c>
      <c r="F79" s="18">
        <f>+E79+60</f>
        <v>45325</v>
      </c>
      <c r="G79" s="19">
        <v>25000</v>
      </c>
      <c r="H79" s="20"/>
      <c r="I79" s="20"/>
      <c r="J79" s="20"/>
      <c r="K79" s="20">
        <f t="shared" si="18"/>
        <v>25000</v>
      </c>
      <c r="L79" s="21">
        <f t="shared" si="19"/>
        <v>-65</v>
      </c>
      <c r="M79" s="21" t="str">
        <f t="shared" si="21"/>
        <v>CORRIENTE</v>
      </c>
      <c r="N79" s="22"/>
      <c r="O79" s="18"/>
      <c r="P79" s="23"/>
      <c r="Q79" s="24"/>
    </row>
    <row r="80" spans="1:17" s="25" customFormat="1" x14ac:dyDescent="0.3">
      <c r="A80" s="16" t="s">
        <v>32</v>
      </c>
      <c r="B80" s="16">
        <v>26267</v>
      </c>
      <c r="C80" s="16" t="str">
        <f t="shared" si="20"/>
        <v>CAL926267</v>
      </c>
      <c r="D80" s="17">
        <v>45234</v>
      </c>
      <c r="E80" s="18">
        <v>45265</v>
      </c>
      <c r="F80" s="18">
        <f>+E80+60</f>
        <v>45325</v>
      </c>
      <c r="G80" s="19">
        <v>25000</v>
      </c>
      <c r="H80" s="20"/>
      <c r="I80" s="20"/>
      <c r="J80" s="20"/>
      <c r="K80" s="20">
        <f t="shared" si="18"/>
        <v>25000</v>
      </c>
      <c r="L80" s="21">
        <f t="shared" si="19"/>
        <v>-65</v>
      </c>
      <c r="M80" s="21" t="str">
        <f t="shared" si="21"/>
        <v>CORRIENTE</v>
      </c>
      <c r="N80" s="22"/>
      <c r="O80" s="18"/>
      <c r="P80" s="23"/>
      <c r="Q80" s="24"/>
    </row>
    <row r="81" spans="1:17" s="25" customFormat="1" x14ac:dyDescent="0.3">
      <c r="A81" s="16" t="s">
        <v>32</v>
      </c>
      <c r="B81" s="16">
        <v>26517</v>
      </c>
      <c r="C81" s="16" t="str">
        <f t="shared" si="20"/>
        <v>CAL926517</v>
      </c>
      <c r="D81" s="17">
        <v>45238</v>
      </c>
      <c r="E81" s="18">
        <v>45265</v>
      </c>
      <c r="F81" s="18">
        <f>+E81+60</f>
        <v>45325</v>
      </c>
      <c r="G81" s="19">
        <v>25000</v>
      </c>
      <c r="H81" s="20"/>
      <c r="I81" s="20"/>
      <c r="J81" s="20"/>
      <c r="K81" s="20">
        <f t="shared" si="18"/>
        <v>25000</v>
      </c>
      <c r="L81" s="21">
        <f t="shared" si="19"/>
        <v>-65</v>
      </c>
      <c r="M81" s="21" t="str">
        <f t="shared" si="21"/>
        <v>CORRIENTE</v>
      </c>
      <c r="N81" s="22"/>
      <c r="O81" s="18"/>
      <c r="P81" s="23"/>
      <c r="Q81" s="24"/>
    </row>
    <row r="82" spans="1:17" s="25" customFormat="1" x14ac:dyDescent="0.3">
      <c r="A82" s="16" t="s">
        <v>32</v>
      </c>
      <c r="B82" s="16">
        <v>26579</v>
      </c>
      <c r="C82" s="16" t="str">
        <f t="shared" si="20"/>
        <v>CAL926579</v>
      </c>
      <c r="D82" s="17">
        <v>45239</v>
      </c>
      <c r="E82" s="18">
        <v>45265</v>
      </c>
      <c r="F82" s="18">
        <f>+E82+60</f>
        <v>45325</v>
      </c>
      <c r="G82" s="19">
        <v>25000</v>
      </c>
      <c r="H82" s="20"/>
      <c r="I82" s="20"/>
      <c r="J82" s="20"/>
      <c r="K82" s="20">
        <f t="shared" si="18"/>
        <v>25000</v>
      </c>
      <c r="L82" s="21">
        <f t="shared" si="19"/>
        <v>-65</v>
      </c>
      <c r="M82" s="21" t="str">
        <f t="shared" si="21"/>
        <v>CORRIENTE</v>
      </c>
      <c r="N82" s="22"/>
      <c r="O82" s="18"/>
      <c r="P82" s="23"/>
      <c r="Q82" s="24"/>
    </row>
    <row r="83" spans="1:17" s="25" customFormat="1" x14ac:dyDescent="0.3">
      <c r="A83" s="16" t="s">
        <v>32</v>
      </c>
      <c r="B83" s="16">
        <v>26606</v>
      </c>
      <c r="C83" s="16" t="str">
        <f t="shared" si="20"/>
        <v>CAL926606</v>
      </c>
      <c r="D83" s="17">
        <v>45240</v>
      </c>
      <c r="E83" s="18">
        <v>45265</v>
      </c>
      <c r="F83" s="18">
        <f>+E83+60</f>
        <v>45325</v>
      </c>
      <c r="G83" s="19">
        <v>85000</v>
      </c>
      <c r="H83" s="20"/>
      <c r="I83" s="20"/>
      <c r="J83" s="20"/>
      <c r="K83" s="20">
        <f t="shared" si="18"/>
        <v>85000</v>
      </c>
      <c r="L83" s="21">
        <f t="shared" si="19"/>
        <v>-65</v>
      </c>
      <c r="M83" s="21" t="str">
        <f t="shared" si="21"/>
        <v>CORRIENTE</v>
      </c>
      <c r="N83" s="22"/>
      <c r="O83" s="18"/>
      <c r="P83" s="23"/>
      <c r="Q83" s="24"/>
    </row>
    <row r="84" spans="1:17" s="25" customFormat="1" x14ac:dyDescent="0.3">
      <c r="A84" s="16" t="s">
        <v>32</v>
      </c>
      <c r="B84" s="16">
        <v>26733</v>
      </c>
      <c r="C84" s="16" t="str">
        <f t="shared" si="20"/>
        <v>CAL926733</v>
      </c>
      <c r="D84" s="17">
        <v>45244</v>
      </c>
      <c r="E84" s="18">
        <v>45265</v>
      </c>
      <c r="F84" s="18">
        <f>+E84+60</f>
        <v>45325</v>
      </c>
      <c r="G84" s="19">
        <v>25000</v>
      </c>
      <c r="H84" s="20"/>
      <c r="I84" s="20"/>
      <c r="J84" s="20"/>
      <c r="K84" s="20">
        <f t="shared" si="18"/>
        <v>25000</v>
      </c>
      <c r="L84" s="21">
        <f t="shared" si="19"/>
        <v>-65</v>
      </c>
      <c r="M84" s="21" t="str">
        <f t="shared" si="21"/>
        <v>CORRIENTE</v>
      </c>
      <c r="N84" s="22"/>
      <c r="O84" s="18"/>
      <c r="P84" s="23"/>
      <c r="Q84" s="24"/>
    </row>
    <row r="85" spans="1:17" s="25" customFormat="1" x14ac:dyDescent="0.3">
      <c r="A85" s="16" t="s">
        <v>32</v>
      </c>
      <c r="B85" s="16">
        <v>26734</v>
      </c>
      <c r="C85" s="16" t="str">
        <f t="shared" si="20"/>
        <v>CAL926734</v>
      </c>
      <c r="D85" s="17">
        <v>45244</v>
      </c>
      <c r="E85" s="18">
        <v>45265</v>
      </c>
      <c r="F85" s="18">
        <f>+E85+60</f>
        <v>45325</v>
      </c>
      <c r="G85" s="19">
        <v>25000</v>
      </c>
      <c r="H85" s="20"/>
      <c r="I85" s="20"/>
      <c r="J85" s="20"/>
      <c r="K85" s="20">
        <f t="shared" si="18"/>
        <v>25000</v>
      </c>
      <c r="L85" s="21">
        <f t="shared" si="19"/>
        <v>-65</v>
      </c>
      <c r="M85" s="21" t="str">
        <f t="shared" si="21"/>
        <v>CORRIENTE</v>
      </c>
      <c r="N85" s="22"/>
      <c r="O85" s="18"/>
      <c r="P85" s="23"/>
      <c r="Q85" s="24"/>
    </row>
    <row r="86" spans="1:17" s="25" customFormat="1" x14ac:dyDescent="0.3">
      <c r="A86" s="16" t="s">
        <v>32</v>
      </c>
      <c r="B86" s="16">
        <v>26966</v>
      </c>
      <c r="C86" s="16" t="str">
        <f t="shared" si="20"/>
        <v>CAL926966</v>
      </c>
      <c r="D86" s="17">
        <v>45245</v>
      </c>
      <c r="E86" s="18">
        <v>45265</v>
      </c>
      <c r="F86" s="18">
        <f>+E86+60</f>
        <v>45325</v>
      </c>
      <c r="G86" s="19">
        <v>25000</v>
      </c>
      <c r="H86" s="20"/>
      <c r="I86" s="20"/>
      <c r="J86" s="20"/>
      <c r="K86" s="20">
        <f t="shared" si="18"/>
        <v>25000</v>
      </c>
      <c r="L86" s="21">
        <f t="shared" si="19"/>
        <v>-65</v>
      </c>
      <c r="M86" s="21" t="str">
        <f t="shared" si="21"/>
        <v>CORRIENTE</v>
      </c>
      <c r="N86" s="22"/>
      <c r="O86" s="18"/>
      <c r="P86" s="23"/>
      <c r="Q86" s="24"/>
    </row>
    <row r="87" spans="1:17" s="25" customFormat="1" x14ac:dyDescent="0.3">
      <c r="A87" s="16" t="s">
        <v>32</v>
      </c>
      <c r="B87" s="16">
        <v>27185</v>
      </c>
      <c r="C87" s="16" t="str">
        <f t="shared" si="20"/>
        <v>CAL927185</v>
      </c>
      <c r="D87" s="17">
        <v>45250</v>
      </c>
      <c r="E87" s="18">
        <v>45265</v>
      </c>
      <c r="F87" s="18">
        <f>+E87+60</f>
        <v>45325</v>
      </c>
      <c r="G87" s="19">
        <v>25000</v>
      </c>
      <c r="H87" s="20"/>
      <c r="I87" s="20"/>
      <c r="J87" s="20"/>
      <c r="K87" s="20">
        <f t="shared" si="18"/>
        <v>25000</v>
      </c>
      <c r="L87" s="21">
        <f t="shared" si="19"/>
        <v>-65</v>
      </c>
      <c r="M87" s="21" t="str">
        <f t="shared" si="21"/>
        <v>CORRIENTE</v>
      </c>
      <c r="N87" s="22"/>
      <c r="O87" s="18"/>
      <c r="P87" s="23"/>
      <c r="Q87" s="24"/>
    </row>
    <row r="88" spans="1:17" s="25" customFormat="1" x14ac:dyDescent="0.3">
      <c r="A88" s="16" t="s">
        <v>32</v>
      </c>
      <c r="B88" s="16">
        <v>27265</v>
      </c>
      <c r="C88" s="16" t="str">
        <f t="shared" si="20"/>
        <v>CAL927265</v>
      </c>
      <c r="D88" s="17">
        <v>45250</v>
      </c>
      <c r="E88" s="18">
        <v>45265</v>
      </c>
      <c r="F88" s="18">
        <f>+E88+60</f>
        <v>45325</v>
      </c>
      <c r="G88" s="19">
        <v>200000</v>
      </c>
      <c r="H88" s="20"/>
      <c r="I88" s="20"/>
      <c r="J88" s="20"/>
      <c r="K88" s="20">
        <f t="shared" si="18"/>
        <v>200000</v>
      </c>
      <c r="L88" s="21">
        <f t="shared" si="19"/>
        <v>-65</v>
      </c>
      <c r="M88" s="21" t="str">
        <f t="shared" si="21"/>
        <v>CORRIENTE</v>
      </c>
      <c r="N88" s="22"/>
      <c r="O88" s="18"/>
      <c r="P88" s="23"/>
      <c r="Q88" s="24"/>
    </row>
    <row r="89" spans="1:17" s="25" customFormat="1" x14ac:dyDescent="0.3">
      <c r="A89" s="16" t="s">
        <v>32</v>
      </c>
      <c r="B89" s="16">
        <v>27286</v>
      </c>
      <c r="C89" s="16" t="str">
        <f t="shared" si="20"/>
        <v>CAL927286</v>
      </c>
      <c r="D89" s="17">
        <v>45251</v>
      </c>
      <c r="E89" s="18">
        <v>45265</v>
      </c>
      <c r="F89" s="18">
        <f>+E89+60</f>
        <v>45325</v>
      </c>
      <c r="G89" s="19">
        <v>25000</v>
      </c>
      <c r="H89" s="20"/>
      <c r="I89" s="20"/>
      <c r="J89" s="20"/>
      <c r="K89" s="20">
        <f t="shared" si="18"/>
        <v>25000</v>
      </c>
      <c r="L89" s="21">
        <f t="shared" si="19"/>
        <v>-65</v>
      </c>
      <c r="M89" s="21" t="str">
        <f t="shared" si="21"/>
        <v>CORRIENTE</v>
      </c>
      <c r="N89" s="22"/>
      <c r="O89" s="18"/>
      <c r="P89" s="23"/>
      <c r="Q89" s="24"/>
    </row>
    <row r="90" spans="1:17" s="25" customFormat="1" x14ac:dyDescent="0.3">
      <c r="A90" s="16" t="s">
        <v>32</v>
      </c>
      <c r="B90" s="16">
        <v>27336</v>
      </c>
      <c r="C90" s="16" t="str">
        <f t="shared" si="20"/>
        <v>CAL927336</v>
      </c>
      <c r="D90" s="17">
        <v>45252</v>
      </c>
      <c r="E90" s="18">
        <v>45265</v>
      </c>
      <c r="F90" s="18">
        <f>+E90+60</f>
        <v>45325</v>
      </c>
      <c r="G90" s="19">
        <v>210000</v>
      </c>
      <c r="H90" s="20"/>
      <c r="I90" s="20"/>
      <c r="J90" s="20"/>
      <c r="K90" s="20">
        <f t="shared" si="18"/>
        <v>210000</v>
      </c>
      <c r="L90" s="21">
        <f t="shared" si="19"/>
        <v>-65</v>
      </c>
      <c r="M90" s="21" t="str">
        <f t="shared" si="21"/>
        <v>CORRIENTE</v>
      </c>
      <c r="N90" s="22"/>
      <c r="O90" s="18"/>
      <c r="P90" s="23"/>
      <c r="Q90" s="24"/>
    </row>
    <row r="91" spans="1:17" s="25" customFormat="1" x14ac:dyDescent="0.3">
      <c r="A91" s="16" t="s">
        <v>32</v>
      </c>
      <c r="B91" s="16">
        <v>27372</v>
      </c>
      <c r="C91" s="16" t="str">
        <f t="shared" si="20"/>
        <v>CAL927372</v>
      </c>
      <c r="D91" s="17">
        <v>45252</v>
      </c>
      <c r="E91" s="18">
        <v>45265</v>
      </c>
      <c r="F91" s="18">
        <f>+E91+60</f>
        <v>45325</v>
      </c>
      <c r="G91" s="19">
        <v>140000</v>
      </c>
      <c r="H91" s="20"/>
      <c r="I91" s="20"/>
      <c r="J91" s="20"/>
      <c r="K91" s="20">
        <f t="shared" si="18"/>
        <v>140000</v>
      </c>
      <c r="L91" s="21">
        <f t="shared" si="19"/>
        <v>-65</v>
      </c>
      <c r="M91" s="21" t="str">
        <f t="shared" si="21"/>
        <v>CORRIENTE</v>
      </c>
      <c r="N91" s="22"/>
      <c r="O91" s="18"/>
      <c r="P91" s="23"/>
      <c r="Q91" s="24"/>
    </row>
    <row r="92" spans="1:17" s="25" customFormat="1" x14ac:dyDescent="0.3">
      <c r="A92" s="16" t="s">
        <v>32</v>
      </c>
      <c r="B92" s="16">
        <v>27373</v>
      </c>
      <c r="C92" s="16" t="str">
        <f t="shared" si="20"/>
        <v>CAL927373</v>
      </c>
      <c r="D92" s="17">
        <v>45252</v>
      </c>
      <c r="E92" s="18">
        <v>45265</v>
      </c>
      <c r="F92" s="18">
        <f>+E92+60</f>
        <v>45325</v>
      </c>
      <c r="G92" s="19">
        <v>350000</v>
      </c>
      <c r="H92" s="20"/>
      <c r="I92" s="20"/>
      <c r="J92" s="20"/>
      <c r="K92" s="20">
        <f t="shared" si="18"/>
        <v>350000</v>
      </c>
      <c r="L92" s="21">
        <f t="shared" si="19"/>
        <v>-65</v>
      </c>
      <c r="M92" s="21" t="str">
        <f t="shared" si="21"/>
        <v>CORRIENTE</v>
      </c>
      <c r="N92" s="22"/>
      <c r="O92" s="18"/>
      <c r="P92" s="23"/>
      <c r="Q92" s="24"/>
    </row>
    <row r="93" spans="1:17" s="25" customFormat="1" x14ac:dyDescent="0.3">
      <c r="A93" s="16" t="s">
        <v>32</v>
      </c>
      <c r="B93" s="16">
        <v>27410</v>
      </c>
      <c r="C93" s="16" t="str">
        <f t="shared" si="20"/>
        <v>CAL927410</v>
      </c>
      <c r="D93" s="17">
        <v>45252</v>
      </c>
      <c r="E93" s="18">
        <v>45265</v>
      </c>
      <c r="F93" s="18">
        <f>+E93+60</f>
        <v>45325</v>
      </c>
      <c r="G93" s="19">
        <v>210000</v>
      </c>
      <c r="H93" s="20"/>
      <c r="I93" s="20"/>
      <c r="J93" s="20"/>
      <c r="K93" s="20">
        <f t="shared" si="18"/>
        <v>210000</v>
      </c>
      <c r="L93" s="21">
        <f t="shared" si="19"/>
        <v>-65</v>
      </c>
      <c r="M93" s="21" t="str">
        <f t="shared" si="21"/>
        <v>CORRIENTE</v>
      </c>
      <c r="N93" s="22"/>
      <c r="O93" s="18"/>
      <c r="P93" s="23"/>
      <c r="Q93" s="24"/>
    </row>
    <row r="94" spans="1:17" s="25" customFormat="1" x14ac:dyDescent="0.3">
      <c r="A94" s="16" t="s">
        <v>32</v>
      </c>
      <c r="B94" s="16">
        <v>27522</v>
      </c>
      <c r="C94" s="16" t="str">
        <f t="shared" si="20"/>
        <v>CAL927522</v>
      </c>
      <c r="D94" s="17">
        <v>45258</v>
      </c>
      <c r="E94" s="18">
        <v>45265</v>
      </c>
      <c r="F94" s="18">
        <f>+E94+60</f>
        <v>45325</v>
      </c>
      <c r="G94" s="19">
        <v>210000</v>
      </c>
      <c r="H94" s="20"/>
      <c r="I94" s="20"/>
      <c r="J94" s="20"/>
      <c r="K94" s="20">
        <f t="shared" si="18"/>
        <v>210000</v>
      </c>
      <c r="L94" s="21">
        <f t="shared" si="19"/>
        <v>-65</v>
      </c>
      <c r="M94" s="21" t="str">
        <f t="shared" si="21"/>
        <v>CORRIENTE</v>
      </c>
      <c r="N94" s="22"/>
      <c r="O94" s="18"/>
      <c r="P94" s="23"/>
      <c r="Q94" s="24"/>
    </row>
    <row r="95" spans="1:17" s="25" customFormat="1" x14ac:dyDescent="0.3">
      <c r="A95" s="16" t="s">
        <v>32</v>
      </c>
      <c r="B95" s="16">
        <v>27545</v>
      </c>
      <c r="C95" s="16" t="str">
        <f t="shared" si="20"/>
        <v>CAL927545</v>
      </c>
      <c r="D95" s="17">
        <v>45259</v>
      </c>
      <c r="E95" s="18">
        <v>45265</v>
      </c>
      <c r="F95" s="18">
        <f>+E95+60</f>
        <v>45325</v>
      </c>
      <c r="G95" s="19">
        <v>85000</v>
      </c>
      <c r="H95" s="20"/>
      <c r="I95" s="20"/>
      <c r="J95" s="20"/>
      <c r="K95" s="20">
        <f t="shared" si="18"/>
        <v>85000</v>
      </c>
      <c r="L95" s="21">
        <f t="shared" si="19"/>
        <v>-65</v>
      </c>
      <c r="M95" s="21" t="str">
        <f t="shared" si="21"/>
        <v>CORRIENTE</v>
      </c>
      <c r="N95" s="22"/>
      <c r="O95" s="18"/>
      <c r="P95" s="23"/>
      <c r="Q95" s="24"/>
    </row>
    <row r="96" spans="1:17" s="25" customFormat="1" x14ac:dyDescent="0.3">
      <c r="A96" s="16" t="s">
        <v>32</v>
      </c>
      <c r="B96" s="16">
        <v>27718</v>
      </c>
      <c r="C96" s="16" t="str">
        <f t="shared" si="20"/>
        <v>CAL927718</v>
      </c>
      <c r="D96" s="17">
        <v>45260</v>
      </c>
      <c r="E96" s="18">
        <v>45265</v>
      </c>
      <c r="F96" s="18">
        <f>+E96+60</f>
        <v>45325</v>
      </c>
      <c r="G96" s="19">
        <v>210000</v>
      </c>
      <c r="H96" s="20"/>
      <c r="I96" s="20"/>
      <c r="J96" s="20"/>
      <c r="K96" s="20">
        <f t="shared" si="18"/>
        <v>210000</v>
      </c>
      <c r="L96" s="21">
        <f t="shared" si="19"/>
        <v>-65</v>
      </c>
      <c r="M96" s="21" t="str">
        <f t="shared" si="21"/>
        <v>CORRIENTE</v>
      </c>
      <c r="N96" s="22"/>
      <c r="O96" s="18"/>
      <c r="P96" s="23"/>
      <c r="Q96" s="24"/>
    </row>
    <row r="97" spans="1:17" s="25" customFormat="1" x14ac:dyDescent="0.3">
      <c r="A97" s="16" t="s">
        <v>32</v>
      </c>
      <c r="B97" s="16">
        <v>27749</v>
      </c>
      <c r="C97" s="16" t="str">
        <f t="shared" si="20"/>
        <v>CAL927749</v>
      </c>
      <c r="D97" s="17">
        <v>45260</v>
      </c>
      <c r="E97" s="18">
        <v>45265</v>
      </c>
      <c r="F97" s="18">
        <f>+E97+60</f>
        <v>45325</v>
      </c>
      <c r="G97" s="19">
        <v>25000</v>
      </c>
      <c r="H97" s="20"/>
      <c r="I97" s="20"/>
      <c r="J97" s="20"/>
      <c r="K97" s="20">
        <f t="shared" si="18"/>
        <v>25000</v>
      </c>
      <c r="L97" s="21">
        <f t="shared" si="19"/>
        <v>-65</v>
      </c>
      <c r="M97" s="21" t="str">
        <f t="shared" si="21"/>
        <v>CORRIENTE</v>
      </c>
      <c r="N97" s="22"/>
      <c r="O97" s="18"/>
      <c r="P97" s="23"/>
      <c r="Q97" s="24"/>
    </row>
    <row r="98" spans="1:17" s="25" customFormat="1" x14ac:dyDescent="0.3">
      <c r="A98" s="16" t="s">
        <v>32</v>
      </c>
      <c r="B98" s="16">
        <v>27794</v>
      </c>
      <c r="C98" s="16" t="str">
        <f t="shared" si="20"/>
        <v>CAL927794</v>
      </c>
      <c r="D98" s="17">
        <v>45260</v>
      </c>
      <c r="E98" s="18">
        <v>45265</v>
      </c>
      <c r="F98" s="18">
        <f>+E98+60</f>
        <v>45325</v>
      </c>
      <c r="G98" s="19">
        <v>25000</v>
      </c>
      <c r="H98" s="20"/>
      <c r="I98" s="20"/>
      <c r="J98" s="20"/>
      <c r="K98" s="20">
        <f t="shared" si="18"/>
        <v>25000</v>
      </c>
      <c r="L98" s="21">
        <f t="shared" si="19"/>
        <v>-65</v>
      </c>
      <c r="M98" s="21" t="str">
        <f t="shared" si="21"/>
        <v>CORRIENTE</v>
      </c>
      <c r="N98" s="22"/>
      <c r="O98" s="18"/>
      <c r="P98" s="23"/>
      <c r="Q98" s="24"/>
    </row>
    <row r="99" spans="1:17" s="25" customFormat="1" x14ac:dyDescent="0.3">
      <c r="A99" s="16" t="s">
        <v>32</v>
      </c>
      <c r="B99" s="16">
        <v>27795</v>
      </c>
      <c r="C99" s="16" t="str">
        <f t="shared" si="20"/>
        <v>CAL927795</v>
      </c>
      <c r="D99" s="17">
        <v>45260</v>
      </c>
      <c r="E99" s="18">
        <v>45265</v>
      </c>
      <c r="F99" s="18">
        <f>+E99+60</f>
        <v>45325</v>
      </c>
      <c r="G99" s="19">
        <v>25000</v>
      </c>
      <c r="H99" s="20"/>
      <c r="I99" s="20"/>
      <c r="J99" s="20"/>
      <c r="K99" s="20">
        <f t="shared" si="18"/>
        <v>25000</v>
      </c>
      <c r="L99" s="21">
        <f t="shared" si="19"/>
        <v>-65</v>
      </c>
      <c r="M99" s="21" t="str">
        <f t="shared" si="21"/>
        <v>CORRIENTE</v>
      </c>
      <c r="N99" s="22"/>
      <c r="O99" s="18"/>
      <c r="P99" s="23"/>
      <c r="Q99" s="24"/>
    </row>
    <row r="100" spans="1:17" s="25" customFormat="1" x14ac:dyDescent="0.3">
      <c r="A100" s="16" t="s">
        <v>32</v>
      </c>
      <c r="B100" s="16">
        <v>27796</v>
      </c>
      <c r="C100" s="16" t="str">
        <f t="shared" si="20"/>
        <v>CAL927796</v>
      </c>
      <c r="D100" s="17">
        <v>45260</v>
      </c>
      <c r="E100" s="18">
        <v>45265</v>
      </c>
      <c r="F100" s="18">
        <f>+E100+60</f>
        <v>45325</v>
      </c>
      <c r="G100" s="19">
        <v>25000</v>
      </c>
      <c r="H100" s="20"/>
      <c r="I100" s="20"/>
      <c r="J100" s="20"/>
      <c r="K100" s="20">
        <f t="shared" si="18"/>
        <v>25000</v>
      </c>
      <c r="L100" s="21">
        <f t="shared" si="19"/>
        <v>-65</v>
      </c>
      <c r="M100" s="21" t="str">
        <f t="shared" si="21"/>
        <v>CORRIENTE</v>
      </c>
      <c r="N100" s="22"/>
      <c r="O100" s="18"/>
      <c r="P100" s="23"/>
      <c r="Q100" s="24"/>
    </row>
    <row r="101" spans="1:17" s="25" customFormat="1" x14ac:dyDescent="0.3">
      <c r="A101" s="16" t="s">
        <v>32</v>
      </c>
      <c r="B101" s="16">
        <v>27822</v>
      </c>
      <c r="C101" s="16" t="str">
        <f t="shared" si="20"/>
        <v>CAL927822</v>
      </c>
      <c r="D101" s="17">
        <v>45260</v>
      </c>
      <c r="E101" s="18">
        <v>45265</v>
      </c>
      <c r="F101" s="18">
        <f>+E101+60</f>
        <v>45325</v>
      </c>
      <c r="G101" s="19">
        <v>200000</v>
      </c>
      <c r="H101" s="20"/>
      <c r="I101" s="20"/>
      <c r="J101" s="20"/>
      <c r="K101" s="20">
        <f t="shared" si="18"/>
        <v>200000</v>
      </c>
      <c r="L101" s="21">
        <f t="shared" si="19"/>
        <v>-65</v>
      </c>
      <c r="M101" s="21" t="str">
        <f t="shared" si="21"/>
        <v>CORRIENTE</v>
      </c>
      <c r="N101" s="22"/>
      <c r="O101" s="18"/>
      <c r="P101" s="23"/>
      <c r="Q101" s="24"/>
    </row>
    <row r="102" spans="1:17" s="25" customFormat="1" x14ac:dyDescent="0.3">
      <c r="A102" s="16" t="s">
        <v>32</v>
      </c>
      <c r="B102" s="16">
        <v>27829</v>
      </c>
      <c r="C102" s="16" t="str">
        <f t="shared" si="20"/>
        <v>CAL927829</v>
      </c>
      <c r="D102" s="17">
        <v>45260</v>
      </c>
      <c r="E102" s="18">
        <v>45265</v>
      </c>
      <c r="F102" s="18">
        <f>+E102+60</f>
        <v>45325</v>
      </c>
      <c r="G102" s="19">
        <v>210000</v>
      </c>
      <c r="H102" s="20"/>
      <c r="I102" s="20"/>
      <c r="J102" s="20"/>
      <c r="K102" s="20">
        <f t="shared" si="18"/>
        <v>210000</v>
      </c>
      <c r="L102" s="21">
        <f t="shared" si="19"/>
        <v>-65</v>
      </c>
      <c r="M102" s="21" t="str">
        <f t="shared" si="21"/>
        <v>CORRIENTE</v>
      </c>
      <c r="N102" s="22"/>
      <c r="O102" s="18"/>
      <c r="P102" s="23"/>
      <c r="Q102" s="24"/>
    </row>
    <row r="103" spans="1:17" s="25" customFormat="1" x14ac:dyDescent="0.3">
      <c r="A103" s="16" t="s">
        <v>38</v>
      </c>
      <c r="B103" s="16">
        <v>2434</v>
      </c>
      <c r="C103" s="16" t="str">
        <f t="shared" si="20"/>
        <v>CL102434</v>
      </c>
      <c r="D103" s="17">
        <v>45251</v>
      </c>
      <c r="E103" s="18">
        <v>45265</v>
      </c>
      <c r="F103" s="18">
        <f>+E103+60</f>
        <v>45325</v>
      </c>
      <c r="G103" s="19">
        <v>280000</v>
      </c>
      <c r="H103" s="20"/>
      <c r="I103" s="20"/>
      <c r="J103" s="20"/>
      <c r="K103" s="20">
        <f t="shared" si="18"/>
        <v>280000</v>
      </c>
      <c r="L103" s="21">
        <f t="shared" si="19"/>
        <v>-65</v>
      </c>
      <c r="M103" s="21" t="str">
        <f t="shared" si="21"/>
        <v>CORRIENTE</v>
      </c>
      <c r="N103" s="22"/>
      <c r="O103" s="18"/>
      <c r="P103" s="23"/>
      <c r="Q103" s="24"/>
    </row>
    <row r="104" spans="1:17" x14ac:dyDescent="0.3">
      <c r="K104" s="30">
        <f>SUM(K6:K103)</f>
        <v>33416823</v>
      </c>
    </row>
  </sheetData>
  <sheetProtection selectLockedCells="1" selectUnlockedCells="1"/>
  <autoFilter ref="A5:W103"/>
  <mergeCells count="2">
    <mergeCell ref="A1:D1"/>
    <mergeCell ref="A2:D2"/>
  </mergeCells>
  <pageMargins left="0.7" right="0.7" top="0.75" bottom="0.75" header="0.51180555555555551" footer="0.51180555555555551"/>
  <pageSetup firstPageNumber="0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COMFENALCO VALLE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Gerencia</cp:lastModifiedBy>
  <dcterms:created xsi:type="dcterms:W3CDTF">2022-06-01T14:39:12Z</dcterms:created>
  <dcterms:modified xsi:type="dcterms:W3CDTF">2024-01-04T14:12:18Z</dcterms:modified>
</cp:coreProperties>
</file>