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901149757 UNIDAD MEDICA DE TRAUMA DEL VALLE S.A.S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FACTURA'!$A$2:$X$19</definedName>
  </definedNames>
  <calcPr calcId="152511"/>
  <pivotCaches>
    <pivotCache cacheId="2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R1" i="2" l="1"/>
  <c r="Q1" i="2"/>
  <c r="O1" i="2"/>
  <c r="N1" i="2"/>
  <c r="K1" i="2"/>
  <c r="H1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T3" authorId="1" shapeId="0">
      <text>
        <r>
          <rPr>
            <b/>
            <sz val="9"/>
            <color indexed="81"/>
            <rFont val="Tahoma"/>
            <family val="2"/>
          </rPr>
          <t>Paola Andrea Jimenez Prado:
SERVIOC DEL 2%</t>
        </r>
      </text>
    </comment>
    <comment ref="T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T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T1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<sst xmlns="http://schemas.openxmlformats.org/spreadsheetml/2006/main" count="248" uniqueCount="116">
  <si>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</si>
  <si>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</si>
  <si>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</si>
  <si>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</si>
  <si>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</si>
  <si>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</si>
  <si>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</si>
  <si>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</si>
  <si>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</si>
  <si>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</si>
  <si>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</si>
  <si>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</si>
  <si>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TraumaOriente del Valle</t>
  </si>
  <si>
    <t>Evento</t>
  </si>
  <si>
    <t>Cali</t>
  </si>
  <si>
    <t>Hospitalaria</t>
  </si>
  <si>
    <t>Urgencias</t>
  </si>
  <si>
    <t>Estado de Factura EPS Mayo 22</t>
  </si>
  <si>
    <t>Boxalud</t>
  </si>
  <si>
    <t>Alf+Fac</t>
  </si>
  <si>
    <t>Llave</t>
  </si>
  <si>
    <t>901149757_12169</t>
  </si>
  <si>
    <t>901149757_1031316</t>
  </si>
  <si>
    <t>901149757_1017366</t>
  </si>
  <si>
    <t>901149757_1032287</t>
  </si>
  <si>
    <t>901149757_1027782</t>
  </si>
  <si>
    <t>901149757_1016987</t>
  </si>
  <si>
    <t>901149757_1016923</t>
  </si>
  <si>
    <t>901149757_1027783</t>
  </si>
  <si>
    <t>901149757_1022838</t>
  </si>
  <si>
    <t>901149757_1016985</t>
  </si>
  <si>
    <t>901149757_1022138</t>
  </si>
  <si>
    <t>901149757_1016986</t>
  </si>
  <si>
    <t>901149757_1013055</t>
  </si>
  <si>
    <t>901149757_1027784</t>
  </si>
  <si>
    <t>901149757_1027618</t>
  </si>
  <si>
    <t>901149757_116382</t>
  </si>
  <si>
    <t>901149757_1032546</t>
  </si>
  <si>
    <t xml:space="preserve">Fecha de radicacion EPS </t>
  </si>
  <si>
    <t>Finalizada</t>
  </si>
  <si>
    <t>Devuelta</t>
  </si>
  <si>
    <t>Valor Total Bruto</t>
  </si>
  <si>
    <t xml:space="preserve"> Valor Devolucion</t>
  </si>
  <si>
    <t xml:space="preserve"> Valor Radicado</t>
  </si>
  <si>
    <t xml:space="preserve"> Valor Pagar</t>
  </si>
  <si>
    <t>Valor compensacion SAP</t>
  </si>
  <si>
    <t>Retencion</t>
  </si>
  <si>
    <t xml:space="preserve">Doc compensacion </t>
  </si>
  <si>
    <t>Valor TF</t>
  </si>
  <si>
    <t xml:space="preserve">Fecha de compensacion </t>
  </si>
  <si>
    <t>27.05.2020</t>
  </si>
  <si>
    <t>Fecha de corte</t>
  </si>
  <si>
    <t>FACTURA CANCELADA</t>
  </si>
  <si>
    <t>Observacion objeccion</t>
  </si>
  <si>
    <t>SE DEVUELVE FACTURA CON SOPORTES AL VALIDAR LOS ADTOS NO CUENTA CONNAUTORIZACION PARA LOS S ERVICIOS , SOLICITARLA ALA CAPAUTORIZACIONES@EPSDELAGENTE.COM.CO. Y ANEXAR POLIZA DE AGOTAMIENTO DEL SOAT Y DETTALEE DE LA FACTURA</t>
  </si>
  <si>
    <t>se devuelve factura con soportes al validar los datos no cuneta con autorizacion  para los servicios ,paciente sooat anexar carta de agotamiento de la aseguradora y documentos del vehiculo, solicitar la autorizacion  al area encargada capautorizaciones@epsdelagente.com.co , sujeta a pertiencia medica</t>
  </si>
  <si>
    <t>SE DEVEULVE FACTURA CON SOPORTES COMPLETOSFACTURA AMBULATORIA.CORREO ENVIADO NO CORRESPONDE NO ANEXAN NAP DE 15 DIGITOS. SOLICIATRLA LA AUTORIZACION ALA  CAPAUTORIZACIONES@EPSDELAGENTE.COM.CO PARA DARLE TRAMITE</t>
  </si>
  <si>
    <t xml:space="preserve"> COVID SE DEVUELV FACTURA REVISAR FACTURAN TOMA Y SOPORTAN ANTIGENOS. REVISAR Y MONTAR A LA WEB SERVICE PARA PODER REALIZ AR LA VALIDACION SI SALE APTA O NO PARA PAGO.FACTURAN CODIGO A32028.MILENA</t>
  </si>
  <si>
    <t>AUT: SE DEVEULVE FACTURA CON SOPORTES COMPLETOSCORREO ENVIADO, NO CORRESPONDE. NO ANEXAN NAP DE 15 DIGITOS, SOLICITARLA AL CORREOCAPAUTORIZ ACIONES@EPSDELAGENTE.COM.PARA DARLE TRAMITE ALA FACTURA.</t>
  </si>
  <si>
    <t>AUT SE DEVUELVE FACTURA ACCIDENTE SOAT NO HAY AUTORIZACION PARA LOS SERVICIOS FACTURADOS. SE VALIDA AUD MEDICA SIN OBJEI ON. DEBEN DE GESTIONAR Y ENVIAR LA CERTIFICACION TOPE SOAT D E LA ASEGURADORA LA PREVISORA NO ENVIAN SOPORTE NI COPIA DE POLIZA.GESTIONAR AUT PARA PODER DAR TRAMITE DE PAGO, ENVIAR TOPE SOAT PARA SABER SI YA SUPERO Y PODER DAR TRAMITE POR EP S.MILENA</t>
  </si>
  <si>
    <t>COVID SE DEVUELV FACTURA REVISAR FACTURAN TOMA Y SOPORTAN ANTIGENOS. REVISAR Y MONTAR A LA WEB SERVICE PARA PODER REALIZ AR LA VALIDACION SI SALE APTA O NO PARA PAGO.FACTURAN CODIGO A32028.MILENA</t>
  </si>
  <si>
    <t>AUT: SE DEVEULVE FACTURA CON SOPORTES COMPLETOSNO ANEXAN AUTORIZACION DE LOS SERVICIOS NAP DE 15 DIGITOS SOLICITARLA AL AREA ENCARGADA. YUFREY</t>
  </si>
  <si>
    <t>COVID SE DEVUELVE FACTURA COVID FACTURAN CODIGO A32013 EL CUAL PERTENECE A LA TOMA POR VALOR DE $60.000 se procede a rea izar la Devolucion Codigo no Autorizado validar tarifa.Milen validar en conjunto con el prestador ips y eps.</t>
  </si>
  <si>
    <t>SE DEVUELVE FACTURA ACCIDENTE SOAT ENVIAR CERTIFICACION TOPE SUPERADO DE LA PREVISROA PARA PODER DAR TRAMITE PAGO POR EP S .GESTIONAR LA AUTOIZACION PARA EL SERVICIO FACTURADO.MILEN A</t>
  </si>
  <si>
    <t>AUT: se deveulve factura con soportes completosno anexan la autorizacion de los servicios. carta de agotamiento dela aseguradora-tarjeta de propiedad v ehiculo.rut .copia d epoliza .solicitar la autorizacion al a AREA ENCARGADA.   YUFREY HERNANDEZ</t>
  </si>
  <si>
    <t>AUT SE DEVUELVE FACTURA ACCIDENTE SOAT ADRES. NO TIENE AUTORIACION PARA EL SERVICIO 2023-02-02 AL 2023-02-11 GESTIONAR C N EL AREA ENCARGADA DE AUTORIZACIONES PARA PODER DAR TRAMITE  DE PAGO.MILENA</t>
  </si>
  <si>
    <t>SE DEVUELVE FACTURA CON SOPORTES AL VALIDAR LOS DATOS DELA FACTURA NO CUENTA CON LA AUTORIZACION.
AUTORIZACION: Se devuelve factura completa servicio de internación, no cuenta con autorización. Factura no se evidencia radicada en portal https://referencia.comfenalcoeps.com/facturas/admin/facturas; para solicitud de autorización final.   Favor solicitar autorización al área encargada. CAPAUTORIZACIONES@EPSDELAGENTE.COM.CO, PARA DARLE TRAMITE ALA FACTURA</t>
  </si>
  <si>
    <t>FACTURA DEVUELTA</t>
  </si>
  <si>
    <t>29.04.2024</t>
  </si>
  <si>
    <t>27.07.2020</t>
  </si>
  <si>
    <t>Total general</t>
  </si>
  <si>
    <t>Tipificación</t>
  </si>
  <si>
    <t>Cant. Facturas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</si>
  <si>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</si>
  <si>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</si>
  <si>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</si>
  <si>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</si>
  <si>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</si>
  <si>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</si>
  <si>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</si>
  <si>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</si>
  <si>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</si>
  <si>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</si>
  <si>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</si>
  <si>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</si>
  <si>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</si>
  <si>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</si>
  <si>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</si>
  <si>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</si>
  <si>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</si>
  <si>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</si>
  <si>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</si>
  <si>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</si>
  <si>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</si>
  <si>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</si>
  <si>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</si>
  <si>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</si>
  <si>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TraumaOriente del Valle</t>
  </si>
  <si>
    <t>NIT: 901149757</t>
  </si>
  <si>
    <t>Santiago de Cali, Mayo 22 del 2024</t>
  </si>
  <si>
    <t>Con Corte al dia: 30/04/2024</t>
  </si>
  <si>
    <t>A continuacion me permito remitir nuestra respuesta al estado de cartera presentado en la fecha: 21/05/2024</t>
  </si>
  <si>
    <t>Ingrid Muñoz</t>
  </si>
  <si>
    <t>Departamento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</si>
  <si>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</si>
  <si>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</si>
  <si>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</si>
  <si>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</si>
  <si>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</si>
  <si>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</si>
  <si>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</si>
  <si>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</si>
  <si>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</si>
  <si>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</si>
  <si>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</si>
  <si>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Trauma Oriente del 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</si>
</sst>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_ * #,##0_ ;_ * \-#,##0_ ;_ * &quot;-&quot;??_ ;_ @_ "/>
    <numFmt numFmtId="166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65" fontId="1" fillId="0" borderId="0" xfId="1" applyNumberFormat="1" applyFont="1"/>
    <xf numFmtId="0" fontId="0" fillId="0" borderId="1" xfId="0" applyNumberFormat="1" applyFont="1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165" fontId="5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/>
    </xf>
    <xf numFmtId="165" fontId="0" fillId="2" borderId="1" xfId="1" applyNumberFormat="1" applyFont="1" applyFill="1" applyBorder="1" applyAlignment="1">
      <alignment horizontal="center"/>
    </xf>
    <xf numFmtId="166" fontId="5" fillId="7" borderId="1" xfId="1" applyNumberFormat="1" applyFont="1" applyFill="1" applyBorder="1" applyAlignment="1">
      <alignment horizontal="center" vertical="center" wrapText="1"/>
    </xf>
    <xf numFmtId="165" fontId="5" fillId="8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wrapText="1"/>
    </xf>
    <xf numFmtId="165" fontId="5" fillId="7" borderId="1" xfId="1" applyNumberFormat="1" applyFont="1" applyFill="1" applyBorder="1" applyAlignment="1">
      <alignment horizontal="center" vertical="center" wrapText="1"/>
    </xf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0" fontId="0" fillId="0" borderId="3" xfId="0" pivotButton="1" applyBorder="1"/>
    <xf numFmtId="0" fontId="0" fillId="0" borderId="3" xfId="0" applyBorder="1"/>
    <xf numFmtId="165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8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70" fontId="11" fillId="0" borderId="0" xfId="4" applyNumberFormat="1" applyFont="1" applyAlignment="1">
      <alignment horizontal="center"/>
    </xf>
    <xf numFmtId="171" fontId="11" fillId="0" borderId="0" xfId="2" applyNumberFormat="1" applyFont="1" applyAlignment="1">
      <alignment horizontal="right"/>
    </xf>
    <xf numFmtId="171" fontId="9" fillId="0" borderId="0" xfId="2" applyNumberFormat="1" applyFont="1"/>
    <xf numFmtId="170" fontId="8" fillId="0" borderId="0" xfId="4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70" fontId="9" fillId="0" borderId="0" xfId="4" applyNumberFormat="1" applyFont="1" applyAlignment="1">
      <alignment horizontal="center"/>
    </xf>
    <xf numFmtId="171" fontId="9" fillId="0" borderId="0" xfId="2" applyNumberFormat="1" applyFont="1" applyAlignment="1">
      <alignment horizontal="right"/>
    </xf>
    <xf numFmtId="171" fontId="9" fillId="0" borderId="0" xfId="3" applyNumberFormat="1" applyFont="1"/>
    <xf numFmtId="170" fontId="9" fillId="0" borderId="10" xfId="4" applyNumberFormat="1" applyFont="1" applyBorder="1" applyAlignment="1">
      <alignment horizontal="center"/>
    </xf>
    <xf numFmtId="171" fontId="9" fillId="0" borderId="10" xfId="2" applyNumberFormat="1" applyFont="1" applyBorder="1" applyAlignment="1">
      <alignment horizontal="right"/>
    </xf>
    <xf numFmtId="170" fontId="10" fillId="0" borderId="0" xfId="2" applyNumberFormat="1" applyFont="1" applyAlignment="1">
      <alignment horizontal="right"/>
    </xf>
    <xf numFmtId="171" fontId="10" fillId="0" borderId="0" xfId="2" applyNumberFormat="1" applyFont="1" applyAlignment="1">
      <alignment horizontal="right"/>
    </xf>
    <xf numFmtId="0" fontId="11" fillId="0" borderId="0" xfId="3" applyFont="1"/>
    <xf numFmtId="170" fontId="8" fillId="0" borderId="10" xfId="4" applyNumberFormat="1" applyFont="1" applyBorder="1" applyAlignment="1">
      <alignment horizontal="center"/>
    </xf>
    <xf numFmtId="171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70" fontId="8" fillId="0" borderId="0" xfId="2" applyNumberFormat="1" applyFont="1" applyAlignment="1">
      <alignment horizontal="right"/>
    </xf>
    <xf numFmtId="170" fontId="11" fillId="0" borderId="16" xfId="4" applyNumberFormat="1" applyFont="1" applyBorder="1" applyAlignment="1">
      <alignment horizontal="center"/>
    </xf>
    <xf numFmtId="171" fontId="11" fillId="0" borderId="16" xfId="2" applyNumberFormat="1" applyFont="1" applyBorder="1" applyAlignment="1">
      <alignment horizontal="right"/>
    </xf>
    <xf numFmtId="172" fontId="8" fillId="0" borderId="0" xfId="3" applyNumberFormat="1" applyFont="1"/>
    <xf numFmtId="169" fontId="8" fillId="0" borderId="0" xfId="4" applyFont="1"/>
    <xf numFmtId="171" fontId="8" fillId="0" borderId="0" xfId="2" applyNumberFormat="1" applyFont="1"/>
    <xf numFmtId="172" fontId="11" fillId="0" borderId="10" xfId="3" applyNumberFormat="1" applyFont="1" applyBorder="1"/>
    <xf numFmtId="172" fontId="8" fillId="0" borderId="10" xfId="3" applyNumberFormat="1" applyFont="1" applyBorder="1"/>
    <xf numFmtId="169" fontId="11" fillId="0" borderId="10" xfId="4" applyFont="1" applyBorder="1"/>
    <xf numFmtId="171" fontId="8" fillId="0" borderId="10" xfId="2" applyNumberFormat="1" applyFont="1" applyBorder="1"/>
    <xf numFmtId="172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2" fontId="9" fillId="0" borderId="10" xfId="3" applyNumberFormat="1" applyFont="1" applyBorder="1"/>
    <xf numFmtId="0" fontId="9" fillId="0" borderId="11" xfId="3" applyFont="1" applyBorder="1"/>
    <xf numFmtId="0" fontId="8" fillId="0" borderId="4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/>
    </xf>
    <xf numFmtId="0" fontId="8" fillId="0" borderId="7" xfId="3" applyFont="1" applyBorder="1"/>
    <xf numFmtId="168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6" fontId="11" fillId="0" borderId="0" xfId="5" applyNumberFormat="1" applyFont="1"/>
    <xf numFmtId="173" fontId="11" fillId="0" borderId="0" xfId="5" applyNumberFormat="1" applyFont="1" applyAlignment="1">
      <alignment horizontal="right"/>
    </xf>
    <xf numFmtId="166" fontId="8" fillId="0" borderId="0" xfId="5" applyNumberFormat="1" applyFont="1" applyAlignment="1">
      <alignment horizontal="center"/>
    </xf>
    <xf numFmtId="173" fontId="8" fillId="0" borderId="0" xfId="5" applyNumberFormat="1" applyFont="1" applyAlignment="1">
      <alignment horizontal="right"/>
    </xf>
    <xf numFmtId="166" fontId="8" fillId="0" borderId="2" xfId="5" applyNumberFormat="1" applyFont="1" applyBorder="1" applyAlignment="1">
      <alignment horizontal="center"/>
    </xf>
    <xf numFmtId="173" fontId="8" fillId="0" borderId="2" xfId="5" applyNumberFormat="1" applyFont="1" applyBorder="1" applyAlignment="1">
      <alignment horizontal="right"/>
    </xf>
    <xf numFmtId="166" fontId="8" fillId="0" borderId="16" xfId="5" applyNumberFormat="1" applyFont="1" applyBorder="1" applyAlignment="1">
      <alignment horizontal="center"/>
    </xf>
    <xf numFmtId="173" fontId="8" fillId="0" borderId="16" xfId="5" applyNumberFormat="1" applyFont="1" applyBorder="1" applyAlignment="1">
      <alignment horizontal="right"/>
    </xf>
    <xf numFmtId="172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</cellXfs>
  <cellStyles count="6">
    <cellStyle name="Millares" xfId="1" builtinId="3"/>
    <cellStyle name="Millares 2" xfId="4"/>
    <cellStyle name="Millares 3" xfId="5"/>
    <cellStyle name="Moneda" xfId="2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 * #,##0_ ;_ * \-#,##0_ ;_ * &quot;-&quot;??_ ;_ @_ "/>
    </dxf>
    <dxf>
      <numFmt numFmtId="165" formatCode="_ * #,##0_ ;_ * \-#,##0_ ;_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4.682646064815" createdVersion="5" refreshedVersion="5" minRefreshableVersion="3" recordCount="17">
  <cacheSource type="worksheet">
    <worksheetSource ref="A2:X19" sheet="ESTADO DE CADA FACTURA"/>
  </cacheSource>
  <cacheFields count="24">
    <cacheField name="NIT IPS" numFmtId="0">
      <sharedItems containsSemiMixedTypes="0" containsString="0" containsNumber="1" containsInteger="1" minValue="901149757" maxValue="901149757"/>
    </cacheField>
    <cacheField name="Nombre IPS" numFmtId="0">
      <sharedItems/>
    </cacheField>
    <cacheField name="Prefijo Factura" numFmtId="0">
      <sharedItems containsSemiMixedTypes="0" containsString="0" containsNumber="1" containsInteger="1" minValue="1" maxValue="10"/>
    </cacheField>
    <cacheField name="Numero Factura" numFmtId="0">
      <sharedItems containsSemiMixedTypes="0" containsString="0" containsNumber="1" containsInteger="1" minValue="2169" maxValue="32546"/>
    </cacheField>
    <cacheField name="Alf+Fac" numFmtId="0">
      <sharedItems containsSemiMixedTypes="0" containsString="0" containsNumber="1" containsInteger="1" minValue="12169" maxValue="1032546"/>
    </cacheField>
    <cacheField name="Llave" numFmtId="0">
      <sharedItems/>
    </cacheField>
    <cacheField name="IPS Fecha factura" numFmtId="14">
      <sharedItems containsSemiMixedTypes="0" containsNonDate="0" containsDate="1" containsString="0" minDate="2018-12-11T00:00:00" maxDate="2024-02-02T00:00:00"/>
    </cacheField>
    <cacheField name="IPS Fecha radicado" numFmtId="14">
      <sharedItems containsSemiMixedTypes="0" containsNonDate="0" containsDate="1" containsString="0" minDate="2018-12-11T00:00:00" maxDate="2024-02-02T00:00:00"/>
    </cacheField>
    <cacheField name="Fecha de radicacion EPS " numFmtId="14">
      <sharedItems containsSemiMixedTypes="0" containsNonDate="0" containsDate="1" containsString="0" minDate="2018-12-11T00:00:00" maxDate="2024-02-02T00:00:00"/>
    </cacheField>
    <cacheField name="IPS Valor Factura" numFmtId="165">
      <sharedItems containsSemiMixedTypes="0" containsString="0" containsNumber="1" containsInteger="1" minValue="60000" maxValue="25540527"/>
    </cacheField>
    <cacheField name="IPS Saldo Factura" numFmtId="165">
      <sharedItems containsSemiMixedTypes="0" containsString="0" containsNumber="1" containsInteger="1" minValue="60000" maxValue="25540527"/>
    </cacheField>
    <cacheField name="Estado de Factura EPS Mayo 22" numFmtId="0">
      <sharedItems count="2">
        <s v="FACTURA CANCELADA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25540527"/>
    </cacheField>
    <cacheField name=" Valor Devolucion" numFmtId="165">
      <sharedItems containsSemiMixedTypes="0" containsString="0" containsNumber="1" containsInteger="1" minValue="0" maxValue="25540527"/>
    </cacheField>
    <cacheField name="Observacion objeccion" numFmtId="165">
      <sharedItems containsBlank="1" longText="1"/>
    </cacheField>
    <cacheField name=" Valor Radicado" numFmtId="165">
      <sharedItems containsSemiMixedTypes="0" containsString="0" containsNumber="1" containsInteger="1" minValue="0" maxValue="25540527"/>
    </cacheField>
    <cacheField name=" Valor Pagar" numFmtId="165">
      <sharedItems containsSemiMixedTypes="0" containsString="0" containsNumber="1" containsInteger="1" minValue="0" maxValue="7541025"/>
    </cacheField>
    <cacheField name="Valor compensacion SAP" numFmtId="165">
      <sharedItems containsString="0" containsBlank="1" containsNumber="1" containsInteger="1" minValue="63085" maxValue="7390204"/>
    </cacheField>
    <cacheField name="Retencion" numFmtId="165">
      <sharedItems containsString="0" containsBlank="1" containsNumber="1" containsInteger="1" minValue="1287" maxValue="150821"/>
    </cacheField>
    <cacheField name="Doc compensacion " numFmtId="0">
      <sharedItems containsString="0" containsBlank="1" containsNumber="1" containsInteger="1" minValue="2200844257" maxValue="2201506793"/>
    </cacheField>
    <cacheField name="Valor TF" numFmtId="0">
      <sharedItems containsString="0" containsBlank="1" containsNumber="1" containsInteger="1" minValue="318382" maxValue="7390204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901149757"/>
    <s v="TraumaOriente del Valle"/>
    <n v="1"/>
    <n v="2169"/>
    <n v="12169"/>
    <s v="901149757_12169"/>
    <d v="2018-12-11T00:00:00"/>
    <d v="2018-12-11T00:00:00"/>
    <d v="2018-12-11T00:00:00"/>
    <n v="7541025"/>
    <n v="6524430"/>
    <x v="0"/>
    <s v="Finalizada"/>
    <n v="7541025"/>
    <n v="0"/>
    <m/>
    <n v="7541025"/>
    <n v="7541025"/>
    <n v="7390204"/>
    <n v="150821"/>
    <n v="2200844257"/>
    <n v="7390204"/>
    <s v="27.05.2020"/>
    <d v="2024-04-30T00:00:00"/>
  </r>
  <r>
    <n v="901149757"/>
    <s v="TraumaOriente del Valle"/>
    <n v="10"/>
    <n v="31316"/>
    <n v="1031316"/>
    <s v="901149757_1031316"/>
    <d v="2023-12-01T00:00:00"/>
    <d v="2023-12-01T00:00:00"/>
    <d v="2023-12-01T00:00:00"/>
    <n v="1166451"/>
    <n v="1166451"/>
    <x v="1"/>
    <s v="Devuelta"/>
    <n v="0"/>
    <n v="1166451"/>
    <s v="SE DEVUELVE FACTURA CON SOPORTES AL VALIDAR LOS ADTOS NO CUENTA CONNAUTORIZACION PARA LOS S ERVICIOS , SOLICITARLA ALA CAPAUTORIZACIONES@EPSDELAGENTE.COM.CO. Y ANEXAR POLIZA DE AGOTAMIENTO DEL SOAT Y DETTALEE DE LA FACTURA"/>
    <n v="0"/>
    <n v="0"/>
    <m/>
    <m/>
    <m/>
    <m/>
    <m/>
    <d v="2024-04-30T00:00:00"/>
  </r>
  <r>
    <n v="901149757"/>
    <s v="TraumaOriente del Valle"/>
    <n v="10"/>
    <n v="17366"/>
    <n v="1017366"/>
    <s v="901149757_1017366"/>
    <d v="2022-07-19T00:00:00"/>
    <d v="2022-07-19T00:00:00"/>
    <d v="2022-07-19T00:00:00"/>
    <n v="64372"/>
    <n v="64372"/>
    <x v="0"/>
    <s v="Finalizada"/>
    <n v="64372"/>
    <n v="0"/>
    <m/>
    <n v="64372"/>
    <n v="64372"/>
    <n v="63085"/>
    <n v="1287"/>
    <n v="2201506793"/>
    <n v="362622"/>
    <s v="29.04.2024"/>
    <d v="2024-04-30T00:00:00"/>
  </r>
  <r>
    <n v="901149757"/>
    <s v="TraumaOriente del Valle"/>
    <n v="10"/>
    <n v="32287"/>
    <n v="1032287"/>
    <s v="901149757_1032287"/>
    <d v="2023-12-15T00:00:00"/>
    <d v="2023-12-15T00:00:00"/>
    <d v="2023-12-15T00:00:00"/>
    <n v="5296445"/>
    <n v="5296445"/>
    <x v="1"/>
    <s v="Devuelta"/>
    <n v="0"/>
    <n v="5296445"/>
    <s v="se devuelve factura con soportes al validar los datos no cuneta con autorizacion  para los servicios ,paciente sooat anexar carta de agotamiento de la aseguradora y documentos del vehiculo, solicitar la autorizacion  al area encargada capautorizaciones@epsdelagente.com.co , sujeta a pertiencia medica"/>
    <n v="0"/>
    <n v="0"/>
    <m/>
    <m/>
    <m/>
    <m/>
    <m/>
    <d v="2024-04-30T00:00:00"/>
  </r>
  <r>
    <n v="901149757"/>
    <s v="TraumaOriente del Valle"/>
    <n v="10"/>
    <n v="27782"/>
    <n v="1027782"/>
    <s v="901149757_1027782"/>
    <d v="2023-06-13T00:00:00"/>
    <d v="2023-06-13T00:00:00"/>
    <d v="2023-06-12T00:00:00"/>
    <n v="196241"/>
    <n v="196241"/>
    <x v="1"/>
    <s v="Devuelta"/>
    <n v="196241"/>
    <n v="196241"/>
    <s v="SE DEVEULVE FACTURA CON SOPORTES COMPLETOSFACTURA AMBULATORIA.CORREO ENVIADO NO CORRESPONDE NO ANEXAN NAP DE 15 DIGITOS. SOLICIATRLA LA AUTORIZACION ALA  CAPAUTORIZACIONES@EPSDELAGENTE.COM.CO PARA DARLE TRAMITE"/>
    <n v="196241"/>
    <n v="0"/>
    <m/>
    <m/>
    <m/>
    <m/>
    <m/>
    <d v="2024-04-30T00:00:00"/>
  </r>
  <r>
    <n v="901149757"/>
    <s v="TraumaOriente del Valle"/>
    <n v="10"/>
    <n v="16987"/>
    <n v="1016987"/>
    <s v="901149757_1016987"/>
    <d v="2022-07-19T00:00:00"/>
    <d v="2022-07-19T00:00:00"/>
    <d v="2022-07-19T00:00:00"/>
    <n v="60000"/>
    <n v="60000"/>
    <x v="1"/>
    <s v="Devuelta"/>
    <n v="60000"/>
    <n v="60000"/>
    <s v=" COVID SE DEVUELV FACTURA REVISAR FACTURAN TOMA Y SOPORTAN ANTIGENOS. REVISAR Y MONTAR A LA WEB SERVICE PARA PODER REALIZ AR LA VALIDACION SI SALE APTA O NO PARA PAGO.FACTURAN CODIGO A32028.MILENA"/>
    <n v="60000"/>
    <n v="0"/>
    <m/>
    <m/>
    <m/>
    <m/>
    <m/>
    <d v="2024-04-30T00:00:00"/>
  </r>
  <r>
    <n v="901149757"/>
    <s v="TraumaOriente del Valle"/>
    <n v="10"/>
    <n v="16923"/>
    <n v="1016923"/>
    <s v="901149757_1016923"/>
    <d v="2022-07-19T00:00:00"/>
    <d v="2022-07-19T00:00:00"/>
    <d v="2022-07-19T00:00:00"/>
    <n v="305650"/>
    <n v="305650"/>
    <x v="0"/>
    <s v="Finalizada"/>
    <n v="305650"/>
    <n v="0"/>
    <m/>
    <n v="305650"/>
    <n v="305650"/>
    <n v="299537"/>
    <n v="6113"/>
    <n v="2201506793"/>
    <n v="362622"/>
    <s v="29.04.2024"/>
    <d v="2024-04-30T00:00:00"/>
  </r>
  <r>
    <n v="901149757"/>
    <s v="TraumaOriente del Valle"/>
    <n v="10"/>
    <n v="27783"/>
    <n v="1027783"/>
    <s v="901149757_1027783"/>
    <d v="2023-06-13T00:00:00"/>
    <d v="2023-06-13T00:00:00"/>
    <d v="2022-06-12T00:00:00"/>
    <n v="116160"/>
    <n v="116160"/>
    <x v="1"/>
    <s v="Devuelta"/>
    <n v="116160"/>
    <n v="116160"/>
    <s v="AUT: SE DEVEULVE FACTURA CON SOPORTES COMPLETOSCORREO ENVIADO, NO CORRESPONDE. NO ANEXAN NAP DE 15 DIGITOS, SOLICITARLA AL CORREOCAPAUTORIZ ACIONES@EPSDELAGENTE.COM.PARA DARLE TRAMITE ALA FACTURA."/>
    <n v="116160"/>
    <n v="0"/>
    <m/>
    <m/>
    <m/>
    <m/>
    <m/>
    <d v="2024-04-30T00:00:00"/>
  </r>
  <r>
    <n v="901149757"/>
    <s v="TraumaOriente del Valle"/>
    <n v="10"/>
    <n v="22838"/>
    <n v="1022838"/>
    <s v="901149757_1022838"/>
    <d v="2023-03-22T00:00:00"/>
    <d v="2023-03-22T00:00:00"/>
    <d v="2023-03-22T00:00:00"/>
    <n v="25540527"/>
    <n v="25540527"/>
    <x v="1"/>
    <s v="Devuelta"/>
    <n v="25540527"/>
    <n v="25540527"/>
    <s v="AUT SE DEVUELVE FACTURA ACCIDENTE SOAT NO HAY AUTORIZACION PARA LOS SERVICIOS FACTURADOS. SE VALIDA AUD MEDICA SIN OBJEI ON. DEBEN DE GESTIONAR Y ENVIAR LA CERTIFICACION TOPE SOAT D E LA ASEGURADORA LA PREVISORA NO ENVIAN SOPORTE NI COPIA DE POLIZA.GESTIONAR AUT PARA PODER DAR TRAMITE DE PAGO, ENVIAR TOPE SOAT PARA SABER SI YA SUPERO Y PODER DAR TRAMITE POR EP S.MILENA"/>
    <n v="25540527"/>
    <n v="0"/>
    <m/>
    <m/>
    <m/>
    <m/>
    <m/>
    <d v="2024-04-30T00:00:00"/>
  </r>
  <r>
    <n v="901149757"/>
    <s v="TraumaOriente del Valle"/>
    <n v="10"/>
    <n v="16985"/>
    <n v="1016985"/>
    <s v="901149757_1016985"/>
    <d v="2022-07-19T00:00:00"/>
    <d v="2022-07-19T00:00:00"/>
    <d v="2022-07-19T00:00:00"/>
    <n v="60000"/>
    <n v="60000"/>
    <x v="1"/>
    <s v="Devuelta"/>
    <n v="60000"/>
    <n v="60000"/>
    <s v="COVID SE DEVUELV FACTURA REVISAR FACTURAN TOMA Y SOPORTAN ANTIGENOS. REVISAR Y MONTAR A LA WEB SERVICE PARA PODER REALIZ AR LA VALIDACION SI SALE APTA O NO PARA PAGO.FACTURAN CODIGO A32028.MILENA"/>
    <n v="60000"/>
    <n v="0"/>
    <m/>
    <m/>
    <m/>
    <m/>
    <m/>
    <d v="2024-04-30T00:00:00"/>
  </r>
  <r>
    <n v="901149757"/>
    <s v="TraumaOriente del Valle"/>
    <n v="10"/>
    <n v="22138"/>
    <n v="1022138"/>
    <s v="901149757_1022138"/>
    <d v="2023-06-13T00:00:00"/>
    <d v="2023-06-13T00:00:00"/>
    <d v="2023-06-12T00:00:00"/>
    <n v="2822314"/>
    <n v="2822314"/>
    <x v="1"/>
    <s v="Devuelta"/>
    <n v="2822314"/>
    <n v="2822314"/>
    <s v="AUT: SE DEVEULVE FACTURA CON SOPORTES COMPLETOSNO ANEXAN AUTORIZACION DE LOS SERVICIOS NAP DE 15 DIGITOS SOLICITARLA AL AREA ENCARGADA. YUFREY"/>
    <n v="2822314"/>
    <n v="0"/>
    <m/>
    <m/>
    <m/>
    <m/>
    <m/>
    <d v="2024-04-30T00:00:00"/>
  </r>
  <r>
    <n v="901149757"/>
    <s v="TraumaOriente del Valle"/>
    <n v="10"/>
    <n v="16986"/>
    <n v="1016986"/>
    <s v="901149757_1016986"/>
    <d v="2023-04-20T00:00:00"/>
    <d v="2023-04-20T00:00:00"/>
    <d v="2023-04-20T00:00:00"/>
    <n v="60000"/>
    <n v="60000"/>
    <x v="1"/>
    <s v="Devuelta"/>
    <n v="60000"/>
    <n v="60000"/>
    <s v="COVID SE DEVUELVE FACTURA COVID FACTURAN CODIGO A32013 EL CUAL PERTENECE A LA TOMA POR VALOR DE $60.000 se procede a rea izar la Devolucion Codigo no Autorizado validar tarifa.Milen validar en conjunto con el prestador ips y eps."/>
    <n v="60000"/>
    <n v="0"/>
    <m/>
    <m/>
    <m/>
    <m/>
    <m/>
    <d v="2024-04-30T00:00:00"/>
  </r>
  <r>
    <n v="901149757"/>
    <s v="TraumaOriente del Valle"/>
    <n v="10"/>
    <n v="13055"/>
    <n v="1013055"/>
    <s v="901149757_1013055"/>
    <d v="2021-12-22T00:00:00"/>
    <d v="2021-12-22T00:00:00"/>
    <d v="2021-12-22T00:00:00"/>
    <n v="357163"/>
    <n v="357163"/>
    <x v="1"/>
    <s v="Devuelta"/>
    <n v="357163"/>
    <n v="357163"/>
    <s v="SE DEVUELVE FACTURA ACCIDENTE SOAT ENVIAR CERTIFICACION TOPE SUPERADO DE LA PREVISROA PARA PODER DAR TRAMITE PAGO POR EP S .GESTIONAR LA AUTOIZACION PARA EL SERVICIO FACTURADO.MILEN A"/>
    <n v="357163"/>
    <n v="0"/>
    <m/>
    <m/>
    <m/>
    <m/>
    <m/>
    <d v="2024-04-30T00:00:00"/>
  </r>
  <r>
    <n v="901149757"/>
    <s v="TraumaOriente del Valle"/>
    <n v="10"/>
    <n v="27784"/>
    <n v="1027784"/>
    <s v="901149757_1027784"/>
    <d v="2023-06-13T00:00:00"/>
    <d v="2023-06-13T00:00:00"/>
    <d v="2023-06-12T00:00:00"/>
    <n v="5391984"/>
    <n v="5391984"/>
    <x v="1"/>
    <s v="Devuelta"/>
    <n v="5391984"/>
    <n v="5391984"/>
    <s v="AUT: se deveulve factura con soportes completosno anexan la autorizacion de los servicios. carta de agotamiento dela aseguradora-tarjeta de propiedad v ehiculo.rut .copia d epoliza .solicitar la autorizacion al a AREA ENCARGADA.   YUFREY HERNANDEZ"/>
    <n v="5391984"/>
    <n v="0"/>
    <m/>
    <m/>
    <m/>
    <m/>
    <m/>
    <d v="2024-04-30T00:00:00"/>
  </r>
  <r>
    <n v="901149757"/>
    <s v="TraumaOriente del Valle"/>
    <n v="10"/>
    <n v="27618"/>
    <n v="1027618"/>
    <s v="901149757_1027618"/>
    <d v="2023-06-01T00:00:00"/>
    <d v="2023-06-01T00:00:00"/>
    <d v="2023-05-19T00:00:00"/>
    <n v="1006554"/>
    <n v="1006554"/>
    <x v="1"/>
    <s v="Devuelta"/>
    <n v="1006554"/>
    <n v="1006554"/>
    <s v="AUT SE DEVUELVE FACTURA ACCIDENTE SOAT ADRES. NO TIENE AUTORIACION PARA EL SERVICIO 2023-02-02 AL 2023-02-11 GESTIONAR C N EL AREA ENCARGADA DE AUTORIZACIONES PARA PODER DAR TRAMITE  DE PAGO.MILENA"/>
    <n v="1006554"/>
    <n v="0"/>
    <m/>
    <m/>
    <m/>
    <m/>
    <m/>
    <d v="2024-04-30T00:00:00"/>
  </r>
  <r>
    <n v="901149757"/>
    <s v="TraumaOriente del Valle"/>
    <n v="1"/>
    <n v="16382"/>
    <n v="116382"/>
    <s v="901149757_116382"/>
    <d v="2020-06-01T00:00:00"/>
    <d v="2020-06-01T00:00:00"/>
    <d v="2020-06-10T00:00:00"/>
    <n v="324880"/>
    <n v="324880"/>
    <x v="0"/>
    <s v="Finalizada"/>
    <n v="324880"/>
    <n v="0"/>
    <m/>
    <n v="324880"/>
    <n v="324880"/>
    <n v="318382"/>
    <n v="6498"/>
    <n v="2200883123"/>
    <n v="318382"/>
    <s v="27.07.2020"/>
    <d v="2024-04-30T00:00:00"/>
  </r>
  <r>
    <n v="901149757"/>
    <s v="TraumaOriente del Valle"/>
    <n v="10"/>
    <n v="32546"/>
    <n v="1032546"/>
    <s v="901149757_1032546"/>
    <d v="2024-02-01T00:00:00"/>
    <d v="2024-02-01T00:00:00"/>
    <d v="2024-02-01T00:00:00"/>
    <n v="4778381"/>
    <n v="4778381"/>
    <x v="1"/>
    <s v="Devuelta"/>
    <n v="0"/>
    <n v="4778381"/>
    <s v="SE DEVUELVE FACTURA CON SOPORTES AL VALIDAR LOS DATOS DELA FACTURA NO CUENTA CON LA AUTORIZACION._x000a_AUTORIZACION: Se devuelve factura completa servicio de internación, no cuenta con autorización. Factura no se evidencia radicada en portal https://referencia.comfenalcoeps.com/facturas/admin/facturas; para solicitud de autorización final.   Favor solicitar autorización al área encargada. CAPAUTORIZACIONES@EPSDELAGENTE.COM.CO, PARA DARLE TRAMITE ALA FACTURA"/>
    <n v="0"/>
    <n v="0"/>
    <m/>
    <m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axis="axisRow" dataField="1" showAll="0">
      <items count="3">
        <item x="0"/>
        <item x="1"/>
        <item t="default"/>
      </items>
    </pivotField>
    <pivotField showAll="0"/>
    <pivotField numFmtId="165" showAll="0"/>
    <pivotField numFmtId="165" showAll="0"/>
    <pivotField showAll="0"/>
    <pivotField numFmtId="165" showAll="0"/>
    <pivotField numFmtId="165"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5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"/>
  <sheetViews>
    <sheetView showGridLines="0" topLeftCell="A8" zoomScale="120" zoomScaleNormal="120" workbookViewId="0">
      <selection activeCell="A22" sqref="A22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1.54296875" style="8" bestFit="1" customWidth="1"/>
    <col min="9" max="9" width="15.7265625" bestFit="1" customWidth="1"/>
    <col min="10" max="10" width="11.453125" customWidth="1"/>
    <col min="11" max="11" width="15.1796875" style="9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6" t="s">
        <v>4</v>
      </c>
      <c r="H1" s="6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901149757</v>
      </c>
      <c r="B2" s="1" t="s">
        <v>12</v>
      </c>
      <c r="C2" s="1">
        <v>1</v>
      </c>
      <c r="D2" s="1">
        <v>2169</v>
      </c>
      <c r="E2" s="5">
        <v>43445</v>
      </c>
      <c r="F2" s="5">
        <v>43445</v>
      </c>
      <c r="G2" s="7">
        <v>7541025</v>
      </c>
      <c r="H2" s="7">
        <v>6524430</v>
      </c>
      <c r="I2" s="10" t="s">
        <v>13</v>
      </c>
      <c r="J2" s="4" t="s">
        <v>14</v>
      </c>
      <c r="K2" s="10" t="s">
        <v>15</v>
      </c>
      <c r="L2" s="4"/>
    </row>
    <row r="3" spans="1:12" x14ac:dyDescent="0.35">
      <c r="A3" s="1">
        <v>901149757</v>
      </c>
      <c r="B3" s="1" t="s">
        <v>12</v>
      </c>
      <c r="C3" s="1">
        <v>10</v>
      </c>
      <c r="D3" s="1">
        <v>31316</v>
      </c>
      <c r="E3" s="5">
        <v>45261</v>
      </c>
      <c r="F3" s="5">
        <v>45261</v>
      </c>
      <c r="G3" s="7">
        <v>1166451</v>
      </c>
      <c r="H3" s="7">
        <v>1166451</v>
      </c>
      <c r="I3" s="10" t="s">
        <v>13</v>
      </c>
      <c r="J3" s="4" t="s">
        <v>14</v>
      </c>
      <c r="K3" s="10" t="s">
        <v>16</v>
      </c>
      <c r="L3" s="4"/>
    </row>
    <row r="4" spans="1:12" x14ac:dyDescent="0.35">
      <c r="A4" s="1">
        <v>901149757</v>
      </c>
      <c r="B4" s="1" t="s">
        <v>12</v>
      </c>
      <c r="C4" s="1">
        <v>10</v>
      </c>
      <c r="D4" s="1">
        <v>17366</v>
      </c>
      <c r="E4" s="5">
        <v>44761</v>
      </c>
      <c r="F4" s="5">
        <v>44761</v>
      </c>
      <c r="G4" s="7">
        <v>64372</v>
      </c>
      <c r="H4" s="7">
        <v>64372</v>
      </c>
      <c r="I4" s="10" t="s">
        <v>13</v>
      </c>
      <c r="J4" s="4" t="s">
        <v>14</v>
      </c>
      <c r="K4" s="10" t="s">
        <v>16</v>
      </c>
      <c r="L4" s="1"/>
    </row>
    <row r="5" spans="1:12" x14ac:dyDescent="0.35">
      <c r="A5" s="1">
        <v>901149757</v>
      </c>
      <c r="B5" s="1" t="s">
        <v>12</v>
      </c>
      <c r="C5" s="1">
        <v>10</v>
      </c>
      <c r="D5" s="1">
        <v>32287</v>
      </c>
      <c r="E5" s="5">
        <v>45275</v>
      </c>
      <c r="F5" s="5">
        <v>45275</v>
      </c>
      <c r="G5" s="7">
        <v>5296445</v>
      </c>
      <c r="H5" s="7">
        <v>5296445</v>
      </c>
      <c r="I5" s="10" t="s">
        <v>13</v>
      </c>
      <c r="J5" s="4" t="s">
        <v>14</v>
      </c>
      <c r="K5" s="10" t="s">
        <v>15</v>
      </c>
      <c r="L5" s="1"/>
    </row>
    <row r="6" spans="1:12" x14ac:dyDescent="0.35">
      <c r="A6" s="1">
        <v>901149757</v>
      </c>
      <c r="B6" s="1" t="s">
        <v>12</v>
      </c>
      <c r="C6" s="1">
        <v>10</v>
      </c>
      <c r="D6" s="1">
        <v>27782</v>
      </c>
      <c r="E6" s="5">
        <v>45090</v>
      </c>
      <c r="F6" s="5">
        <v>45090</v>
      </c>
      <c r="G6" s="7">
        <v>196241</v>
      </c>
      <c r="H6" s="7">
        <v>196241</v>
      </c>
      <c r="I6" s="10" t="s">
        <v>13</v>
      </c>
      <c r="J6" s="4" t="s">
        <v>14</v>
      </c>
      <c r="K6" s="10" t="s">
        <v>16</v>
      </c>
      <c r="L6" s="1"/>
    </row>
    <row r="7" spans="1:12" x14ac:dyDescent="0.35">
      <c r="A7" s="1">
        <v>901149757</v>
      </c>
      <c r="B7" s="1" t="s">
        <v>12</v>
      </c>
      <c r="C7" s="1">
        <v>10</v>
      </c>
      <c r="D7" s="1">
        <v>16987</v>
      </c>
      <c r="E7" s="5">
        <v>44761</v>
      </c>
      <c r="F7" s="5">
        <v>44761</v>
      </c>
      <c r="G7" s="7">
        <v>60000</v>
      </c>
      <c r="H7" s="7">
        <v>60000</v>
      </c>
      <c r="I7" s="10" t="s">
        <v>13</v>
      </c>
      <c r="J7" s="4" t="s">
        <v>14</v>
      </c>
      <c r="K7" s="10" t="s">
        <v>16</v>
      </c>
      <c r="L7" s="1"/>
    </row>
    <row r="8" spans="1:12" x14ac:dyDescent="0.35">
      <c r="A8" s="1">
        <v>901149757</v>
      </c>
      <c r="B8" s="1" t="s">
        <v>12</v>
      </c>
      <c r="C8" s="1">
        <v>10</v>
      </c>
      <c r="D8" s="1">
        <v>16923</v>
      </c>
      <c r="E8" s="5">
        <v>44761</v>
      </c>
      <c r="F8" s="5">
        <v>44761</v>
      </c>
      <c r="G8" s="7">
        <v>305650</v>
      </c>
      <c r="H8" s="7">
        <v>305650</v>
      </c>
      <c r="I8" s="10" t="s">
        <v>13</v>
      </c>
      <c r="J8" s="4" t="s">
        <v>14</v>
      </c>
      <c r="K8" s="10" t="s">
        <v>16</v>
      </c>
      <c r="L8" s="1"/>
    </row>
    <row r="9" spans="1:12" x14ac:dyDescent="0.35">
      <c r="A9" s="1">
        <v>901149757</v>
      </c>
      <c r="B9" s="1" t="s">
        <v>12</v>
      </c>
      <c r="C9" s="1">
        <v>10</v>
      </c>
      <c r="D9" s="1">
        <v>27783</v>
      </c>
      <c r="E9" s="5">
        <v>45090</v>
      </c>
      <c r="F9" s="5">
        <v>45090</v>
      </c>
      <c r="G9" s="7">
        <v>116160</v>
      </c>
      <c r="H9" s="7">
        <v>116160</v>
      </c>
      <c r="I9" s="10" t="s">
        <v>13</v>
      </c>
      <c r="J9" s="4" t="s">
        <v>14</v>
      </c>
      <c r="K9" s="10" t="s">
        <v>16</v>
      </c>
      <c r="L9" s="1"/>
    </row>
    <row r="10" spans="1:12" x14ac:dyDescent="0.35">
      <c r="A10" s="1">
        <v>901149757</v>
      </c>
      <c r="B10" s="1" t="s">
        <v>12</v>
      </c>
      <c r="C10" s="1">
        <v>10</v>
      </c>
      <c r="D10" s="1">
        <v>22838</v>
      </c>
      <c r="E10" s="5">
        <v>45007</v>
      </c>
      <c r="F10" s="5">
        <v>45007</v>
      </c>
      <c r="G10" s="7">
        <v>25540527</v>
      </c>
      <c r="H10" s="7">
        <v>25540527</v>
      </c>
      <c r="I10" s="10" t="s">
        <v>13</v>
      </c>
      <c r="J10" s="4" t="s">
        <v>14</v>
      </c>
      <c r="K10" s="10" t="s">
        <v>15</v>
      </c>
      <c r="L10" s="1"/>
    </row>
    <row r="11" spans="1:12" x14ac:dyDescent="0.35">
      <c r="A11" s="1">
        <v>901149757</v>
      </c>
      <c r="B11" s="1" t="s">
        <v>12</v>
      </c>
      <c r="C11" s="1">
        <v>10</v>
      </c>
      <c r="D11" s="1">
        <v>16985</v>
      </c>
      <c r="E11" s="5">
        <v>44761</v>
      </c>
      <c r="F11" s="5">
        <v>44761</v>
      </c>
      <c r="G11" s="7">
        <v>60000</v>
      </c>
      <c r="H11" s="7">
        <v>60000</v>
      </c>
      <c r="I11" s="10" t="s">
        <v>13</v>
      </c>
      <c r="J11" s="4" t="s">
        <v>14</v>
      </c>
      <c r="K11" s="10" t="s">
        <v>16</v>
      </c>
      <c r="L11" s="1"/>
    </row>
    <row r="12" spans="1:12" x14ac:dyDescent="0.35">
      <c r="A12" s="1">
        <v>901149757</v>
      </c>
      <c r="B12" s="1" t="s">
        <v>12</v>
      </c>
      <c r="C12" s="1">
        <v>10</v>
      </c>
      <c r="D12" s="1">
        <v>22138</v>
      </c>
      <c r="E12" s="5">
        <v>45090</v>
      </c>
      <c r="F12" s="5">
        <v>45090</v>
      </c>
      <c r="G12" s="7">
        <v>2822314</v>
      </c>
      <c r="H12" s="7">
        <v>2822314</v>
      </c>
      <c r="I12" s="10" t="s">
        <v>13</v>
      </c>
      <c r="J12" s="4" t="s">
        <v>14</v>
      </c>
      <c r="K12" s="10" t="s">
        <v>16</v>
      </c>
      <c r="L12" s="1"/>
    </row>
    <row r="13" spans="1:12" x14ac:dyDescent="0.35">
      <c r="A13" s="1">
        <v>901149757</v>
      </c>
      <c r="B13" s="1" t="s">
        <v>12</v>
      </c>
      <c r="C13" s="1">
        <v>10</v>
      </c>
      <c r="D13" s="1">
        <v>16986</v>
      </c>
      <c r="E13" s="5">
        <v>45036</v>
      </c>
      <c r="F13" s="5">
        <v>45036</v>
      </c>
      <c r="G13" s="7">
        <v>60000</v>
      </c>
      <c r="H13" s="7">
        <v>60000</v>
      </c>
      <c r="I13" s="10" t="s">
        <v>13</v>
      </c>
      <c r="J13" s="4" t="s">
        <v>14</v>
      </c>
      <c r="K13" s="10" t="s">
        <v>16</v>
      </c>
      <c r="L13" s="1"/>
    </row>
    <row r="14" spans="1:12" x14ac:dyDescent="0.35">
      <c r="A14" s="1">
        <v>901149757</v>
      </c>
      <c r="B14" s="1" t="s">
        <v>12</v>
      </c>
      <c r="C14" s="1">
        <v>10</v>
      </c>
      <c r="D14" s="1">
        <v>13055</v>
      </c>
      <c r="E14" s="5">
        <v>44552</v>
      </c>
      <c r="F14" s="5">
        <v>44552</v>
      </c>
      <c r="G14" s="7">
        <v>357163</v>
      </c>
      <c r="H14" s="7">
        <v>357163</v>
      </c>
      <c r="I14" s="10" t="s">
        <v>13</v>
      </c>
      <c r="J14" s="4" t="s">
        <v>14</v>
      </c>
      <c r="K14" s="10" t="s">
        <v>16</v>
      </c>
      <c r="L14" s="1"/>
    </row>
    <row r="15" spans="1:12" x14ac:dyDescent="0.35">
      <c r="A15" s="1">
        <v>901149757</v>
      </c>
      <c r="B15" s="1" t="s">
        <v>12</v>
      </c>
      <c r="C15" s="1">
        <v>10</v>
      </c>
      <c r="D15" s="1">
        <v>27784</v>
      </c>
      <c r="E15" s="5">
        <v>45090</v>
      </c>
      <c r="F15" s="5">
        <v>45090</v>
      </c>
      <c r="G15" s="7">
        <v>5391984</v>
      </c>
      <c r="H15" s="7">
        <v>5391984</v>
      </c>
      <c r="I15" s="10" t="s">
        <v>13</v>
      </c>
      <c r="J15" s="4" t="s">
        <v>14</v>
      </c>
      <c r="K15" s="10" t="s">
        <v>15</v>
      </c>
      <c r="L15" s="1"/>
    </row>
    <row r="16" spans="1:12" x14ac:dyDescent="0.35">
      <c r="A16" s="1">
        <v>901149757</v>
      </c>
      <c r="B16" s="1" t="s">
        <v>12</v>
      </c>
      <c r="C16" s="1">
        <v>10</v>
      </c>
      <c r="D16" s="1">
        <v>27618</v>
      </c>
      <c r="E16" s="5">
        <v>45078</v>
      </c>
      <c r="F16" s="5">
        <v>45078</v>
      </c>
      <c r="G16" s="7">
        <v>1006554</v>
      </c>
      <c r="H16" s="7">
        <v>1006554</v>
      </c>
      <c r="I16" s="10" t="s">
        <v>13</v>
      </c>
      <c r="J16" s="4" t="s">
        <v>14</v>
      </c>
      <c r="K16" s="10" t="s">
        <v>16</v>
      </c>
      <c r="L16" s="1"/>
    </row>
    <row r="17" spans="1:12" x14ac:dyDescent="0.35">
      <c r="A17" s="1">
        <v>901149757</v>
      </c>
      <c r="B17" s="1" t="s">
        <v>12</v>
      </c>
      <c r="C17" s="1">
        <v>1</v>
      </c>
      <c r="D17" s="1">
        <v>16382</v>
      </c>
      <c r="E17" s="5">
        <v>43983</v>
      </c>
      <c r="F17" s="5">
        <v>43983</v>
      </c>
      <c r="G17" s="7">
        <v>324880</v>
      </c>
      <c r="H17" s="7">
        <v>324880</v>
      </c>
      <c r="I17" s="10" t="s">
        <v>13</v>
      </c>
      <c r="J17" s="4" t="s">
        <v>14</v>
      </c>
      <c r="K17" s="10" t="s">
        <v>16</v>
      </c>
      <c r="L17" s="1"/>
    </row>
    <row r="18" spans="1:12" x14ac:dyDescent="0.35">
      <c r="A18" s="1">
        <v>901149757</v>
      </c>
      <c r="B18" s="1" t="s">
        <v>12</v>
      </c>
      <c r="C18" s="1">
        <v>10</v>
      </c>
      <c r="D18" s="1">
        <v>32546</v>
      </c>
      <c r="E18" s="5">
        <v>45323</v>
      </c>
      <c r="F18" s="5">
        <v>45323</v>
      </c>
      <c r="G18" s="7">
        <v>4778381</v>
      </c>
      <c r="H18" s="7">
        <v>4778381</v>
      </c>
      <c r="I18" s="10" t="s">
        <v>13</v>
      </c>
      <c r="J18" s="4" t="s">
        <v>14</v>
      </c>
      <c r="K18" s="10" t="s">
        <v>16</v>
      </c>
      <c r="L18" s="1"/>
    </row>
    <row r="19" spans="1:12" x14ac:dyDescent="0.35">
      <c r="H19" s="8">
        <f>SUM(H2:H18)</f>
        <v>54071552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workbookViewId="0">
      <selection activeCell="C5" sqref="C5:D5"/>
    </sheetView>
  </sheetViews>
  <sheetFormatPr baseColWidth="10" defaultRowHeight="14.5" x14ac:dyDescent="0.35"/>
  <cols>
    <col min="2" max="2" width="19.1796875" bestFit="1" customWidth="1"/>
    <col min="3" max="3" width="12.81640625" bestFit="1" customWidth="1"/>
    <col min="4" max="4" width="13.36328125" style="8" bestFit="1" customWidth="1"/>
  </cols>
  <sheetData>
    <row r="2" spans="2:4" ht="15" thickBot="1" x14ac:dyDescent="0.4"/>
    <row r="3" spans="2:4" ht="15" thickBot="1" x14ac:dyDescent="0.4">
      <c r="B3" s="33" t="s">
        <v>71</v>
      </c>
      <c r="C3" s="34" t="s">
        <v>72</v>
      </c>
      <c r="D3" s="35" t="s">
        <v>73</v>
      </c>
    </row>
    <row r="4" spans="2:4" x14ac:dyDescent="0.35">
      <c r="B4" s="31" t="s">
        <v>52</v>
      </c>
      <c r="C4" s="32">
        <v>4</v>
      </c>
      <c r="D4" s="30">
        <v>7219332</v>
      </c>
    </row>
    <row r="5" spans="2:4" ht="15" thickBot="1" x14ac:dyDescent="0.4">
      <c r="B5" s="31" t="s">
        <v>67</v>
      </c>
      <c r="C5" s="32">
        <v>13</v>
      </c>
      <c r="D5" s="30">
        <v>46852220</v>
      </c>
    </row>
    <row r="6" spans="2:4" ht="15" thickBot="1" x14ac:dyDescent="0.4">
      <c r="B6" s="36" t="s">
        <v>70</v>
      </c>
      <c r="C6" s="37">
        <v>17</v>
      </c>
      <c r="D6" s="35">
        <v>54071552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9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90625" style="14"/>
    <col min="2" max="2" width="9.54296875" style="14" customWidth="1"/>
    <col min="3" max="3" width="9" style="14" customWidth="1"/>
    <col min="4" max="5" width="8.81640625" style="14" customWidth="1"/>
    <col min="6" max="6" width="18.54296875" style="14" bestFit="1" customWidth="1"/>
    <col min="7" max="7" width="11.26953125" style="14" bestFit="1" customWidth="1"/>
    <col min="8" max="9" width="14.7265625" style="14" customWidth="1"/>
    <col min="10" max="11" width="11.54296875" style="8" bestFit="1" customWidth="1"/>
    <col min="12" max="12" width="19.36328125" style="14" customWidth="1"/>
    <col min="13" max="13" width="11.453125" style="14" customWidth="1"/>
    <col min="14" max="14" width="15.1796875" style="22" customWidth="1"/>
    <col min="15" max="15" width="13.7265625" style="8" bestFit="1" customWidth="1"/>
    <col min="16" max="16" width="13.7265625" style="8" customWidth="1"/>
    <col min="17" max="17" width="13.7265625" style="8" bestFit="1" customWidth="1"/>
    <col min="18" max="18" width="12.7265625" style="8" bestFit="1" customWidth="1"/>
    <col min="19" max="19" width="15.453125" style="8" customWidth="1"/>
    <col min="20" max="20" width="10.90625" style="8"/>
    <col min="21" max="21" width="16.7265625" style="14" customWidth="1"/>
    <col min="22" max="22" width="10.90625" style="14"/>
    <col min="23" max="23" width="13.26953125" style="14" customWidth="1"/>
    <col min="24" max="16384" width="10.90625" style="14"/>
  </cols>
  <sheetData>
    <row r="1" spans="1:24" x14ac:dyDescent="0.35">
      <c r="K1" s="17">
        <f>SUBTOTAL(9,K3:K19)</f>
        <v>54071552</v>
      </c>
      <c r="N1" s="17">
        <f t="shared" ref="N1:R1" si="0">SUBTOTAL(9,N3:N19)</f>
        <v>43846870</v>
      </c>
      <c r="O1" s="17">
        <f t="shared" si="0"/>
        <v>46852220</v>
      </c>
      <c r="P1" s="17"/>
      <c r="Q1" s="17">
        <f t="shared" si="0"/>
        <v>43846870</v>
      </c>
      <c r="R1" s="17">
        <f t="shared" si="0"/>
        <v>8235927</v>
      </c>
    </row>
    <row r="2" spans="1:24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19" t="s">
        <v>20</v>
      </c>
      <c r="G2" s="2" t="s">
        <v>2</v>
      </c>
      <c r="H2" s="2" t="s">
        <v>3</v>
      </c>
      <c r="I2" s="20" t="s">
        <v>38</v>
      </c>
      <c r="J2" s="6" t="s">
        <v>4</v>
      </c>
      <c r="K2" s="16" t="s">
        <v>5</v>
      </c>
      <c r="L2" s="15" t="s">
        <v>17</v>
      </c>
      <c r="M2" s="2" t="s">
        <v>18</v>
      </c>
      <c r="N2" s="23" t="s">
        <v>41</v>
      </c>
      <c r="O2" s="27" t="s">
        <v>42</v>
      </c>
      <c r="P2" s="27" t="s">
        <v>53</v>
      </c>
      <c r="Q2" s="23" t="s">
        <v>43</v>
      </c>
      <c r="R2" s="23" t="s">
        <v>44</v>
      </c>
      <c r="S2" s="29" t="s">
        <v>45</v>
      </c>
      <c r="T2" s="29" t="s">
        <v>46</v>
      </c>
      <c r="U2" s="26" t="s">
        <v>47</v>
      </c>
      <c r="V2" s="26" t="s">
        <v>48</v>
      </c>
      <c r="W2" s="26" t="s">
        <v>49</v>
      </c>
      <c r="X2" s="2" t="s">
        <v>51</v>
      </c>
    </row>
    <row r="3" spans="1:24" x14ac:dyDescent="0.35">
      <c r="A3" s="11">
        <v>901149757</v>
      </c>
      <c r="B3" s="11" t="s">
        <v>12</v>
      </c>
      <c r="C3" s="11">
        <v>1</v>
      </c>
      <c r="D3" s="11">
        <v>2169</v>
      </c>
      <c r="E3" s="18">
        <v>12169</v>
      </c>
      <c r="F3" s="18" t="s">
        <v>21</v>
      </c>
      <c r="G3" s="12">
        <v>43445</v>
      </c>
      <c r="H3" s="12">
        <v>43445</v>
      </c>
      <c r="I3" s="12">
        <v>43445</v>
      </c>
      <c r="J3" s="7">
        <v>7541025</v>
      </c>
      <c r="K3" s="7">
        <v>6524430</v>
      </c>
      <c r="L3" s="13" t="s">
        <v>52</v>
      </c>
      <c r="M3" s="21" t="s">
        <v>39</v>
      </c>
      <c r="N3" s="24">
        <v>7541025</v>
      </c>
      <c r="O3" s="25">
        <v>0</v>
      </c>
      <c r="P3" s="25"/>
      <c r="Q3" s="7">
        <v>7541025</v>
      </c>
      <c r="R3" s="7">
        <v>7541025</v>
      </c>
      <c r="S3" s="7">
        <v>7390204</v>
      </c>
      <c r="T3" s="7">
        <v>150821</v>
      </c>
      <c r="U3" s="11">
        <v>2200844257</v>
      </c>
      <c r="V3" s="7">
        <v>7390204</v>
      </c>
      <c r="W3" s="11" t="s">
        <v>50</v>
      </c>
      <c r="X3" s="12">
        <v>45412</v>
      </c>
    </row>
    <row r="4" spans="1:24" x14ac:dyDescent="0.35">
      <c r="A4" s="11">
        <v>901149757</v>
      </c>
      <c r="B4" s="11" t="s">
        <v>12</v>
      </c>
      <c r="C4" s="11">
        <v>10</v>
      </c>
      <c r="D4" s="11">
        <v>31316</v>
      </c>
      <c r="E4" s="18">
        <v>1031316</v>
      </c>
      <c r="F4" s="18" t="s">
        <v>22</v>
      </c>
      <c r="G4" s="12">
        <v>45261</v>
      </c>
      <c r="H4" s="12">
        <v>45261</v>
      </c>
      <c r="I4" s="12">
        <v>45261</v>
      </c>
      <c r="J4" s="7">
        <v>1166451</v>
      </c>
      <c r="K4" s="7">
        <v>1166451</v>
      </c>
      <c r="L4" s="13" t="s">
        <v>67</v>
      </c>
      <c r="M4" s="21" t="s">
        <v>40</v>
      </c>
      <c r="N4" s="24">
        <v>0</v>
      </c>
      <c r="O4" s="7">
        <v>1166451</v>
      </c>
      <c r="P4" s="7" t="s">
        <v>54</v>
      </c>
      <c r="Q4" s="7">
        <v>0</v>
      </c>
      <c r="R4" s="7">
        <v>0</v>
      </c>
      <c r="S4" s="7"/>
      <c r="T4" s="7"/>
      <c r="U4" s="11"/>
      <c r="V4" s="11"/>
      <c r="W4" s="11"/>
      <c r="X4" s="12">
        <v>45412</v>
      </c>
    </row>
    <row r="5" spans="1:24" x14ac:dyDescent="0.35">
      <c r="A5" s="11">
        <v>901149757</v>
      </c>
      <c r="B5" s="11" t="s">
        <v>12</v>
      </c>
      <c r="C5" s="11">
        <v>10</v>
      </c>
      <c r="D5" s="11">
        <v>17366</v>
      </c>
      <c r="E5" s="18">
        <v>1017366</v>
      </c>
      <c r="F5" s="18" t="s">
        <v>23</v>
      </c>
      <c r="G5" s="12">
        <v>44761</v>
      </c>
      <c r="H5" s="12">
        <v>44761</v>
      </c>
      <c r="I5" s="12">
        <v>44761</v>
      </c>
      <c r="J5" s="7">
        <v>64372</v>
      </c>
      <c r="K5" s="7">
        <v>64372</v>
      </c>
      <c r="L5" s="13" t="s">
        <v>52</v>
      </c>
      <c r="M5" s="21" t="s">
        <v>39</v>
      </c>
      <c r="N5" s="24">
        <v>64372</v>
      </c>
      <c r="O5" s="25">
        <v>0</v>
      </c>
      <c r="P5" s="25"/>
      <c r="Q5" s="7">
        <v>64372</v>
      </c>
      <c r="R5" s="7">
        <v>64372</v>
      </c>
      <c r="S5" s="7">
        <v>63085</v>
      </c>
      <c r="T5" s="7">
        <v>1287</v>
      </c>
      <c r="U5" s="11">
        <v>2201506793</v>
      </c>
      <c r="V5" s="7">
        <v>362622</v>
      </c>
      <c r="W5" s="11" t="s">
        <v>68</v>
      </c>
      <c r="X5" s="12">
        <v>45412</v>
      </c>
    </row>
    <row r="6" spans="1:24" x14ac:dyDescent="0.35">
      <c r="A6" s="11">
        <v>901149757</v>
      </c>
      <c r="B6" s="11" t="s">
        <v>12</v>
      </c>
      <c r="C6" s="11">
        <v>10</v>
      </c>
      <c r="D6" s="11">
        <v>32287</v>
      </c>
      <c r="E6" s="18">
        <v>1032287</v>
      </c>
      <c r="F6" s="18" t="s">
        <v>24</v>
      </c>
      <c r="G6" s="12">
        <v>45275</v>
      </c>
      <c r="H6" s="12">
        <v>45275</v>
      </c>
      <c r="I6" s="12">
        <v>45275</v>
      </c>
      <c r="J6" s="7">
        <v>5296445</v>
      </c>
      <c r="K6" s="7">
        <v>5296445</v>
      </c>
      <c r="L6" s="13" t="s">
        <v>67</v>
      </c>
      <c r="M6" s="21" t="s">
        <v>40</v>
      </c>
      <c r="N6" s="24">
        <v>0</v>
      </c>
      <c r="O6" s="7">
        <v>5296445</v>
      </c>
      <c r="P6" s="7" t="s">
        <v>55</v>
      </c>
      <c r="Q6" s="7">
        <v>0</v>
      </c>
      <c r="R6" s="7">
        <v>0</v>
      </c>
      <c r="S6" s="7"/>
      <c r="T6" s="7"/>
      <c r="U6" s="11"/>
      <c r="V6" s="11"/>
      <c r="W6" s="11"/>
      <c r="X6" s="12">
        <v>45412</v>
      </c>
    </row>
    <row r="7" spans="1:24" x14ac:dyDescent="0.35">
      <c r="A7" s="11">
        <v>901149757</v>
      </c>
      <c r="B7" s="11" t="s">
        <v>12</v>
      </c>
      <c r="C7" s="11">
        <v>10</v>
      </c>
      <c r="D7" s="11">
        <v>27782</v>
      </c>
      <c r="E7" s="18">
        <v>1027782</v>
      </c>
      <c r="F7" s="18" t="s">
        <v>25</v>
      </c>
      <c r="G7" s="12">
        <v>45090</v>
      </c>
      <c r="H7" s="12">
        <v>45090</v>
      </c>
      <c r="I7" s="12">
        <v>45089</v>
      </c>
      <c r="J7" s="7">
        <v>196241</v>
      </c>
      <c r="K7" s="7">
        <v>196241</v>
      </c>
      <c r="L7" s="13" t="s">
        <v>67</v>
      </c>
      <c r="M7" s="21" t="s">
        <v>40</v>
      </c>
      <c r="N7" s="24">
        <v>196241</v>
      </c>
      <c r="O7" s="25">
        <v>196241</v>
      </c>
      <c r="P7" s="7" t="s">
        <v>56</v>
      </c>
      <c r="Q7" s="7">
        <v>196241</v>
      </c>
      <c r="R7" s="7">
        <v>0</v>
      </c>
      <c r="S7" s="7"/>
      <c r="T7" s="7"/>
      <c r="U7" s="11"/>
      <c r="V7" s="11"/>
      <c r="W7" s="11"/>
      <c r="X7" s="12">
        <v>45412</v>
      </c>
    </row>
    <row r="8" spans="1:24" x14ac:dyDescent="0.35">
      <c r="A8" s="11">
        <v>901149757</v>
      </c>
      <c r="B8" s="11" t="s">
        <v>12</v>
      </c>
      <c r="C8" s="11">
        <v>10</v>
      </c>
      <c r="D8" s="11">
        <v>16987</v>
      </c>
      <c r="E8" s="18">
        <v>1016987</v>
      </c>
      <c r="F8" s="18" t="s">
        <v>26</v>
      </c>
      <c r="G8" s="12">
        <v>44761</v>
      </c>
      <c r="H8" s="12">
        <v>44761</v>
      </c>
      <c r="I8" s="12">
        <v>44761</v>
      </c>
      <c r="J8" s="7">
        <v>60000</v>
      </c>
      <c r="K8" s="7">
        <v>60000</v>
      </c>
      <c r="L8" s="13" t="s">
        <v>67</v>
      </c>
      <c r="M8" s="21" t="s">
        <v>40</v>
      </c>
      <c r="N8" s="24">
        <v>60000</v>
      </c>
      <c r="O8" s="25">
        <v>60000</v>
      </c>
      <c r="P8" s="7" t="s">
        <v>57</v>
      </c>
      <c r="Q8" s="7">
        <v>60000</v>
      </c>
      <c r="R8" s="7">
        <v>0</v>
      </c>
      <c r="S8" s="7"/>
      <c r="T8" s="7"/>
      <c r="U8" s="11"/>
      <c r="V8" s="11"/>
      <c r="W8" s="11"/>
      <c r="X8" s="12">
        <v>45412</v>
      </c>
    </row>
    <row r="9" spans="1:24" x14ac:dyDescent="0.35">
      <c r="A9" s="11">
        <v>901149757</v>
      </c>
      <c r="B9" s="11" t="s">
        <v>12</v>
      </c>
      <c r="C9" s="11">
        <v>10</v>
      </c>
      <c r="D9" s="11">
        <v>16923</v>
      </c>
      <c r="E9" s="18">
        <v>1016923</v>
      </c>
      <c r="F9" s="18" t="s">
        <v>27</v>
      </c>
      <c r="G9" s="12">
        <v>44761</v>
      </c>
      <c r="H9" s="12">
        <v>44761</v>
      </c>
      <c r="I9" s="12">
        <v>44761</v>
      </c>
      <c r="J9" s="7">
        <v>305650</v>
      </c>
      <c r="K9" s="7">
        <v>305650</v>
      </c>
      <c r="L9" s="13" t="s">
        <v>52</v>
      </c>
      <c r="M9" s="21" t="s">
        <v>39</v>
      </c>
      <c r="N9" s="24">
        <v>305650</v>
      </c>
      <c r="O9" s="25">
        <v>0</v>
      </c>
      <c r="P9" s="25"/>
      <c r="Q9" s="7">
        <v>305650</v>
      </c>
      <c r="R9" s="7">
        <v>305650</v>
      </c>
      <c r="S9" s="7">
        <v>299537</v>
      </c>
      <c r="T9" s="7">
        <v>6113</v>
      </c>
      <c r="U9" s="11">
        <v>2201506793</v>
      </c>
      <c r="V9" s="7">
        <v>362622</v>
      </c>
      <c r="W9" s="11" t="s">
        <v>68</v>
      </c>
      <c r="X9" s="12">
        <v>45412</v>
      </c>
    </row>
    <row r="10" spans="1:24" x14ac:dyDescent="0.35">
      <c r="A10" s="11">
        <v>901149757</v>
      </c>
      <c r="B10" s="11" t="s">
        <v>12</v>
      </c>
      <c r="C10" s="11">
        <v>10</v>
      </c>
      <c r="D10" s="11">
        <v>27783</v>
      </c>
      <c r="E10" s="18">
        <v>1027783</v>
      </c>
      <c r="F10" s="18" t="s">
        <v>28</v>
      </c>
      <c r="G10" s="12">
        <v>45090</v>
      </c>
      <c r="H10" s="12">
        <v>45090</v>
      </c>
      <c r="I10" s="12">
        <v>44724</v>
      </c>
      <c r="J10" s="7">
        <v>116160</v>
      </c>
      <c r="K10" s="7">
        <v>116160</v>
      </c>
      <c r="L10" s="13" t="s">
        <v>67</v>
      </c>
      <c r="M10" s="21" t="s">
        <v>40</v>
      </c>
      <c r="N10" s="24">
        <v>116160</v>
      </c>
      <c r="O10" s="25">
        <v>116160</v>
      </c>
      <c r="P10" s="7" t="s">
        <v>58</v>
      </c>
      <c r="Q10" s="7">
        <v>116160</v>
      </c>
      <c r="R10" s="7">
        <v>0</v>
      </c>
      <c r="S10" s="7"/>
      <c r="T10" s="7"/>
      <c r="U10" s="11"/>
      <c r="V10" s="11"/>
      <c r="W10" s="11"/>
      <c r="X10" s="12">
        <v>45412</v>
      </c>
    </row>
    <row r="11" spans="1:24" x14ac:dyDescent="0.35">
      <c r="A11" s="11">
        <v>901149757</v>
      </c>
      <c r="B11" s="11" t="s">
        <v>12</v>
      </c>
      <c r="C11" s="11">
        <v>10</v>
      </c>
      <c r="D11" s="11">
        <v>22838</v>
      </c>
      <c r="E11" s="18">
        <v>1022838</v>
      </c>
      <c r="F11" s="18" t="s">
        <v>29</v>
      </c>
      <c r="G11" s="12">
        <v>45007</v>
      </c>
      <c r="H11" s="12">
        <v>45007</v>
      </c>
      <c r="I11" s="12">
        <v>45007</v>
      </c>
      <c r="J11" s="7">
        <v>25540527</v>
      </c>
      <c r="K11" s="7">
        <v>25540527</v>
      </c>
      <c r="L11" s="13" t="s">
        <v>67</v>
      </c>
      <c r="M11" s="21" t="s">
        <v>40</v>
      </c>
      <c r="N11" s="24">
        <v>25540527</v>
      </c>
      <c r="O11" s="25">
        <v>25540527</v>
      </c>
      <c r="P11" s="7" t="s">
        <v>59</v>
      </c>
      <c r="Q11" s="7">
        <v>25540527</v>
      </c>
      <c r="R11" s="7">
        <v>0</v>
      </c>
      <c r="S11" s="7"/>
      <c r="T11" s="7"/>
      <c r="U11" s="11"/>
      <c r="V11" s="11"/>
      <c r="W11" s="11"/>
      <c r="X11" s="12">
        <v>45412</v>
      </c>
    </row>
    <row r="12" spans="1:24" x14ac:dyDescent="0.35">
      <c r="A12" s="11">
        <v>901149757</v>
      </c>
      <c r="B12" s="11" t="s">
        <v>12</v>
      </c>
      <c r="C12" s="11">
        <v>10</v>
      </c>
      <c r="D12" s="11">
        <v>16985</v>
      </c>
      <c r="E12" s="18">
        <v>1016985</v>
      </c>
      <c r="F12" s="18" t="s">
        <v>30</v>
      </c>
      <c r="G12" s="12">
        <v>44761</v>
      </c>
      <c r="H12" s="12">
        <v>44761</v>
      </c>
      <c r="I12" s="12">
        <v>44761</v>
      </c>
      <c r="J12" s="7">
        <v>60000</v>
      </c>
      <c r="K12" s="7">
        <v>60000</v>
      </c>
      <c r="L12" s="13" t="s">
        <v>67</v>
      </c>
      <c r="M12" s="21" t="s">
        <v>40</v>
      </c>
      <c r="N12" s="24">
        <v>60000</v>
      </c>
      <c r="O12" s="25">
        <v>60000</v>
      </c>
      <c r="P12" s="7" t="s">
        <v>60</v>
      </c>
      <c r="Q12" s="7">
        <v>60000</v>
      </c>
      <c r="R12" s="7">
        <v>0</v>
      </c>
      <c r="S12" s="7"/>
      <c r="T12" s="7"/>
      <c r="U12" s="11"/>
      <c r="V12" s="11"/>
      <c r="W12" s="11"/>
      <c r="X12" s="12">
        <v>45412</v>
      </c>
    </row>
    <row r="13" spans="1:24" x14ac:dyDescent="0.35">
      <c r="A13" s="11">
        <v>901149757</v>
      </c>
      <c r="B13" s="11" t="s">
        <v>12</v>
      </c>
      <c r="C13" s="11">
        <v>10</v>
      </c>
      <c r="D13" s="11">
        <v>22138</v>
      </c>
      <c r="E13" s="18">
        <v>1022138</v>
      </c>
      <c r="F13" s="18" t="s">
        <v>31</v>
      </c>
      <c r="G13" s="12">
        <v>45090</v>
      </c>
      <c r="H13" s="12">
        <v>45090</v>
      </c>
      <c r="I13" s="12">
        <v>45089</v>
      </c>
      <c r="J13" s="7">
        <v>2822314</v>
      </c>
      <c r="K13" s="7">
        <v>2822314</v>
      </c>
      <c r="L13" s="13" t="s">
        <v>67</v>
      </c>
      <c r="M13" s="21" t="s">
        <v>40</v>
      </c>
      <c r="N13" s="24">
        <v>2822314</v>
      </c>
      <c r="O13" s="25">
        <v>2822314</v>
      </c>
      <c r="P13" s="7" t="s">
        <v>61</v>
      </c>
      <c r="Q13" s="7">
        <v>2822314</v>
      </c>
      <c r="R13" s="7">
        <v>0</v>
      </c>
      <c r="S13" s="7"/>
      <c r="T13" s="7"/>
      <c r="U13" s="11"/>
      <c r="V13" s="11"/>
      <c r="W13" s="11"/>
      <c r="X13" s="12">
        <v>45412</v>
      </c>
    </row>
    <row r="14" spans="1:24" x14ac:dyDescent="0.35">
      <c r="A14" s="11">
        <v>901149757</v>
      </c>
      <c r="B14" s="11" t="s">
        <v>12</v>
      </c>
      <c r="C14" s="11">
        <v>10</v>
      </c>
      <c r="D14" s="11">
        <v>16986</v>
      </c>
      <c r="E14" s="18">
        <v>1016986</v>
      </c>
      <c r="F14" s="18" t="s">
        <v>32</v>
      </c>
      <c r="G14" s="12">
        <v>45036</v>
      </c>
      <c r="H14" s="12">
        <v>45036</v>
      </c>
      <c r="I14" s="12">
        <v>45036</v>
      </c>
      <c r="J14" s="7">
        <v>60000</v>
      </c>
      <c r="K14" s="7">
        <v>60000</v>
      </c>
      <c r="L14" s="13" t="s">
        <v>67</v>
      </c>
      <c r="M14" s="21" t="s">
        <v>40</v>
      </c>
      <c r="N14" s="24">
        <v>60000</v>
      </c>
      <c r="O14" s="25">
        <v>60000</v>
      </c>
      <c r="P14" s="7" t="s">
        <v>62</v>
      </c>
      <c r="Q14" s="7">
        <v>60000</v>
      </c>
      <c r="R14" s="7">
        <v>0</v>
      </c>
      <c r="S14" s="7"/>
      <c r="T14" s="7"/>
      <c r="U14" s="11"/>
      <c r="V14" s="11"/>
      <c r="W14" s="11"/>
      <c r="X14" s="12">
        <v>45412</v>
      </c>
    </row>
    <row r="15" spans="1:24" x14ac:dyDescent="0.35">
      <c r="A15" s="11">
        <v>901149757</v>
      </c>
      <c r="B15" s="11" t="s">
        <v>12</v>
      </c>
      <c r="C15" s="11">
        <v>10</v>
      </c>
      <c r="D15" s="11">
        <v>13055</v>
      </c>
      <c r="E15" s="18">
        <v>1013055</v>
      </c>
      <c r="F15" s="18" t="s">
        <v>33</v>
      </c>
      <c r="G15" s="12">
        <v>44552</v>
      </c>
      <c r="H15" s="12">
        <v>44552</v>
      </c>
      <c r="I15" s="12">
        <v>44552</v>
      </c>
      <c r="J15" s="7">
        <v>357163</v>
      </c>
      <c r="K15" s="7">
        <v>357163</v>
      </c>
      <c r="L15" s="13" t="s">
        <v>67</v>
      </c>
      <c r="M15" s="21" t="s">
        <v>40</v>
      </c>
      <c r="N15" s="24">
        <v>357163</v>
      </c>
      <c r="O15" s="25">
        <v>357163</v>
      </c>
      <c r="P15" s="7" t="s">
        <v>63</v>
      </c>
      <c r="Q15" s="7">
        <v>357163</v>
      </c>
      <c r="R15" s="7">
        <v>0</v>
      </c>
      <c r="S15" s="7"/>
      <c r="T15" s="7"/>
      <c r="U15" s="11"/>
      <c r="V15" s="11"/>
      <c r="W15" s="11"/>
      <c r="X15" s="12">
        <v>45412</v>
      </c>
    </row>
    <row r="16" spans="1:24" x14ac:dyDescent="0.35">
      <c r="A16" s="11">
        <v>901149757</v>
      </c>
      <c r="B16" s="11" t="s">
        <v>12</v>
      </c>
      <c r="C16" s="11">
        <v>10</v>
      </c>
      <c r="D16" s="11">
        <v>27784</v>
      </c>
      <c r="E16" s="18">
        <v>1027784</v>
      </c>
      <c r="F16" s="18" t="s">
        <v>34</v>
      </c>
      <c r="G16" s="12">
        <v>45090</v>
      </c>
      <c r="H16" s="12">
        <v>45090</v>
      </c>
      <c r="I16" s="12">
        <v>45089</v>
      </c>
      <c r="J16" s="7">
        <v>5391984</v>
      </c>
      <c r="K16" s="7">
        <v>5391984</v>
      </c>
      <c r="L16" s="13" t="s">
        <v>67</v>
      </c>
      <c r="M16" s="21" t="s">
        <v>40</v>
      </c>
      <c r="N16" s="24">
        <v>5391984</v>
      </c>
      <c r="O16" s="25">
        <v>5391984</v>
      </c>
      <c r="P16" s="7" t="s">
        <v>64</v>
      </c>
      <c r="Q16" s="7">
        <v>5391984</v>
      </c>
      <c r="R16" s="7">
        <v>0</v>
      </c>
      <c r="S16" s="7"/>
      <c r="T16" s="7"/>
      <c r="U16" s="11"/>
      <c r="V16" s="11"/>
      <c r="W16" s="11"/>
      <c r="X16" s="12">
        <v>45412</v>
      </c>
    </row>
    <row r="17" spans="1:24" x14ac:dyDescent="0.35">
      <c r="A17" s="11">
        <v>901149757</v>
      </c>
      <c r="B17" s="11" t="s">
        <v>12</v>
      </c>
      <c r="C17" s="11">
        <v>10</v>
      </c>
      <c r="D17" s="11">
        <v>27618</v>
      </c>
      <c r="E17" s="18">
        <v>1027618</v>
      </c>
      <c r="F17" s="18" t="s">
        <v>35</v>
      </c>
      <c r="G17" s="12">
        <v>45078</v>
      </c>
      <c r="H17" s="12">
        <v>45078</v>
      </c>
      <c r="I17" s="12">
        <v>45065</v>
      </c>
      <c r="J17" s="7">
        <v>1006554</v>
      </c>
      <c r="K17" s="7">
        <v>1006554</v>
      </c>
      <c r="L17" s="13" t="s">
        <v>67</v>
      </c>
      <c r="M17" s="21" t="s">
        <v>40</v>
      </c>
      <c r="N17" s="24">
        <v>1006554</v>
      </c>
      <c r="O17" s="25">
        <v>1006554</v>
      </c>
      <c r="P17" s="7" t="s">
        <v>65</v>
      </c>
      <c r="Q17" s="7">
        <v>1006554</v>
      </c>
      <c r="R17" s="7">
        <v>0</v>
      </c>
      <c r="S17" s="7"/>
      <c r="T17" s="7"/>
      <c r="U17" s="11"/>
      <c r="V17" s="11"/>
      <c r="W17" s="11"/>
      <c r="X17" s="12">
        <v>45412</v>
      </c>
    </row>
    <row r="18" spans="1:24" x14ac:dyDescent="0.35">
      <c r="A18" s="11">
        <v>901149757</v>
      </c>
      <c r="B18" s="11" t="s">
        <v>12</v>
      </c>
      <c r="C18" s="11">
        <v>1</v>
      </c>
      <c r="D18" s="11">
        <v>16382</v>
      </c>
      <c r="E18" s="18">
        <v>116382</v>
      </c>
      <c r="F18" s="18" t="s">
        <v>36</v>
      </c>
      <c r="G18" s="12">
        <v>43983</v>
      </c>
      <c r="H18" s="12">
        <v>43983</v>
      </c>
      <c r="I18" s="12">
        <v>43992</v>
      </c>
      <c r="J18" s="7">
        <v>324880</v>
      </c>
      <c r="K18" s="7">
        <v>324880</v>
      </c>
      <c r="L18" s="13" t="s">
        <v>52</v>
      </c>
      <c r="M18" s="21" t="s">
        <v>39</v>
      </c>
      <c r="N18" s="24">
        <v>324880</v>
      </c>
      <c r="O18" s="25">
        <v>0</v>
      </c>
      <c r="P18" s="25"/>
      <c r="Q18" s="7">
        <v>324880</v>
      </c>
      <c r="R18" s="7">
        <v>324880</v>
      </c>
      <c r="S18" s="7">
        <v>318382</v>
      </c>
      <c r="T18" s="7">
        <v>6498</v>
      </c>
      <c r="U18" s="11">
        <v>2200883123</v>
      </c>
      <c r="V18" s="7">
        <v>318382</v>
      </c>
      <c r="W18" s="11" t="s">
        <v>69</v>
      </c>
      <c r="X18" s="12">
        <v>45412</v>
      </c>
    </row>
    <row r="19" spans="1:24" x14ac:dyDescent="0.35">
      <c r="A19" s="11">
        <v>901149757</v>
      </c>
      <c r="B19" s="11" t="s">
        <v>12</v>
      </c>
      <c r="C19" s="11">
        <v>10</v>
      </c>
      <c r="D19" s="11">
        <v>32546</v>
      </c>
      <c r="E19" s="18">
        <v>1032546</v>
      </c>
      <c r="F19" s="18" t="s">
        <v>37</v>
      </c>
      <c r="G19" s="12">
        <v>45323</v>
      </c>
      <c r="H19" s="12">
        <v>45323</v>
      </c>
      <c r="I19" s="12">
        <v>45323</v>
      </c>
      <c r="J19" s="7">
        <v>4778381</v>
      </c>
      <c r="K19" s="7">
        <v>4778381</v>
      </c>
      <c r="L19" s="13" t="s">
        <v>67</v>
      </c>
      <c r="M19" s="21" t="s">
        <v>40</v>
      </c>
      <c r="N19" s="24">
        <v>0</v>
      </c>
      <c r="O19" s="7">
        <v>4778381</v>
      </c>
      <c r="P19" s="28" t="s">
        <v>66</v>
      </c>
      <c r="Q19" s="7">
        <v>0</v>
      </c>
      <c r="R19" s="7">
        <v>0</v>
      </c>
      <c r="S19" s="7"/>
      <c r="T19" s="7"/>
      <c r="U19" s="11"/>
      <c r="V19" s="11"/>
      <c r="W19" s="11"/>
      <c r="X19" s="12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N1:R1 O6 O4 O19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E27" sqref="E27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74</v>
      </c>
      <c r="E2" s="42"/>
      <c r="F2" s="42"/>
      <c r="G2" s="42"/>
      <c r="H2" s="42"/>
      <c r="I2" s="43"/>
      <c r="J2" s="44" t="s">
        <v>75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76</v>
      </c>
      <c r="E4" s="42"/>
      <c r="F4" s="42"/>
      <c r="G4" s="42"/>
      <c r="H4" s="42"/>
      <c r="I4" s="43"/>
      <c r="J4" s="44" t="s">
        <v>77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99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115</v>
      </c>
      <c r="J11" s="58"/>
    </row>
    <row r="12" spans="2:10" ht="13" x14ac:dyDescent="0.3">
      <c r="B12" s="57"/>
      <c r="C12" s="59" t="s">
        <v>98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101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100</v>
      </c>
      <c r="D16" s="60"/>
      <c r="G16" s="62"/>
      <c r="H16" s="64" t="s">
        <v>78</v>
      </c>
      <c r="I16" s="64" t="s">
        <v>79</v>
      </c>
      <c r="J16" s="58"/>
    </row>
    <row r="17" spans="2:14" ht="13" x14ac:dyDescent="0.3">
      <c r="B17" s="57"/>
      <c r="C17" s="59" t="s">
        <v>80</v>
      </c>
      <c r="D17" s="59"/>
      <c r="E17" s="59"/>
      <c r="F17" s="59"/>
      <c r="G17" s="62"/>
      <c r="H17" s="65">
        <v>17</v>
      </c>
      <c r="I17" s="66">
        <v>54071552</v>
      </c>
      <c r="J17" s="58"/>
    </row>
    <row r="18" spans="2:14" x14ac:dyDescent="0.25">
      <c r="B18" s="57"/>
      <c r="C18" s="38" t="s">
        <v>81</v>
      </c>
      <c r="G18" s="62"/>
      <c r="H18" s="68">
        <v>4</v>
      </c>
      <c r="I18" s="69">
        <v>7219332</v>
      </c>
      <c r="J18" s="58"/>
    </row>
    <row r="19" spans="2:14" x14ac:dyDescent="0.25">
      <c r="B19" s="57"/>
      <c r="C19" s="38" t="s">
        <v>82</v>
      </c>
      <c r="G19" s="62"/>
      <c r="H19" s="68">
        <v>13</v>
      </c>
      <c r="I19" s="69">
        <v>46852220</v>
      </c>
      <c r="J19" s="58"/>
    </row>
    <row r="20" spans="2:14" x14ac:dyDescent="0.25">
      <c r="B20" s="57"/>
      <c r="C20" s="38" t="s">
        <v>83</v>
      </c>
      <c r="H20" s="70">
        <v>0</v>
      </c>
      <c r="I20" s="71">
        <v>0</v>
      </c>
      <c r="J20" s="58"/>
    </row>
    <row r="21" spans="2:14" x14ac:dyDescent="0.25">
      <c r="B21" s="57"/>
      <c r="C21" s="38" t="s">
        <v>84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85</v>
      </c>
      <c r="H22" s="73">
        <v>0</v>
      </c>
      <c r="I22" s="74">
        <v>0</v>
      </c>
      <c r="J22" s="58"/>
    </row>
    <row r="23" spans="2:14" ht="13" x14ac:dyDescent="0.3">
      <c r="B23" s="57"/>
      <c r="C23" s="59" t="s">
        <v>86</v>
      </c>
      <c r="D23" s="59"/>
      <c r="E23" s="59"/>
      <c r="F23" s="59"/>
      <c r="H23" s="75">
        <f>H18+H19+H20+H21+H22</f>
        <v>17</v>
      </c>
      <c r="I23" s="76">
        <f>I18+I19+I20+I21+I22</f>
        <v>54071552</v>
      </c>
      <c r="J23" s="58"/>
    </row>
    <row r="24" spans="2:14" x14ac:dyDescent="0.25">
      <c r="B24" s="57"/>
      <c r="C24" s="38" t="s">
        <v>87</v>
      </c>
      <c r="H24" s="70">
        <v>0</v>
      </c>
      <c r="I24" s="71">
        <v>0</v>
      </c>
      <c r="J24" s="58"/>
    </row>
    <row r="25" spans="2:14" ht="13" thickBot="1" x14ac:dyDescent="0.3">
      <c r="B25" s="57"/>
      <c r="C25" s="38" t="s">
        <v>88</v>
      </c>
      <c r="H25" s="73">
        <v>0</v>
      </c>
      <c r="I25" s="74">
        <v>0</v>
      </c>
      <c r="J25" s="58"/>
    </row>
    <row r="26" spans="2:14" ht="13" x14ac:dyDescent="0.3">
      <c r="B26" s="57"/>
      <c r="C26" s="59" t="s">
        <v>89</v>
      </c>
      <c r="D26" s="59"/>
      <c r="E26" s="59"/>
      <c r="F26" s="59"/>
      <c r="H26" s="75">
        <f>H24+H25</f>
        <v>0</v>
      </c>
      <c r="I26" s="76">
        <f>I24+I25</f>
        <v>0</v>
      </c>
      <c r="J26" s="58"/>
    </row>
    <row r="27" spans="2:14" ht="13.5" thickBot="1" x14ac:dyDescent="0.35">
      <c r="B27" s="57"/>
      <c r="C27" s="62" t="s">
        <v>90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91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92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17</v>
      </c>
      <c r="I31" s="69">
        <f>I23+I26+I28</f>
        <v>54071552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102</v>
      </c>
      <c r="D38" s="84"/>
      <c r="E38" s="62"/>
      <c r="F38" s="62"/>
      <c r="G38" s="62"/>
      <c r="H38" s="91" t="s">
        <v>93</v>
      </c>
      <c r="I38" s="84"/>
      <c r="J38" s="80"/>
    </row>
    <row r="39" spans="2:10" ht="13" x14ac:dyDescent="0.3">
      <c r="B39" s="57"/>
      <c r="C39" s="77" t="s">
        <v>103</v>
      </c>
      <c r="D39" s="62"/>
      <c r="E39" s="62"/>
      <c r="F39" s="62"/>
      <c r="G39" s="62"/>
      <c r="H39" s="77" t="s">
        <v>94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95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96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6" sqref="G16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7"/>
      <c r="B1" s="98"/>
      <c r="C1" s="99" t="s">
        <v>104</v>
      </c>
      <c r="D1" s="100"/>
      <c r="E1" s="100"/>
      <c r="F1" s="100"/>
      <c r="G1" s="100"/>
      <c r="H1" s="101"/>
      <c r="I1" s="102" t="s">
        <v>75</v>
      </c>
    </row>
    <row r="2" spans="1:9" ht="53.5" customHeight="1" thickBot="1" x14ac:dyDescent="0.4">
      <c r="A2" s="103"/>
      <c r="B2" s="104"/>
      <c r="C2" s="105" t="s">
        <v>105</v>
      </c>
      <c r="D2" s="106"/>
      <c r="E2" s="106"/>
      <c r="F2" s="106"/>
      <c r="G2" s="106"/>
      <c r="H2" s="107"/>
      <c r="I2" s="108" t="s">
        <v>106</v>
      </c>
    </row>
    <row r="3" spans="1:9" x14ac:dyDescent="0.35">
      <c r="A3" s="109"/>
      <c r="B3" s="62"/>
      <c r="C3" s="62"/>
      <c r="D3" s="62"/>
      <c r="E3" s="62"/>
      <c r="F3" s="62"/>
      <c r="G3" s="62"/>
      <c r="H3" s="62"/>
      <c r="I3" s="80"/>
    </row>
    <row r="4" spans="1:9" x14ac:dyDescent="0.35">
      <c r="A4" s="109"/>
      <c r="B4" s="62"/>
      <c r="C4" s="62"/>
      <c r="D4" s="62"/>
      <c r="E4" s="62"/>
      <c r="F4" s="62"/>
      <c r="G4" s="62"/>
      <c r="H4" s="62"/>
      <c r="I4" s="80"/>
    </row>
    <row r="5" spans="1:9" x14ac:dyDescent="0.35">
      <c r="A5" s="109"/>
      <c r="B5" s="59" t="s">
        <v>99</v>
      </c>
      <c r="C5" s="110"/>
      <c r="D5" s="111"/>
      <c r="E5" s="62"/>
      <c r="F5" s="62"/>
      <c r="G5" s="62"/>
      <c r="H5" s="62"/>
      <c r="I5" s="80"/>
    </row>
    <row r="6" spans="1:9" x14ac:dyDescent="0.35">
      <c r="A6" s="109"/>
      <c r="B6" s="38"/>
      <c r="C6" s="62"/>
      <c r="D6" s="62"/>
      <c r="E6" s="62"/>
      <c r="F6" s="62"/>
      <c r="G6" s="62"/>
      <c r="H6" s="62"/>
      <c r="I6" s="80"/>
    </row>
    <row r="7" spans="1:9" x14ac:dyDescent="0.35">
      <c r="A7" s="109"/>
      <c r="B7" s="59" t="s">
        <v>97</v>
      </c>
      <c r="C7" s="62"/>
      <c r="D7" s="62"/>
      <c r="E7" s="62"/>
      <c r="F7" s="62"/>
      <c r="G7" s="62"/>
      <c r="H7" s="62"/>
      <c r="I7" s="80"/>
    </row>
    <row r="8" spans="1:9" x14ac:dyDescent="0.35">
      <c r="A8" s="109"/>
      <c r="B8" s="59" t="s">
        <v>98</v>
      </c>
      <c r="C8" s="62"/>
      <c r="D8" s="62"/>
      <c r="E8" s="62"/>
      <c r="F8" s="62"/>
      <c r="G8" s="62"/>
      <c r="H8" s="62"/>
      <c r="I8" s="80"/>
    </row>
    <row r="9" spans="1:9" x14ac:dyDescent="0.35">
      <c r="A9" s="109"/>
      <c r="B9" s="62"/>
      <c r="C9" s="62"/>
      <c r="D9" s="62"/>
      <c r="E9" s="62"/>
      <c r="F9" s="62"/>
      <c r="G9" s="62"/>
      <c r="H9" s="62"/>
      <c r="I9" s="80"/>
    </row>
    <row r="10" spans="1:9" x14ac:dyDescent="0.35">
      <c r="A10" s="109"/>
      <c r="B10" s="62" t="s">
        <v>107</v>
      </c>
      <c r="C10" s="62"/>
      <c r="D10" s="62"/>
      <c r="E10" s="62"/>
      <c r="F10" s="62"/>
      <c r="G10" s="62"/>
      <c r="H10" s="62"/>
      <c r="I10" s="80"/>
    </row>
    <row r="11" spans="1:9" x14ac:dyDescent="0.35">
      <c r="A11" s="109"/>
      <c r="B11" s="112"/>
      <c r="C11" s="62"/>
      <c r="D11" s="62"/>
      <c r="E11" s="62"/>
      <c r="F11" s="62"/>
      <c r="G11" s="62"/>
      <c r="H11" s="62"/>
      <c r="I11" s="80"/>
    </row>
    <row r="12" spans="1:9" x14ac:dyDescent="0.35">
      <c r="A12" s="109"/>
      <c r="B12" s="38" t="s">
        <v>100</v>
      </c>
      <c r="C12" s="111"/>
      <c r="D12" s="62"/>
      <c r="E12" s="62"/>
      <c r="F12" s="62"/>
      <c r="G12" s="64" t="s">
        <v>108</v>
      </c>
      <c r="H12" s="64" t="s">
        <v>109</v>
      </c>
      <c r="I12" s="80"/>
    </row>
    <row r="13" spans="1:9" x14ac:dyDescent="0.35">
      <c r="A13" s="109"/>
      <c r="B13" s="77" t="s">
        <v>80</v>
      </c>
      <c r="C13" s="77"/>
      <c r="D13" s="77"/>
      <c r="E13" s="77"/>
      <c r="F13" s="62"/>
      <c r="G13" s="113">
        <f>G19</f>
        <v>17</v>
      </c>
      <c r="H13" s="114">
        <f>H19</f>
        <v>54071552</v>
      </c>
      <c r="I13" s="80"/>
    </row>
    <row r="14" spans="1:9" x14ac:dyDescent="0.35">
      <c r="A14" s="109"/>
      <c r="B14" s="62" t="s">
        <v>81</v>
      </c>
      <c r="C14" s="62"/>
      <c r="D14" s="62"/>
      <c r="E14" s="62"/>
      <c r="F14" s="62"/>
      <c r="G14" s="115">
        <v>4</v>
      </c>
      <c r="H14" s="116">
        <v>7219332</v>
      </c>
      <c r="I14" s="80"/>
    </row>
    <row r="15" spans="1:9" x14ac:dyDescent="0.35">
      <c r="A15" s="109"/>
      <c r="B15" s="62" t="s">
        <v>82</v>
      </c>
      <c r="C15" s="62"/>
      <c r="D15" s="62"/>
      <c r="E15" s="62"/>
      <c r="F15" s="62"/>
      <c r="G15" s="115">
        <v>13</v>
      </c>
      <c r="H15" s="116">
        <v>46852220</v>
      </c>
      <c r="I15" s="80"/>
    </row>
    <row r="16" spans="1:9" x14ac:dyDescent="0.35">
      <c r="A16" s="109"/>
      <c r="B16" s="62" t="s">
        <v>83</v>
      </c>
      <c r="C16" s="62"/>
      <c r="D16" s="62"/>
      <c r="E16" s="62"/>
      <c r="F16" s="62"/>
      <c r="G16" s="115">
        <v>0</v>
      </c>
      <c r="H16" s="116">
        <v>0</v>
      </c>
      <c r="I16" s="80"/>
    </row>
    <row r="17" spans="1:9" x14ac:dyDescent="0.35">
      <c r="A17" s="109"/>
      <c r="B17" s="62" t="s">
        <v>84</v>
      </c>
      <c r="C17" s="62"/>
      <c r="D17" s="62"/>
      <c r="E17" s="62"/>
      <c r="F17" s="62"/>
      <c r="G17" s="115">
        <v>0</v>
      </c>
      <c r="H17" s="116">
        <v>0</v>
      </c>
      <c r="I17" s="80"/>
    </row>
    <row r="18" spans="1:9" x14ac:dyDescent="0.35">
      <c r="A18" s="109"/>
      <c r="B18" s="62" t="s">
        <v>110</v>
      </c>
      <c r="C18" s="62"/>
      <c r="D18" s="62"/>
      <c r="E18" s="62"/>
      <c r="F18" s="62"/>
      <c r="G18" s="117">
        <v>0</v>
      </c>
      <c r="H18" s="118">
        <v>0</v>
      </c>
      <c r="I18" s="80"/>
    </row>
    <row r="19" spans="1:9" x14ac:dyDescent="0.35">
      <c r="A19" s="109"/>
      <c r="B19" s="77" t="s">
        <v>111</v>
      </c>
      <c r="C19" s="77"/>
      <c r="D19" s="77"/>
      <c r="E19" s="77"/>
      <c r="F19" s="62"/>
      <c r="G19" s="115">
        <f>SUM(G14:G18)</f>
        <v>17</v>
      </c>
      <c r="H19" s="114">
        <f>(H14+H15+H16+H17+H18)</f>
        <v>54071552</v>
      </c>
      <c r="I19" s="80"/>
    </row>
    <row r="20" spans="1:9" ht="15" thickBot="1" x14ac:dyDescent="0.4">
      <c r="A20" s="109"/>
      <c r="B20" s="77"/>
      <c r="C20" s="77"/>
      <c r="D20" s="62"/>
      <c r="E20" s="62"/>
      <c r="F20" s="62"/>
      <c r="G20" s="119"/>
      <c r="H20" s="120"/>
      <c r="I20" s="80"/>
    </row>
    <row r="21" spans="1:9" ht="15" thickTop="1" x14ac:dyDescent="0.35">
      <c r="A21" s="109"/>
      <c r="B21" s="77"/>
      <c r="C21" s="77"/>
      <c r="D21" s="62"/>
      <c r="E21" s="62"/>
      <c r="F21" s="62"/>
      <c r="G21" s="84"/>
      <c r="H21" s="121"/>
      <c r="I21" s="80"/>
    </row>
    <row r="22" spans="1:9" x14ac:dyDescent="0.35">
      <c r="A22" s="109"/>
      <c r="B22" s="62"/>
      <c r="C22" s="62"/>
      <c r="D22" s="62"/>
      <c r="E22" s="62"/>
      <c r="F22" s="84"/>
      <c r="G22" s="84"/>
      <c r="H22" s="84"/>
      <c r="I22" s="80"/>
    </row>
    <row r="23" spans="1:9" ht="15" thickBot="1" x14ac:dyDescent="0.4">
      <c r="A23" s="109"/>
      <c r="B23" s="88"/>
      <c r="C23" s="88"/>
      <c r="D23" s="62"/>
      <c r="E23" s="62"/>
      <c r="F23" s="88"/>
      <c r="G23" s="88"/>
      <c r="H23" s="84"/>
      <c r="I23" s="80"/>
    </row>
    <row r="24" spans="1:9" x14ac:dyDescent="0.35">
      <c r="A24" s="109"/>
      <c r="B24" s="84"/>
      <c r="C24" s="84"/>
      <c r="D24" s="62"/>
      <c r="E24" s="62"/>
      <c r="F24" s="84"/>
      <c r="G24" s="84"/>
      <c r="H24" s="84"/>
      <c r="I24" s="80"/>
    </row>
    <row r="25" spans="1:9" x14ac:dyDescent="0.35">
      <c r="A25" s="109"/>
      <c r="B25" s="84" t="s">
        <v>102</v>
      </c>
      <c r="C25" s="84"/>
      <c r="D25" s="62"/>
      <c r="E25" s="62"/>
      <c r="F25" s="84" t="s">
        <v>112</v>
      </c>
      <c r="G25" s="84"/>
      <c r="H25" s="84"/>
      <c r="I25" s="80"/>
    </row>
    <row r="26" spans="1:9" x14ac:dyDescent="0.35">
      <c r="A26" s="109"/>
      <c r="B26" s="84" t="s">
        <v>103</v>
      </c>
      <c r="C26" s="84"/>
      <c r="D26" s="62"/>
      <c r="E26" s="62"/>
      <c r="F26" s="84" t="s">
        <v>113</v>
      </c>
      <c r="G26" s="84"/>
      <c r="H26" s="84"/>
      <c r="I26" s="80"/>
    </row>
    <row r="27" spans="1:9" x14ac:dyDescent="0.35">
      <c r="A27" s="109"/>
      <c r="B27" s="84"/>
      <c r="C27" s="84"/>
      <c r="D27" s="62"/>
      <c r="E27" s="62"/>
      <c r="F27" s="84"/>
      <c r="G27" s="84"/>
      <c r="H27" s="84"/>
      <c r="I27" s="80"/>
    </row>
    <row r="28" spans="1:9" ht="18.5" customHeight="1" x14ac:dyDescent="0.35">
      <c r="A28" s="109"/>
      <c r="B28" s="122" t="s">
        <v>114</v>
      </c>
      <c r="C28" s="122"/>
      <c r="D28" s="122"/>
      <c r="E28" s="122"/>
      <c r="F28" s="122"/>
      <c r="G28" s="122"/>
      <c r="H28" s="122"/>
      <c r="I28" s="80"/>
    </row>
    <row r="29" spans="1:9" ht="15" thickBot="1" x14ac:dyDescent="0.4">
      <c r="A29" s="123"/>
      <c r="B29" s="124"/>
      <c r="C29" s="124"/>
      <c r="D29" s="124"/>
      <c r="E29" s="124"/>
      <c r="F29" s="88"/>
      <c r="G29" s="88"/>
      <c r="H29" s="88"/>
      <c r="I29" s="12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2024-05-22T21:43:06Z</cp:lastPrinted>
  <dcterms:created xsi:type="dcterms:W3CDTF">2022-06-01T14:39:12Z</dcterms:created>
  <dcterms:modified xsi:type="dcterms:W3CDTF">2024-05-22T22:00:08Z</dcterms:modified>
</cp:coreProperties>
</file>