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802831 HOSP UNIV SAN RAFEL DE TUNJA\"/>
    </mc:Choice>
  </mc:AlternateContent>
  <xr:revisionPtr revIDLastSave="0" documentId="13_ncr:1_{6B4D9669-976E-4FC5-B5B7-D156C03B398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2" l="1"/>
  <c r="C12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C9" i="4" s="1"/>
  <c r="H24" i="4" l="1"/>
  <c r="I24" i="4"/>
  <c r="J1" i="2" l="1"/>
  <c r="AN1" i="2"/>
  <c r="AM1" i="2"/>
  <c r="AL1" i="2"/>
  <c r="AK1" i="2"/>
  <c r="AJ1" i="2"/>
  <c r="AI1" i="2"/>
  <c r="AH1" i="2"/>
  <c r="AG1" i="2"/>
  <c r="AF1" i="2"/>
  <c r="AE1" i="2"/>
  <c r="X1" i="2"/>
  <c r="Q1" i="2"/>
  <c r="K1" i="2"/>
  <c r="I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<sst xmlns="http://schemas.openxmlformats.org/spreadsheetml/2006/main" count="153" uniqueCount="102">
  <si>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</si>
  <si>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</si>
  <si>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</si>
  <si>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</si>
  <si>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</si>
  <si>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</si>
  <si>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</si>
  <si>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</si>
  <si>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</si>
  <si>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</si>
  <si>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</si>
  <si>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</si>
  <si>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</si>
  <si>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</si>
  <si>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</si>
  <si>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</si>
  <si>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</si>
  <si>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URGENCIAS</t>
  </si>
  <si>
    <t xml:space="preserve"> EVENTO</t>
  </si>
  <si>
    <t>FE</t>
  </si>
  <si>
    <t>TUNJA</t>
  </si>
  <si>
    <t>-</t>
  </si>
  <si>
    <t>HOSPITAL UNIVERSITARIO SAN RAFAEL DE TUNJA</t>
  </si>
  <si>
    <t>FACTURA</t>
  </si>
  <si>
    <t>A</t>
  </si>
  <si>
    <t>LLAVE</t>
  </si>
  <si>
    <t>ESTADO CARTERA ANTERIOR</t>
  </si>
  <si>
    <t>ESTADO EPS 26-04-2025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</si>
  <si>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</si>
  <si>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</si>
  <si>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</si>
  <si>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</si>
  <si>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</si>
  <si>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</si>
  <si>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</si>
  <si>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</si>
  <si>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</si>
  <si>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</si>
  <si>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</si>
  <si>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</si>
  <si>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</si>
  <si>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</si>
  <si>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</si>
  <si>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</si>
  <si>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</si>
  <si>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</si>
  <si>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</si>
  <si>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</si>
  <si>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</si>
  <si>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</si>
  <si>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</si>
  <si>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</si>
  <si>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</si>
  <si>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</si>
  <si>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</si>
  <si>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</si>
  <si>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</si>
  <si>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UNIV SAN RAFEL DE TUNJA</t>
  </si>
  <si>
    <t>FE3740094</t>
  </si>
  <si>
    <t xml:space="preserve">'FE3740094', </t>
  </si>
  <si>
    <t>891802831_FE3740094</t>
  </si>
  <si>
    <t>Factura No Radicada</t>
  </si>
  <si>
    <t>FE4078273</t>
  </si>
  <si>
    <t xml:space="preserve">'FE4078273', </t>
  </si>
  <si>
    <t>891802831_FE4078273</t>
  </si>
  <si>
    <t>FE3806328</t>
  </si>
  <si>
    <t xml:space="preserve">'FE3806328', </t>
  </si>
  <si>
    <t>891802831_FE3806328</t>
  </si>
  <si>
    <t>FOR-CSA-018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</si>
  <si>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</si>
  <si>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</si>
  <si>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</si>
  <si>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</si>
  <si>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</si>
  <si>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</si>
  <si>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</si>
  <si>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</si>
  <si>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</si>
  <si>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</si>
  <si>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</si>
  <si>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</si>
  <si>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</si>
  <si>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</si>
  <si>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</si>
  <si>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</si>
  <si>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</si>
  <si>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</si>
  <si>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</si>
  <si>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</si>
  <si>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</si>
  <si>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</si>
  <si>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</si>
  <si>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</si>
  <si>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</si>
  <si>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</si>
  <si>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</si>
  <si>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</si>
  <si>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UNIV SAN RAFEL DE TUNJA</t>
  </si>
  <si>
    <t>NIT: 891802831</t>
  </si>
  <si>
    <t>A continuacion me permito remitir nuestra respuesta al estado de cartera presentado en la fecha: 23/04/2025</t>
  </si>
  <si>
    <t>Sebastian Vargas</t>
  </si>
  <si>
    <t>Técnico de apoyo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</si>
</sst>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/mm/yyyy;@"/>
    <numFmt numFmtId="165" formatCode="_-* #,##0_-;\-* #,##0_-;_-* &quot;-&quot;??_-;_-@_-"/>
    <numFmt numFmtId="166" formatCode="_-* #,##0.00\ &quot;€&quot;_-;\-* #,##0.00\ &quot;€&quot;_-;_-* &quot;-&quot;??\ &quot;€&quot;_-;_-@_-"/>
    <numFmt numFmtId="167" formatCode="_-* #,##0\ _€_-;\-* #,##0\ _€_-;_-* &quot;-&quot;\ _€_-;_-@_-"/>
    <numFmt numFmtId="168" formatCode="_-* #,##0.00\ _€_-;\-* #,##0.00\ _€_-;_-* &quot;-&quot;??\ _€_-;_-@_-"/>
    <numFmt numFmtId="169" formatCode="dd\-mm\-yy;@"/>
    <numFmt numFmtId="170" formatCode="_-&quot;$&quot;\ * #,##0_-;\-&quot;$&quot;\ * #,##0_-;_-&quot;$&quot;\ * &quot;-&quot;??_-;_-@_-"/>
    <numFmt numFmtId="171" formatCode="* #,##0.00\ ;* \(#,##0.00\);* \-#\ ;@\ "/>
    <numFmt numFmtId="172" formatCode="* #,##0.00\ ;\-* #,##0.00\ ;* \-#\ ;@\ "/>
    <numFmt numFmtId="173" formatCode="&quot; $&quot;* #,##0.00\ ;&quot;-$&quot;* #,##0.00\ ;&quot; $&quot;* \-#\ ;@\ "/>
    <numFmt numFmtId="174" formatCode="&quot; $ &quot;* #,##0.00\ ;&quot; $ &quot;* \(#,##0.00\);&quot; $ &quot;* \-#\ ;@\ "/>
    <numFmt numFmtId="175" formatCode="_-&quot;$&quot;* #,##0.00_-;\-&quot;$&quot;* #,##0.00_-;_-&quot;$&quot;* &quot;-&quot;??_-;_-@_-"/>
    <numFmt numFmtId="176" formatCode="_ * #,##0.00_ ;_ * \-#,##0.00_ ;_ * &quot;-&quot;??_ ;_ @_ "/>
    <numFmt numFmtId="177" formatCode="yyyy\-mm\-dd;@"/>
    <numFmt numFmtId="178" formatCode="&quot;$&quot;\ #,##0"/>
    <numFmt numFmtId="179" formatCode="_-&quot;€&quot;\ * #,##0_-;\-&quot;€&quot;\ * #,##0_-;_-&quot;€&quot;\ * &quot;-&quot;??_-;_-@_-"/>
    <numFmt numFmtId="180" formatCode="_(&quot;$&quot;\ * #,##0_);_(&quot;$&quot;\ * \(#,##0\);_(&quot;$&quot;\ * &quot;-&quot;_);_(@_)"/>
    <numFmt numFmtId="181" formatCode="[$-240A]d&quot; de &quot;mmmm&quot; de &quot;yyyy;@"/>
    <numFmt numFmtId="182" formatCode="&quot;$&quot;\ #,##0;[Red]&quot;$&quot;\ #,##0"/>
    <numFmt numFmtId="183" formatCode="[$$-240A]\ #,##0;\-[$$-240A]\ #,##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color theme="1"/>
      <name val="Tahoma"/>
      <family val="2"/>
    </font>
    <font>
      <sz val="11"/>
      <color indexed="8"/>
      <name val="Calibri"/>
      <family val="2"/>
      <charset val="1"/>
    </font>
    <font>
      <sz val="10"/>
      <name val="Mangal"/>
      <family val="2"/>
    </font>
    <font>
      <b/>
      <sz val="8"/>
      <name val="Tahoma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Tahoma"/>
      <family val="2"/>
    </font>
    <font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90">
    <xf numFmtId="0" fontId="0" fillId="0" borderId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6" borderId="5" applyNumberFormat="0" applyAlignment="0" applyProtection="0"/>
    <xf numFmtId="0" fontId="16" fillId="7" borderId="6" applyNumberFormat="0" applyAlignment="0" applyProtection="0"/>
    <xf numFmtId="0" fontId="17" fillId="7" borderId="5" applyNumberFormat="0" applyAlignment="0" applyProtection="0"/>
    <xf numFmtId="0" fontId="18" fillId="0" borderId="7" applyNumberFormat="0" applyFill="0" applyAlignment="0" applyProtection="0"/>
    <xf numFmtId="0" fontId="19" fillId="8" borderId="8" applyNumberFormat="0" applyAlignment="0" applyProtection="0"/>
    <xf numFmtId="0" fontId="20" fillId="0" borderId="0" applyNumberFormat="0" applyFill="0" applyBorder="0" applyAlignment="0" applyProtection="0"/>
    <xf numFmtId="0" fontId="7" fillId="9" borderId="9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2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2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2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2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2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2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3" fillId="0" borderId="0"/>
    <xf numFmtId="1" fontId="7" fillId="0" borderId="1">
      <alignment horizontal="center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6" fillId="0" borderId="0"/>
    <xf numFmtId="169" fontId="27" fillId="0" borderId="0" applyFill="0" applyBorder="0" applyAlignment="0" applyProtection="0"/>
    <xf numFmtId="43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9" fillId="5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22" fillId="33" borderId="0" applyNumberFormat="0" applyBorder="0" applyAlignment="0" applyProtection="0"/>
    <xf numFmtId="166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1" fillId="0" borderId="0"/>
    <xf numFmtId="0" fontId="31" fillId="0" borderId="0" applyNumberFormat="0" applyFill="0" applyBorder="0" applyProtection="0">
      <alignment horizontal="left"/>
    </xf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2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1" fontId="31" fillId="0" borderId="0" applyFill="0" applyBorder="0" applyAlignment="0" applyProtection="0"/>
    <xf numFmtId="174" fontId="31" fillId="0" borderId="0" applyFill="0" applyBorder="0" applyAlignment="0" applyProtection="0"/>
    <xf numFmtId="173" fontId="31" fillId="0" borderId="0" applyFill="0" applyBorder="0" applyAlignment="0" applyProtection="0"/>
    <xf numFmtId="173" fontId="31" fillId="0" borderId="0" applyFill="0" applyBorder="0" applyAlignment="0" applyProtection="0"/>
    <xf numFmtId="173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4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174" fontId="31" fillId="0" borderId="0" applyFill="0" applyBorder="0" applyAlignment="0" applyProtection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36" borderId="11" applyNumberFormat="0" applyAlignment="0" applyProtection="0"/>
    <xf numFmtId="0" fontId="31" fillId="36" borderId="11" applyNumberFormat="0" applyAlignment="0" applyProtection="0"/>
    <xf numFmtId="0" fontId="31" fillId="36" borderId="11" applyNumberFormat="0" applyAlignment="0" applyProtection="0"/>
    <xf numFmtId="0" fontId="31" fillId="36" borderId="11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Protection="0">
      <alignment horizontal="left"/>
    </xf>
    <xf numFmtId="0" fontId="31" fillId="0" borderId="0" applyNumberFormat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9" fontId="31" fillId="0" borderId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6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4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24" fillId="0" borderId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4" fillId="0" borderId="0" applyFont="0" applyFill="0" applyBorder="0" applyAlignment="0" applyProtection="0"/>
    <xf numFmtId="168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4" fillId="0" borderId="0"/>
    <xf numFmtId="43" fontId="4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4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NumberForma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164" fontId="0" fillId="0" borderId="1" xfId="0" applyNumberFormat="1" applyBorder="1"/>
    <xf numFmtId="165" fontId="0" fillId="0" borderId="1" xfId="2" applyNumberFormat="1" applyFont="1" applyBorder="1"/>
    <xf numFmtId="0" fontId="0" fillId="0" borderId="1" xfId="0" applyBorder="1" applyAlignment="1">
      <alignment horizontal="center"/>
    </xf>
    <xf numFmtId="165" fontId="0" fillId="0" borderId="0" xfId="0" applyNumberFormat="1"/>
    <xf numFmtId="0" fontId="8" fillId="0" borderId="1" xfId="0" applyFont="1" applyBorder="1"/>
    <xf numFmtId="178" fontId="25" fillId="0" borderId="0" xfId="3" applyNumberFormat="1" applyFont="1" applyAlignment="1">
      <alignment vertical="center"/>
    </xf>
    <xf numFmtId="178" fontId="25" fillId="0" borderId="0" xfId="3" applyNumberFormat="1" applyFont="1"/>
    <xf numFmtId="0" fontId="28" fillId="35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 vertical="center" wrapText="1"/>
    </xf>
    <xf numFmtId="170" fontId="28" fillId="0" borderId="1" xfId="38" applyNumberFormat="1" applyFont="1" applyBorder="1" applyAlignment="1">
      <alignment horizontal="center" vertical="center" wrapText="1"/>
    </xf>
    <xf numFmtId="0" fontId="28" fillId="38" borderId="1" xfId="0" applyFont="1" applyFill="1" applyBorder="1" applyAlignment="1">
      <alignment horizontal="center" vertical="center" wrapText="1"/>
    </xf>
    <xf numFmtId="178" fontId="28" fillId="38" borderId="1" xfId="38" applyNumberFormat="1" applyFont="1" applyFill="1" applyBorder="1" applyAlignment="1">
      <alignment horizontal="center" vertical="center" wrapText="1"/>
    </xf>
    <xf numFmtId="0" fontId="28" fillId="38" borderId="1" xfId="38" applyNumberFormat="1" applyFont="1" applyFill="1" applyBorder="1" applyAlignment="1">
      <alignment horizontal="center" vertical="center" wrapText="1"/>
    </xf>
    <xf numFmtId="0" fontId="28" fillId="34" borderId="1" xfId="0" applyFont="1" applyFill="1" applyBorder="1" applyAlignment="1">
      <alignment horizontal="center" vertical="center" wrapText="1"/>
    </xf>
    <xf numFmtId="14" fontId="28" fillId="34" borderId="1" xfId="0" applyNumberFormat="1" applyFont="1" applyFill="1" applyBorder="1" applyAlignment="1">
      <alignment horizontal="center" vertical="center" wrapText="1"/>
    </xf>
    <xf numFmtId="0" fontId="28" fillId="37" borderId="1" xfId="0" applyFont="1" applyFill="1" applyBorder="1" applyAlignment="1">
      <alignment horizontal="center" vertical="center" wrapText="1"/>
    </xf>
    <xf numFmtId="179" fontId="28" fillId="35" borderId="1" xfId="38" applyNumberFormat="1" applyFont="1" applyFill="1" applyBorder="1" applyAlignment="1">
      <alignment horizontal="center" vertical="center" wrapText="1"/>
    </xf>
    <xf numFmtId="0" fontId="28" fillId="39" borderId="1" xfId="0" applyFont="1" applyFill="1" applyBorder="1" applyAlignment="1">
      <alignment horizontal="center" vertical="center" wrapText="1"/>
    </xf>
    <xf numFmtId="0" fontId="25" fillId="0" borderId="0" xfId="3" applyNumberFormat="1" applyFont="1" applyAlignment="1">
      <alignment vertical="center"/>
    </xf>
    <xf numFmtId="0" fontId="33" fillId="2" borderId="1" xfId="0" applyFont="1" applyFill="1" applyBorder="1" applyAlignment="1">
      <alignment horizontal="center" vertical="center"/>
    </xf>
    <xf numFmtId="14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 applyProtection="1">
      <alignment horizontal="center" vertical="center"/>
      <protection locked="0"/>
    </xf>
    <xf numFmtId="164" fontId="33" fillId="0" borderId="1" xfId="0" applyNumberFormat="1" applyFont="1" applyBorder="1" applyAlignment="1">
      <alignment horizontal="center" vertical="center"/>
    </xf>
    <xf numFmtId="170" fontId="33" fillId="0" borderId="1" xfId="40" applyNumberFormat="1" applyFont="1" applyBorder="1" applyAlignment="1">
      <alignment horizontal="center" vertical="center"/>
    </xf>
    <xf numFmtId="14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78" fontId="25" fillId="0" borderId="0" xfId="0" applyNumberFormat="1" applyFont="1" applyAlignment="1">
      <alignment vertical="center"/>
    </xf>
    <xf numFmtId="178" fontId="25" fillId="0" borderId="0" xfId="0" applyNumberFormat="1" applyFont="1"/>
    <xf numFmtId="178" fontId="33" fillId="0" borderId="0" xfId="0" applyNumberFormat="1" applyFont="1" applyAlignment="1">
      <alignment vertical="center"/>
    </xf>
    <xf numFmtId="16" fontId="25" fillId="0" borderId="0" xfId="0" applyNumberFormat="1" applyFont="1" applyAlignment="1">
      <alignment horizontal="center" vertical="center"/>
    </xf>
    <xf numFmtId="14" fontId="25" fillId="0" borderId="0" xfId="0" applyNumberFormat="1" applyFont="1" applyAlignment="1">
      <alignment vertical="center"/>
    </xf>
    <xf numFmtId="0" fontId="5" fillId="0" borderId="0" xfId="1" applyFont="1"/>
    <xf numFmtId="0" fontId="5" fillId="0" borderId="12" xfId="1" applyFont="1" applyBorder="1" applyAlignment="1">
      <alignment horizontal="centerContinuous"/>
    </xf>
    <xf numFmtId="0" fontId="5" fillId="0" borderId="13" xfId="1" applyFont="1" applyBorder="1" applyAlignment="1">
      <alignment horizontal="centerContinuous"/>
    </xf>
    <xf numFmtId="0" fontId="5" fillId="0" borderId="16" xfId="1" applyFont="1" applyBorder="1" applyAlignment="1">
      <alignment horizontal="centerContinuous"/>
    </xf>
    <xf numFmtId="0" fontId="5" fillId="0" borderId="17" xfId="1" applyFont="1" applyBorder="1" applyAlignment="1">
      <alignment horizontal="centerContinuous"/>
    </xf>
    <xf numFmtId="0" fontId="6" fillId="0" borderId="12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centerContinuous" vertical="center"/>
    </xf>
    <xf numFmtId="0" fontId="6" fillId="0" borderId="1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22" xfId="1" applyFont="1" applyBorder="1" applyAlignment="1">
      <alignment horizontal="centerContinuous" vertical="center"/>
    </xf>
    <xf numFmtId="0" fontId="5" fillId="0" borderId="18" xfId="1" applyFont="1" applyBorder="1" applyAlignment="1">
      <alignment horizontal="centerContinuous"/>
    </xf>
    <xf numFmtId="0" fontId="5" fillId="0" borderId="20" xfId="1" applyFont="1" applyBorder="1" applyAlignment="1">
      <alignment horizontal="centerContinuous"/>
    </xf>
    <xf numFmtId="0" fontId="6" fillId="0" borderId="18" xfId="1" applyFont="1" applyBorder="1" applyAlignment="1">
      <alignment horizontal="centerContinuous" vertical="center"/>
    </xf>
    <xf numFmtId="0" fontId="6" fillId="0" borderId="19" xfId="1" applyFont="1" applyBorder="1" applyAlignment="1">
      <alignment horizontal="centerContinuous" vertical="center"/>
    </xf>
    <xf numFmtId="0" fontId="6" fillId="0" borderId="20" xfId="1" applyFont="1" applyBorder="1" applyAlignment="1">
      <alignment horizontal="centerContinuous" vertical="center"/>
    </xf>
    <xf numFmtId="0" fontId="6" fillId="0" borderId="21" xfId="1" applyFont="1" applyBorder="1" applyAlignment="1">
      <alignment horizontal="centerContinuous" vertical="center"/>
    </xf>
    <xf numFmtId="0" fontId="5" fillId="0" borderId="16" xfId="1" applyFont="1" applyBorder="1"/>
    <xf numFmtId="0" fontId="5" fillId="0" borderId="17" xfId="1" applyFont="1" applyBorder="1"/>
    <xf numFmtId="0" fontId="6" fillId="0" borderId="0" xfId="1" applyFont="1"/>
    <xf numFmtId="14" fontId="5" fillId="0" borderId="0" xfId="1" applyNumberFormat="1" applyFont="1"/>
    <xf numFmtId="181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53" applyNumberFormat="1" applyFont="1" applyAlignment="1">
      <alignment horizontal="center" vertical="center"/>
    </xf>
    <xf numFmtId="178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82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82" fontId="5" fillId="0" borderId="0" xfId="1" applyNumberFormat="1" applyFont="1" applyAlignment="1">
      <alignment horizontal="right"/>
    </xf>
    <xf numFmtId="1" fontId="5" fillId="0" borderId="19" xfId="1" applyNumberFormat="1" applyFont="1" applyBorder="1" applyAlignment="1">
      <alignment horizontal="center"/>
    </xf>
    <xf numFmtId="182" fontId="5" fillId="0" borderId="1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23" xfId="1" applyNumberFormat="1" applyFont="1" applyBorder="1" applyAlignment="1">
      <alignment horizontal="center"/>
    </xf>
    <xf numFmtId="182" fontId="6" fillId="0" borderId="23" xfId="1" applyNumberFormat="1" applyFont="1" applyBorder="1" applyAlignment="1">
      <alignment horizontal="right"/>
    </xf>
    <xf numFmtId="182" fontId="5" fillId="0" borderId="0" xfId="1" applyNumberFormat="1" applyFont="1"/>
    <xf numFmtId="182" fontId="6" fillId="0" borderId="19" xfId="1" applyNumberFormat="1" applyFont="1" applyBorder="1"/>
    <xf numFmtId="182" fontId="5" fillId="0" borderId="19" xfId="1" applyNumberFormat="1" applyFont="1" applyBorder="1"/>
    <xf numFmtId="182" fontId="6" fillId="0" borderId="0" xfId="1" applyNumberFormat="1" applyFont="1"/>
    <xf numFmtId="0" fontId="5" fillId="0" borderId="18" xfId="1" applyFont="1" applyBorder="1"/>
    <xf numFmtId="0" fontId="5" fillId="0" borderId="19" xfId="1" applyFont="1" applyBorder="1"/>
    <xf numFmtId="0" fontId="5" fillId="0" borderId="20" xfId="1" applyFont="1" applyBorder="1"/>
    <xf numFmtId="0" fontId="5" fillId="2" borderId="0" xfId="1" applyFont="1" applyFill="1"/>
    <xf numFmtId="0" fontId="6" fillId="0" borderId="0" xfId="1" applyFont="1" applyAlignment="1">
      <alignment horizontal="center"/>
    </xf>
    <xf numFmtId="1" fontId="6" fillId="0" borderId="0" xfId="53" applyNumberFormat="1" applyFont="1" applyAlignment="1">
      <alignment horizontal="right"/>
    </xf>
    <xf numFmtId="183" fontId="6" fillId="0" borderId="0" xfId="349" applyNumberFormat="1" applyFont="1" applyAlignment="1">
      <alignment horizontal="right"/>
    </xf>
    <xf numFmtId="1" fontId="5" fillId="0" borderId="0" xfId="53" applyNumberFormat="1" applyFont="1" applyAlignment="1">
      <alignment horizontal="right"/>
    </xf>
    <xf numFmtId="183" fontId="5" fillId="0" borderId="0" xfId="349" applyNumberFormat="1" applyFont="1" applyAlignment="1">
      <alignment horizontal="right"/>
    </xf>
    <xf numFmtId="165" fontId="5" fillId="0" borderId="23" xfId="349" applyNumberFormat="1" applyFont="1" applyBorder="1" applyAlignment="1">
      <alignment horizontal="center"/>
    </xf>
    <xf numFmtId="183" fontId="5" fillId="0" borderId="23" xfId="349" applyNumberFormat="1" applyFont="1" applyBorder="1" applyAlignment="1">
      <alignment horizontal="right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35" fillId="0" borderId="0" xfId="1" applyFont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</cellXfs>
  <cellStyles count="490">
    <cellStyle name="20% - Énfasis1" xfId="21" builtinId="30" customBuiltin="1"/>
    <cellStyle name="20% - Énfasis2" xfId="24" builtinId="34" customBuiltin="1"/>
    <cellStyle name="20% - Énfasis3" xfId="27" builtinId="38" customBuiltin="1"/>
    <cellStyle name="20% - Énfasis4" xfId="30" builtinId="42" customBuiltin="1"/>
    <cellStyle name="20% - Énfasis5" xfId="33" builtinId="46" customBuiltin="1"/>
    <cellStyle name="20% - Énfasis6" xfId="36" builtinId="50" customBuiltin="1"/>
    <cellStyle name="40% - Énfasis1" xfId="22" builtinId="31" customBuiltin="1"/>
    <cellStyle name="40% - Énfasis2" xfId="25" builtinId="35" customBuiltin="1"/>
    <cellStyle name="40% - Énfasis3" xfId="28" builtinId="39" customBuiltin="1"/>
    <cellStyle name="40% - Énfasis4" xfId="31" builtinId="43" customBuiltin="1"/>
    <cellStyle name="40% - Énfasis5" xfId="34" builtinId="47" customBuiltin="1"/>
    <cellStyle name="40% - Énfasis6" xfId="37" builtinId="51" customBuiltin="1"/>
    <cellStyle name="60% - Énfasis1 2" xfId="71" xr:uid="{6C634372-F81F-49E8-865F-89C6681CAC19}"/>
    <cellStyle name="60% - Énfasis2 2" xfId="72" xr:uid="{2A489A4C-8C49-455E-9F8F-C02209797238}"/>
    <cellStyle name="60% - Énfasis3 2" xfId="73" xr:uid="{99823698-0E96-4D70-83DC-6C349960618B}"/>
    <cellStyle name="60% - Énfasis4 2" xfId="74" xr:uid="{7C843922-948E-42DF-AFDE-B0988B4F8482}"/>
    <cellStyle name="60% - Énfasis5 2" xfId="75" xr:uid="{012A0925-A390-4F76-AF34-B6DB49BCD533}"/>
    <cellStyle name="60% - Énfasis6 2" xfId="76" xr:uid="{3CD5A435-2FD7-43B1-B47F-B0E259C0A9DB}"/>
    <cellStyle name="Bueno" xfId="9" builtinId="26" customBuiltin="1"/>
    <cellStyle name="Cálculo" xfId="13" builtinId="22" customBuiltin="1"/>
    <cellStyle name="Categoría del Piloto de Datos" xfId="80" xr:uid="{6113CE6F-83C9-441F-9832-3E4A636A0E3D}"/>
    <cellStyle name="Celda de comprobación" xfId="15" builtinId="23" customBuiltin="1"/>
    <cellStyle name="Celda vinculada" xfId="14" builtinId="24" customBuiltin="1"/>
    <cellStyle name="Encabezado 1" xfId="5" builtinId="16" customBuiltin="1"/>
    <cellStyle name="Encabezado 4" xfId="8" builtinId="19" customBuiltin="1"/>
    <cellStyle name="Énfasis1" xfId="20" builtinId="29" customBuiltin="1"/>
    <cellStyle name="Énfasis2" xfId="23" builtinId="33" customBuiltin="1"/>
    <cellStyle name="Énfasis3" xfId="26" builtinId="37" customBuiltin="1"/>
    <cellStyle name="Énfasis4" xfId="29" builtinId="41" customBuiltin="1"/>
    <cellStyle name="Énfasis5" xfId="32" builtinId="45" customBuiltin="1"/>
    <cellStyle name="Énfasis6" xfId="35" builtinId="49" customBuiltin="1"/>
    <cellStyle name="Entrada" xfId="11" builtinId="20" customBuiltin="1"/>
    <cellStyle name="Estilo 1" xfId="45" xr:uid="{167CFF5A-DE1B-443F-81FE-1F53C0C43611}"/>
    <cellStyle name="Incorrecto" xfId="10" builtinId="27" customBuiltin="1"/>
    <cellStyle name="Millares" xfId="2" builtinId="3"/>
    <cellStyle name="Millares [0] 2" xfId="47" xr:uid="{E6A8131E-D31E-4F27-95D0-0D9CCF7F910C}"/>
    <cellStyle name="Millares [0] 2 2" xfId="280" xr:uid="{FB145419-D2EB-41F5-8E48-37954DB6D437}"/>
    <cellStyle name="Millares [0] 2 2 2" xfId="413" xr:uid="{4DC701FA-7305-48EB-B913-0CE6C81E6744}"/>
    <cellStyle name="Millares [0] 2 3" xfId="306" xr:uid="{741360AE-6292-4730-82C6-32ED491FFFD3}"/>
    <cellStyle name="Millares [0] 2 3 2" xfId="425" xr:uid="{338F6581-2299-443D-8CEB-2B7F9033C898}"/>
    <cellStyle name="Millares [0] 2 4" xfId="384" xr:uid="{908E940E-51C1-4975-ABF9-32B10174AEF8}"/>
    <cellStyle name="Millares [0] 3" xfId="58" xr:uid="{FB121B40-127F-4428-97CF-5BFED30267B4}"/>
    <cellStyle name="Millares [0] 3 2" xfId="391" xr:uid="{5066D440-F8C2-4671-814F-A114D8C164FA}"/>
    <cellStyle name="Millares [0] 4" xfId="61" xr:uid="{48363D3D-CF77-4F61-8EDC-97E42F335E24}"/>
    <cellStyle name="Millares [0] 5" xfId="269" xr:uid="{BAF8B868-992B-46AA-84D0-3F8E9AEBB928}"/>
    <cellStyle name="Millares [0] 5 2" xfId="409" xr:uid="{8C594B29-FE36-44AE-8FA1-C709926D48C8}"/>
    <cellStyle name="Millares [0] 6" xfId="292" xr:uid="{1CDE656F-C71C-41F9-9539-783104E6C671}"/>
    <cellStyle name="Millares [0] 6 2" xfId="414" xr:uid="{0DE11EBD-6FB9-4717-892A-A0DEEE13EACA}"/>
    <cellStyle name="Millares [0] 7" xfId="304" xr:uid="{D11ECE08-18E8-4A9E-851E-B40DF87D9C36}"/>
    <cellStyle name="Millares [0] 7 2" xfId="423" xr:uid="{E58D09BE-0034-417F-87A3-CBEA4FAE8DB7}"/>
    <cellStyle name="Millares 10" xfId="82" xr:uid="{2984EC37-B998-4087-8172-0870844645FA}"/>
    <cellStyle name="Millares 10 2" xfId="83" xr:uid="{EB0BAEBD-8A62-4F66-9E04-20E0EBAB12EE}"/>
    <cellStyle name="Millares 10 3" xfId="84" xr:uid="{B0ED8CFD-3EEB-430C-AF8E-E37C5FD893A3}"/>
    <cellStyle name="Millares 10 4" xfId="290" xr:uid="{A4B5BA5A-2833-455B-8139-EBD6A9708CDA}"/>
    <cellStyle name="Millares 11" xfId="85" xr:uid="{D5AF55A0-6720-4E5B-B586-D44D1A2DEA9D}"/>
    <cellStyle name="Millares 11 2" xfId="86" xr:uid="{E6251F72-4643-4F3F-B03C-5BE5A4D894B3}"/>
    <cellStyle name="Millares 11 3" xfId="87" xr:uid="{91D6590D-3CE0-428D-BA2A-DC0BAD75BFEE}"/>
    <cellStyle name="Millares 12" xfId="81" xr:uid="{24D98C7C-27BE-4BED-BC19-ABDF4523D1C7}"/>
    <cellStyle name="Millares 13" xfId="267" xr:uid="{864ED03F-35B6-4576-86AE-75467B6189BE}"/>
    <cellStyle name="Millares 13 2" xfId="407" xr:uid="{093E1099-3C5F-42DC-A60C-647098E3F28B}"/>
    <cellStyle name="Millares 14" xfId="262" xr:uid="{2B4EC2D7-B280-49B6-A957-96CB9C32421A}"/>
    <cellStyle name="Millares 14 2" xfId="402" xr:uid="{3F301A33-0333-4DB5-A5C7-4794D4013887}"/>
    <cellStyle name="Millares 15" xfId="271" xr:uid="{69D7E043-FF50-4FDF-B70D-0D4FC844474B}"/>
    <cellStyle name="Millares 15 2" xfId="411" xr:uid="{C1420CE3-394A-4F0A-A05F-1733FA9D13C3}"/>
    <cellStyle name="Millares 16" xfId="274" xr:uid="{73E5A8FD-12F1-490E-B675-D4EFE064131A}"/>
    <cellStyle name="Millares 16 2" xfId="412" xr:uid="{5EB4622E-917A-4FA4-AF1A-0E858C48C870}"/>
    <cellStyle name="Millares 17" xfId="293" xr:uid="{00D2FB51-1E98-47BF-836A-4BA9A06B4BF5}"/>
    <cellStyle name="Millares 17 2" xfId="415" xr:uid="{D71B282A-0F5B-4029-B00D-9403538FFC28}"/>
    <cellStyle name="Millares 18" xfId="294" xr:uid="{B873F5C2-7414-4CE8-B761-5AEA3AF4497D}"/>
    <cellStyle name="Millares 18 2" xfId="416" xr:uid="{090065A1-436E-4E55-A05E-1B6A69956E55}"/>
    <cellStyle name="Millares 19" xfId="303" xr:uid="{935A92B3-854D-433F-A7B1-0A337E95D94A}"/>
    <cellStyle name="Millares 19 2" xfId="422" xr:uid="{ED40A2D2-9F74-4549-A7AA-51C95420969A}"/>
    <cellStyle name="Millares 2" xfId="46" xr:uid="{AE5A86F0-31C4-4161-8ADB-1472CACF3CE3}"/>
    <cellStyle name="Millares 2 10" xfId="297" xr:uid="{296B1A09-2F98-4AE5-902D-9677E03EE678}"/>
    <cellStyle name="Millares 2 10 2" xfId="419" xr:uid="{C7DD4000-BC2C-4FEB-A2F6-9D9F4A30E727}"/>
    <cellStyle name="Millares 2 11" xfId="307" xr:uid="{C6AF7885-2447-4C7D-80AD-383E5C8FDD90}"/>
    <cellStyle name="Millares 2 11 2" xfId="426" xr:uid="{BE3FADD6-128A-4E29-A668-01BBEE671ACF}"/>
    <cellStyle name="Millares 2 12" xfId="314" xr:uid="{81F2F4A6-222C-41DA-9774-7E0CAAD0651E}"/>
    <cellStyle name="Millares 2 12 2" xfId="433" xr:uid="{F94A1B23-7432-4151-87DE-ADCE70EF5F72}"/>
    <cellStyle name="Millares 2 13" xfId="326" xr:uid="{A8B67F43-9365-4035-BCA3-8DA4BA0E9A80}"/>
    <cellStyle name="Millares 2 13 2" xfId="443" xr:uid="{FA48C39A-3FFE-45A8-829D-BAFB1FA1915E}"/>
    <cellStyle name="Millares 2 14" xfId="332" xr:uid="{59F71F12-7946-4B2B-9449-8F557BD1E95C}"/>
    <cellStyle name="Millares 2 14 2" xfId="447" xr:uid="{C65867FF-3262-4738-AFD0-6C39FC547112}"/>
    <cellStyle name="Millares 2 15" xfId="383" xr:uid="{D32D0498-79B5-4F19-86D1-868108FFE633}"/>
    <cellStyle name="Millares 2 2" xfId="89" xr:uid="{27E659F0-B76C-4535-B257-05C9CAB6F8DF}"/>
    <cellStyle name="Millares 2 2 10" xfId="349" xr:uid="{7BC36512-DE3E-462B-85C3-C63B9D0AA63B}"/>
    <cellStyle name="Millares 2 2 10 2" xfId="464" xr:uid="{4EDB8251-CC19-4E04-9B34-ED12653DFE4F}"/>
    <cellStyle name="Millares 2 2 2" xfId="50" xr:uid="{51EC72A9-49BF-48F1-B525-1DDB73E05724}"/>
    <cellStyle name="Millares 2 2 2 2" xfId="90" xr:uid="{EDDC6F80-A1BE-42D0-97C0-92218B8CD688}"/>
    <cellStyle name="Millares 2 2 3" xfId="91" xr:uid="{5E4F5C68-D166-4F31-96E5-86308F87E94E}"/>
    <cellStyle name="Millares 2 2 4" xfId="51" xr:uid="{91DAD980-E79D-4120-A414-49A66EB343B6}"/>
    <cellStyle name="Millares 2 2 4 2" xfId="386" xr:uid="{95154739-1066-458C-9BDA-A1F3E58FE47D}"/>
    <cellStyle name="Millares 2 2 5" xfId="298" xr:uid="{3BE6967B-C0EE-473B-81C8-BB35123534B8}"/>
    <cellStyle name="Millares 2 2 5 2" xfId="420" xr:uid="{94E7B1A3-801A-4426-AAD0-A49714E56A48}"/>
    <cellStyle name="Millares 2 2 6" xfId="317" xr:uid="{8136618E-7446-4FF0-9D6D-8BF339C77A34}"/>
    <cellStyle name="Millares 2 2 7" xfId="328" xr:uid="{3DA7B20F-EB5B-42E0-884D-E2DD997A15AF}"/>
    <cellStyle name="Millares 2 2 7 2" xfId="444" xr:uid="{BA0E12AC-217A-4916-8D99-81EACE1B936F}"/>
    <cellStyle name="Millares 2 2 8" xfId="334" xr:uid="{E99175C6-FD39-4BD1-B20C-AC82503DA884}"/>
    <cellStyle name="Millares 2 2 8 2" xfId="449" xr:uid="{52E6A485-5ECA-4C27-AAD9-3DC0325E95B2}"/>
    <cellStyle name="Millares 2 2 9" xfId="342" xr:uid="{DE9B87BD-73C6-4D77-AE36-A17D3F02A127}"/>
    <cellStyle name="Millares 2 2 9 2" xfId="457" xr:uid="{AD1FC437-2FA9-4D69-806D-64EA6BFD1A57}"/>
    <cellStyle name="Millares 2 3" xfId="92" xr:uid="{DCA23D3F-CD1A-4472-AED3-1C0EA64A0FBA}"/>
    <cellStyle name="Millares 2 3 2" xfId="93" xr:uid="{5C87F873-74E6-4795-BF0F-354EC05C4871}"/>
    <cellStyle name="Millares 2 3 3" xfId="94" xr:uid="{DE47316D-F6C9-443C-8F4D-3A2E480A10C2}"/>
    <cellStyle name="Millares 2 3 4" xfId="301" xr:uid="{1C25AE4F-E2D6-4093-A3D0-0468323FE6EB}"/>
    <cellStyle name="Millares 2 3 4 2" xfId="421" xr:uid="{6F829851-DD10-4630-82E8-960B2B1228F6}"/>
    <cellStyle name="Millares 2 4" xfId="95" xr:uid="{A919C7AF-B46F-4ACD-A949-552A86CACC79}"/>
    <cellStyle name="Millares 2 5" xfId="96" xr:uid="{B8544BFD-E4A1-4D99-B522-23F8D0A7F31A}"/>
    <cellStyle name="Millares 2 6" xfId="97" xr:uid="{7B269AD6-ADB3-444F-9EEE-D2E87D71420B}"/>
    <cellStyle name="Millares 2 7" xfId="88" xr:uid="{842E16DC-EB71-4517-BC92-922363955213}"/>
    <cellStyle name="Millares 2 8" xfId="270" xr:uid="{2BF0629A-966D-4491-A92A-46E976DACF66}"/>
    <cellStyle name="Millares 2 8 2" xfId="410" xr:uid="{16C671B6-9AAD-4A79-A291-39A2C8B39A27}"/>
    <cellStyle name="Millares 2 9" xfId="275" xr:uid="{D9D0BF01-AF45-439E-BE19-455B124D8503}"/>
    <cellStyle name="Millares 20" xfId="311" xr:uid="{E2824251-41C4-4F2D-B8C5-2550A0D64614}"/>
    <cellStyle name="Millares 20 2" xfId="430" xr:uid="{4D82DCF6-742B-48D1-8C38-EC95F1BC83FA}"/>
    <cellStyle name="Millares 21" xfId="316" xr:uid="{21468C0C-1CC1-4CFD-9AE8-441A3A7A5A08}"/>
    <cellStyle name="Millares 21 2" xfId="434" xr:uid="{9EE73C1E-3DF9-4E66-87C6-381EDECB955F}"/>
    <cellStyle name="Millares 22" xfId="320" xr:uid="{BEB82D1A-281D-48DB-A484-C9F88C8B6259}"/>
    <cellStyle name="Millares 22 2" xfId="437" xr:uid="{3B3A6EA8-E438-4BCA-9641-70278CA8B7A8}"/>
    <cellStyle name="Millares 23" xfId="322" xr:uid="{229ACF17-9A81-4EA8-8926-09EDDAA896BB}"/>
    <cellStyle name="Millares 23 2" xfId="439" xr:uid="{5E89A22F-9AFE-4259-9103-5E23395B42A4}"/>
    <cellStyle name="Millares 24" xfId="313" xr:uid="{0F60C8C9-0139-45AE-AD58-CE5693D346B9}"/>
    <cellStyle name="Millares 24 2" xfId="432" xr:uid="{242A44F5-AD9E-4E77-B8A4-81F77A65FF8B}"/>
    <cellStyle name="Millares 25" xfId="321" xr:uid="{77CAB1A7-AA7C-44AC-9170-A3F374EFEB25}"/>
    <cellStyle name="Millares 25 2" xfId="438" xr:uid="{1DE9E132-0643-4AF7-9EEF-2BC6E888CB8F}"/>
    <cellStyle name="Millares 26" xfId="323" xr:uid="{73BE4C60-DEA8-48F3-B3CA-2898C22F0480}"/>
    <cellStyle name="Millares 26 2" xfId="440" xr:uid="{0B0CFFB6-7842-4F89-9639-730D54348FC0}"/>
    <cellStyle name="Millares 27" xfId="324" xr:uid="{99FB4815-0617-49A3-AA7B-85D0B0006E8B}"/>
    <cellStyle name="Millares 27 2" xfId="441" xr:uid="{7F8A6EE4-2F45-4B39-8007-81802C43FF3E}"/>
    <cellStyle name="Millares 28" xfId="330" xr:uid="{317FD3B8-E663-484E-879C-AB0575617677}"/>
    <cellStyle name="Millares 28 2" xfId="446" xr:uid="{B2447EC2-F8C9-4452-8EDC-7BAC285A6CDB}"/>
    <cellStyle name="Millares 29" xfId="335" xr:uid="{0E6CEED6-8A90-4457-9C2A-78364F0810F2}"/>
    <cellStyle name="Millares 29 2" xfId="450" xr:uid="{1A68EFF6-69F3-4CE6-83A3-8A1348B3109F}"/>
    <cellStyle name="Millares 3" xfId="53" xr:uid="{F9EDC5BB-484B-420D-AF63-417BD8243711}"/>
    <cellStyle name="Millares 3 10" xfId="341" xr:uid="{8F7D588F-4241-44C9-8DBC-A6F2C1E06F85}"/>
    <cellStyle name="Millares 3 10 2" xfId="456" xr:uid="{49A6EB7D-8635-470D-A713-74568CFDE703}"/>
    <cellStyle name="Millares 3 11" xfId="348" xr:uid="{C30073D1-FDA6-429A-BDCD-607CE7175E4A}"/>
    <cellStyle name="Millares 3 11 2" xfId="463" xr:uid="{677CFA63-6497-4F00-A037-9B6298CCC4D7}"/>
    <cellStyle name="Millares 3 12" xfId="387" xr:uid="{5AE6FA13-1437-4C73-9D8A-F44BBF754C0A}"/>
    <cellStyle name="Millares 3 2" xfId="99" xr:uid="{B1FFF251-A113-4472-8D74-63137C100E3D}"/>
    <cellStyle name="Millares 3 3" xfId="100" xr:uid="{38D3A1E3-E0B2-40D7-9AE5-95954679E9AF}"/>
    <cellStyle name="Millares 3 4" xfId="98" xr:uid="{04EFF7CD-C996-4E94-970C-A13C913C3B92}"/>
    <cellStyle name="Millares 3 5" xfId="279" xr:uid="{636878B1-D5DF-48AE-9724-9B966131049E}"/>
    <cellStyle name="Millares 3 6" xfId="296" xr:uid="{610ABD35-2454-494B-8AD8-2122339DA620}"/>
    <cellStyle name="Millares 3 6 2" xfId="418" xr:uid="{861CD421-D160-4F66-8C5B-97B69B57EA0C}"/>
    <cellStyle name="Millares 3 7" xfId="308" xr:uid="{E7BB645F-19A9-4E02-BFF6-B2EA259D7A34}"/>
    <cellStyle name="Millares 3 7 2" xfId="427" xr:uid="{5AA1B3C1-B546-4E99-B4B7-E11E3857B2AE}"/>
    <cellStyle name="Millares 3 8" xfId="319" xr:uid="{D632D9E2-E1C5-414E-AC2C-862E56B8CDA1}"/>
    <cellStyle name="Millares 3 8 2" xfId="436" xr:uid="{D255B610-2782-4BC5-87F0-B844DA416447}"/>
    <cellStyle name="Millares 3 9" xfId="327" xr:uid="{93821F7D-5F59-48F0-A2ED-4161C212A3E0}"/>
    <cellStyle name="Millares 30" xfId="338" xr:uid="{F519A8E9-8875-4F70-9AAA-2C0BB7F95836}"/>
    <cellStyle name="Millares 30 2" xfId="453" xr:uid="{2924D02A-2E0D-4895-9ED2-D358A93D1A26}"/>
    <cellStyle name="Millares 31" xfId="337" xr:uid="{30A469FC-84CA-4896-881A-78A22B0A8E48}"/>
    <cellStyle name="Millares 31 2" xfId="452" xr:uid="{176BF94C-63C2-40F1-8F9C-6F027DE69C17}"/>
    <cellStyle name="Millares 32" xfId="340" xr:uid="{AFA5374B-7EB9-4105-BF4C-7917BE49D7B2}"/>
    <cellStyle name="Millares 32 2" xfId="455" xr:uid="{947DAD0F-5B7E-4D15-87A9-A2A7B37953EB}"/>
    <cellStyle name="Millares 33" xfId="344" xr:uid="{5A4D276A-10DB-460F-9DC8-A7F5C9606D7B}"/>
    <cellStyle name="Millares 33 2" xfId="459" xr:uid="{955D7A1C-B00A-4CC7-935F-D591BA43AC0A}"/>
    <cellStyle name="Millares 34" xfId="41" xr:uid="{ED6FD51A-5568-4905-B921-A41DE13C48D8}"/>
    <cellStyle name="Millares 34 2" xfId="380" xr:uid="{832948EA-23BB-43F8-B895-5370ECA3D733}"/>
    <cellStyle name="Millares 35" xfId="67" xr:uid="{31D8BD91-7AF1-4530-8BCD-2E186554C9BA}"/>
    <cellStyle name="Millares 35 2" xfId="398" xr:uid="{12EC8E77-EF78-44BF-8EF8-B7F356F863ED}"/>
    <cellStyle name="Millares 36" xfId="353" xr:uid="{C728B5F2-C2B1-4385-A12D-4C8C29A68780}"/>
    <cellStyle name="Millares 36 2" xfId="468" xr:uid="{EB4D4E18-CC62-42B7-AB28-F1CE691E96B3}"/>
    <cellStyle name="Millares 37" xfId="367" xr:uid="{5BF36A36-690D-4900-B027-5A9F66D3F04D}"/>
    <cellStyle name="Millares 37 2" xfId="481" xr:uid="{77281A4D-CACA-424A-ABA0-BAAC238BD831}"/>
    <cellStyle name="Millares 38" xfId="371" xr:uid="{0BCBCB50-9FAD-4592-9AF3-4F35089C48AE}"/>
    <cellStyle name="Millares 38 2" xfId="485" xr:uid="{E961DDD8-37F4-4267-BC4D-DB0A53C15E3C}"/>
    <cellStyle name="Millares 39" xfId="351" xr:uid="{47435E29-A192-427D-8150-DE28829F29C7}"/>
    <cellStyle name="Millares 39 2" xfId="466" xr:uid="{DED42DCB-34D7-4A02-9372-43C8F6FB3094}"/>
    <cellStyle name="Millares 4" xfId="55" xr:uid="{F46134BD-7E30-49E0-8738-20B2CE08FCEC}"/>
    <cellStyle name="Millares 4 2" xfId="102" xr:uid="{6B0125F4-CCA5-4818-AFF9-1E42DB4B0596}"/>
    <cellStyle name="Millares 4 3" xfId="103" xr:uid="{DDF50D87-1F90-4F53-B3F4-E65FB1CFC604}"/>
    <cellStyle name="Millares 4 4" xfId="101" xr:uid="{625274EA-53BD-4CB9-AA3E-19FD9BCB99B6}"/>
    <cellStyle name="Millares 4 5" xfId="284" xr:uid="{46B07F5B-ACC7-434F-A843-6706BF26BDAA}"/>
    <cellStyle name="Millares 4 6" xfId="309" xr:uid="{661DD142-5E54-49CD-A710-4C9499D14403}"/>
    <cellStyle name="Millares 4 6 2" xfId="428" xr:uid="{0C83102A-5D66-4F8E-811E-538E4ACB4DF9}"/>
    <cellStyle name="Millares 4 7" xfId="389" xr:uid="{73DC4C0D-C945-4CAB-B0C9-72E646F97294}"/>
    <cellStyle name="Millares 40" xfId="364" xr:uid="{70E7F485-C7A8-4ED4-97FE-242FB582BF3B}"/>
    <cellStyle name="Millares 40 2" xfId="479" xr:uid="{1E8383B1-2015-4A70-B065-8834C88A4DAA}"/>
    <cellStyle name="Millares 41" xfId="359" xr:uid="{6BAD6EE4-34FF-40D9-859E-4D2AD5C039D7}"/>
    <cellStyle name="Millares 41 2" xfId="474" xr:uid="{F66FD8F9-CB4F-42DC-8F07-C6025F4DB6F0}"/>
    <cellStyle name="Millares 42" xfId="361" xr:uid="{F863D057-0409-46CB-9DB6-6868B93DF7A7}"/>
    <cellStyle name="Millares 42 2" xfId="476" xr:uid="{B58A90C8-5713-4140-8C26-74713068E4B4}"/>
    <cellStyle name="Millares 43" xfId="352" xr:uid="{C6EC7E90-D845-48F1-967D-75FA6FC596BC}"/>
    <cellStyle name="Millares 43 2" xfId="467" xr:uid="{69DCA3F2-2638-4404-B364-4B5D420BBE55}"/>
    <cellStyle name="Millares 44" xfId="374" xr:uid="{F427C1C0-D89F-477F-B580-EE41881FAD30}"/>
    <cellStyle name="Millares 44 2" xfId="488" xr:uid="{32B94AB3-9EC6-4B6B-88DB-5C4B8F1D3D5F}"/>
    <cellStyle name="Millares 45" xfId="357" xr:uid="{3D5AA102-F817-458A-9D07-4DE81BB0C101}"/>
    <cellStyle name="Millares 45 2" xfId="472" xr:uid="{F9556B28-181F-4C48-967B-AED2BC96CF93}"/>
    <cellStyle name="Millares 46" xfId="373" xr:uid="{96D465D4-2CA1-41F0-808D-1EFF4CC25724}"/>
    <cellStyle name="Millares 46 2" xfId="487" xr:uid="{51D3CE6F-B3B5-4F46-A43A-7050F2486BD4}"/>
    <cellStyle name="Millares 47" xfId="372" xr:uid="{FF609576-11CF-4651-8774-915430592079}"/>
    <cellStyle name="Millares 47 2" xfId="486" xr:uid="{580F5B99-01BB-4479-BCF6-CABB28DE419B}"/>
    <cellStyle name="Millares 48" xfId="355" xr:uid="{3480269F-C8C8-4596-889B-A24C3A1777C5}"/>
    <cellStyle name="Millares 48 2" xfId="470" xr:uid="{5468F7F1-EF7D-45BD-8565-A995384D1F9D}"/>
    <cellStyle name="Millares 49" xfId="363" xr:uid="{2505B46C-9523-4971-9D28-2A38C0CA9535}"/>
    <cellStyle name="Millares 49 2" xfId="478" xr:uid="{9A482809-D3F0-4AFD-ACAD-4BA7C81EDC24}"/>
    <cellStyle name="Millares 5" xfId="57" xr:uid="{D8982822-3333-46A4-979E-B139C3AE1C91}"/>
    <cellStyle name="Millares 5 2" xfId="65" xr:uid="{4528E11E-F6A5-4143-9779-89A97628CFB9}"/>
    <cellStyle name="Millares 5 2 2" xfId="105" xr:uid="{83A5C373-3B5D-4CDD-A981-5B9A0ED69B2C}"/>
    <cellStyle name="Millares 5 2 3" xfId="396" xr:uid="{A9003663-9450-4FC4-9441-B0941A2AEF47}"/>
    <cellStyle name="Millares 5 3" xfId="106" xr:uid="{85AEB9FF-726B-4894-937C-0551B05C5368}"/>
    <cellStyle name="Millares 5 4" xfId="104" xr:uid="{261A2EF4-1C5E-477D-AD13-442A0396B1E2}"/>
    <cellStyle name="Millares 5 5" xfId="285" xr:uid="{77D46F1C-76B9-46F9-9117-8B680573C680}"/>
    <cellStyle name="Millares 5 6" xfId="299" xr:uid="{1A6E7E28-52BE-4D1F-A8BF-3914136D914C}"/>
    <cellStyle name="Millares 50" xfId="69" xr:uid="{E4FEA2E1-905B-4D02-88E6-3B72BF162F0E}"/>
    <cellStyle name="Millares 50 2" xfId="400" xr:uid="{76DAC124-4AC3-4ECB-AA2E-155345E11427}"/>
    <cellStyle name="Millares 51" xfId="354" xr:uid="{D952356A-57A4-46BC-9A86-D5423E1C5986}"/>
    <cellStyle name="Millares 51 2" xfId="469" xr:uid="{3DA5DC05-21E3-49D5-862C-2CE792C6A7B0}"/>
    <cellStyle name="Millares 52" xfId="369" xr:uid="{3D4C7693-B421-48C2-8CE5-106F7E125C25}"/>
    <cellStyle name="Millares 52 2" xfId="483" xr:uid="{D84C8CF0-AC42-465D-BA28-E6B406467C21}"/>
    <cellStyle name="Millares 53" xfId="375" xr:uid="{EA0FF0BF-9F25-482B-ADC8-951F1E5F8542}"/>
    <cellStyle name="Millares 6" xfId="60" xr:uid="{0558384A-4F2E-435D-8A28-28CC8949EB84}"/>
    <cellStyle name="Millares 6 2" xfId="108" xr:uid="{268DBF9A-4D74-49F5-AF25-057DF1F1EB3B}"/>
    <cellStyle name="Millares 6 3" xfId="109" xr:uid="{99808B06-61D4-4DFB-B48B-B4533EB317D1}"/>
    <cellStyle name="Millares 6 4" xfId="107" xr:uid="{759EC0E6-240D-40DA-9C7E-4E997F274500}"/>
    <cellStyle name="Millares 6 5" xfId="286" xr:uid="{7D1A73F9-1E2F-42E3-9788-566E1ECF0A7A}"/>
    <cellStyle name="Millares 6 6" xfId="393" xr:uid="{69DA13D4-3A58-45D6-A816-16034DECAD64}"/>
    <cellStyle name="Millares 7" xfId="62" xr:uid="{8E17817A-5470-4D4B-9B26-6F9BE71E97EB}"/>
    <cellStyle name="Millares 7 2" xfId="111" xr:uid="{CB52E606-5B74-4756-AFA4-D12D59ABB230}"/>
    <cellStyle name="Millares 7 3" xfId="112" xr:uid="{8BCAECC0-9605-43C1-86B7-E6DFD71569DC}"/>
    <cellStyle name="Millares 7 4" xfId="110" xr:uid="{B01D0BC2-26B8-4A1D-B18F-7663E2AA0A80}"/>
    <cellStyle name="Millares 7 5" xfId="287" xr:uid="{2F789CE2-71C6-4D80-8851-77836FB2A5CE}"/>
    <cellStyle name="Millares 7 6" xfId="394" xr:uid="{86E1247D-93B6-48A4-9D2D-659F2FB7CB65}"/>
    <cellStyle name="Millares 8" xfId="64" xr:uid="{C308C83D-E0FB-47D9-8DA2-BE99EFD8C39F}"/>
    <cellStyle name="Millares 8 2" xfId="114" xr:uid="{7D2105A1-F789-4245-964F-50763F2F14BF}"/>
    <cellStyle name="Millares 8 3" xfId="115" xr:uid="{65770042-E6FD-4722-890A-78C9416C33D0}"/>
    <cellStyle name="Millares 8 4" xfId="113" xr:uid="{5BA60AE7-E94A-46F4-A898-7812186EF4F7}"/>
    <cellStyle name="Millares 8 5" xfId="288" xr:uid="{2F7E36C5-63DF-46AE-803F-EB993E328BDF}"/>
    <cellStyle name="Millares 8 6" xfId="395" xr:uid="{79A83C77-23AF-4D31-A07D-052B3B4B9CD4}"/>
    <cellStyle name="Millares 9" xfId="66" xr:uid="{727E1F25-DF83-4F12-BB7A-EE9BC06B9C34}"/>
    <cellStyle name="Millares 9 2" xfId="117" xr:uid="{2C322B7D-F00F-4814-8000-F57C5D2E082C}"/>
    <cellStyle name="Millares 9 3" xfId="118" xr:uid="{A640F1AE-2D55-4184-9453-9B49DB798BCF}"/>
    <cellStyle name="Millares 9 4" xfId="116" xr:uid="{64FA9A62-328D-4B13-B512-0A1E3A52CB9C}"/>
    <cellStyle name="Millares 9 5" xfId="289" xr:uid="{F6310D69-A8CA-4E9E-9C90-5C1E65628D73}"/>
    <cellStyle name="Millares 9 6" xfId="397" xr:uid="{B10711D4-313F-4F8F-8515-F79138834530}"/>
    <cellStyle name="Moneda" xfId="3" builtinId="4"/>
    <cellStyle name="Moneda [0] 2" xfId="42" xr:uid="{ED194E14-1287-407E-82D0-47B9460E7B73}"/>
    <cellStyle name="Moneda [0] 2 2" xfId="365" xr:uid="{3C8EC64A-A5E4-4601-A943-034F18DE2A7C}"/>
    <cellStyle name="Moneda [0] 2 3" xfId="381" xr:uid="{5DCF1496-AECC-4391-8327-CDC0681AA545}"/>
    <cellStyle name="Moneda [0] 3" xfId="305" xr:uid="{6F0C936F-0CA3-4BF2-899E-41761019E655}"/>
    <cellStyle name="Moneda [0] 3 2" xfId="424" xr:uid="{75FD38D0-D353-4940-BE24-981D7D1894F4}"/>
    <cellStyle name="Moneda [0] 4" xfId="378" xr:uid="{57F9A0D2-4706-494B-BE66-A9FDFE040DAD}"/>
    <cellStyle name="Moneda [0] 5" xfId="39" xr:uid="{D5FC5FC9-07B3-4BA9-9104-B98F7870D88E}"/>
    <cellStyle name="Moneda 10" xfId="120" xr:uid="{83F37E7B-E278-496D-A9A8-6BB78793382E}"/>
    <cellStyle name="Moneda 10 2" xfId="121" xr:uid="{716DAC7B-283F-4A27-8CBB-2AD712D9869F}"/>
    <cellStyle name="Moneda 10 3" xfId="122" xr:uid="{7B67FF9B-29BE-473C-961A-AE85D80A0C6B}"/>
    <cellStyle name="Moneda 11" xfId="123" xr:uid="{A6C967AC-C9A6-4076-ADBC-E5833013EC83}"/>
    <cellStyle name="Moneda 11 2" xfId="124" xr:uid="{32583E55-D6BD-4AE4-9E65-AB304CDBB69F}"/>
    <cellStyle name="Moneda 11 3" xfId="125" xr:uid="{5715C1B2-7159-44A0-8DC8-346AF99B297E}"/>
    <cellStyle name="Moneda 12" xfId="126" xr:uid="{F7DCF6F5-9F2F-4419-8488-E7A9DF86F2A0}"/>
    <cellStyle name="Moneda 12 2" xfId="127" xr:uid="{B072A754-5FB5-48AD-BC32-C0B6807A57A8}"/>
    <cellStyle name="Moneda 12 3" xfId="128" xr:uid="{AFD4B29B-C4BF-4B24-9384-B6DCB426E12F}"/>
    <cellStyle name="Moneda 13" xfId="129" xr:uid="{1F1717B0-EC2D-4793-9EB6-EE652E4242BE}"/>
    <cellStyle name="Moneda 13 2" xfId="130" xr:uid="{9279BB65-19C1-43AF-950D-741C4568B871}"/>
    <cellStyle name="Moneda 13 3" xfId="131" xr:uid="{BF0F557E-31BA-4CDF-BD75-9CBB740BB929}"/>
    <cellStyle name="Moneda 14" xfId="132" xr:uid="{1DF6904B-ECA1-4E3D-BBA6-E1C4FD2DFCB8}"/>
    <cellStyle name="Moneda 14 2" xfId="133" xr:uid="{46A54F34-8773-4C0C-8F3A-F5B61AE5A9EC}"/>
    <cellStyle name="Moneda 14 3" xfId="134" xr:uid="{7F6E7A33-D519-4BA2-BFB7-9A52BC0EFEA2}"/>
    <cellStyle name="Moneda 15" xfId="119" xr:uid="{7DAC56B7-7C9B-45D8-8870-002B0A35ACE1}"/>
    <cellStyle name="Moneda 16" xfId="263" xr:uid="{B75C6799-5235-4A46-AD07-51641E5F237D}"/>
    <cellStyle name="Moneda 16 2" xfId="403" xr:uid="{8B7F31FB-A53D-4B54-86AC-A9055F97398D}"/>
    <cellStyle name="Moneda 17" xfId="264" xr:uid="{EF9E542C-3A92-4A18-84AB-4723007F13CB}"/>
    <cellStyle name="Moneda 17 2" xfId="404" xr:uid="{DA226D65-CFAE-4FDB-859B-B2EA0D29F31C}"/>
    <cellStyle name="Moneda 18" xfId="265" xr:uid="{421AED37-5CB1-4C51-AB4B-3C16DBC37DDE}"/>
    <cellStyle name="Moneda 18 2" xfId="405" xr:uid="{C23B403D-7452-472B-A7AF-62F8F57D3846}"/>
    <cellStyle name="Moneda 19" xfId="266" xr:uid="{159A2FDC-177C-447B-A233-6B3598B89C87}"/>
    <cellStyle name="Moneda 19 2" xfId="406" xr:uid="{50FF9360-3443-48B0-AADE-D08E7B7058B6}"/>
    <cellStyle name="Moneda 2" xfId="43" xr:uid="{9B9E919D-0DC0-4A4E-8D8A-F63024812C89}"/>
    <cellStyle name="Moneda 2 2" xfId="136" xr:uid="{78C7BEA5-6FB3-48FC-8BD1-D93D9EF2AD88}"/>
    <cellStyle name="Moneda 2 2 2" xfId="137" xr:uid="{B1E34CD6-97A0-4BB4-B8C1-BF24757B7066}"/>
    <cellStyle name="Moneda 2 2 3" xfId="138" xr:uid="{4338BE57-AAA7-4353-A26A-BB1D310AD00B}"/>
    <cellStyle name="Moneda 2 3" xfId="139" xr:uid="{2F22FD32-78F1-4295-AC58-65270F9088C8}"/>
    <cellStyle name="Moneda 2 3 2" xfId="140" xr:uid="{98C7CBC8-8E4F-484C-9C69-A813A566025F}"/>
    <cellStyle name="Moneda 2 3 3" xfId="141" xr:uid="{E42D2E87-AA5B-410B-B0B2-B5F30740E4C2}"/>
    <cellStyle name="Moneda 2 4" xfId="142" xr:uid="{7E2C8AB8-5284-48CD-9F12-4125716442E2}"/>
    <cellStyle name="Moneda 2 5" xfId="135" xr:uid="{022D9F53-F305-455D-8357-FBFE335D7BFE}"/>
    <cellStyle name="Moneda 2 6" xfId="77" xr:uid="{F83B89C1-8032-4F5B-9F2E-DBA361C77030}"/>
    <cellStyle name="Moneda 2 7" xfId="302" xr:uid="{B6677DE5-38E8-49EA-A455-5127A8A34D1B}"/>
    <cellStyle name="Moneda 2 8" xfId="318" xr:uid="{84A47F8A-1DDE-477C-A90B-BA68BCCB7451}"/>
    <cellStyle name="Moneda 2 8 2" xfId="435" xr:uid="{E7F5BB86-0A8E-4FC4-9611-43627FEE8729}"/>
    <cellStyle name="Moneda 2 9" xfId="382" xr:uid="{E3C95076-6CB9-486B-AFBE-2C3235FE740E}"/>
    <cellStyle name="Moneda 20" xfId="268" xr:uid="{356A68B8-417C-423A-B74D-74D6E76AC97C}"/>
    <cellStyle name="Moneda 20 2" xfId="408" xr:uid="{A4E61E8F-9E60-4B25-AB38-D4250368B10D}"/>
    <cellStyle name="Moneda 21" xfId="78" xr:uid="{A7203D93-55B7-47B1-80BD-B79B28462C68}"/>
    <cellStyle name="Moneda 21 2" xfId="401" xr:uid="{C11015A3-6D0A-4B14-B788-41C50B24F425}"/>
    <cellStyle name="Moneda 22" xfId="272" xr:uid="{17905032-0F10-4D3D-94DF-94C877F65A4F}"/>
    <cellStyle name="Moneda 23" xfId="295" xr:uid="{23045EA4-F8D5-479F-90B5-F0175B90572D}"/>
    <cellStyle name="Moneda 23 2" xfId="417" xr:uid="{50A0D0F7-1B50-4D16-BBEF-4AEC1C9E0E45}"/>
    <cellStyle name="Moneda 24" xfId="312" xr:uid="{80857149-39C3-4AE8-9577-792EBAF2A0D6}"/>
    <cellStyle name="Moneda 24 2" xfId="431" xr:uid="{81E8CF9B-5C6E-402F-8E98-D9F70A19F6FB}"/>
    <cellStyle name="Moneda 25" xfId="325" xr:uid="{2F095110-11C7-4D37-B42B-35F0F05DEC74}"/>
    <cellStyle name="Moneda 25 2" xfId="442" xr:uid="{8A742531-9EB3-4F6E-B339-BE10AD5B991F}"/>
    <cellStyle name="Moneda 26" xfId="329" xr:uid="{A7F307AC-8C21-4013-8B0E-448BBBB3F2A1}"/>
    <cellStyle name="Moneda 26 2" xfId="445" xr:uid="{E8233235-7688-43A2-BE51-F490264E112B}"/>
    <cellStyle name="Moneda 27" xfId="333" xr:uid="{B362478F-76AE-40F5-83C0-33AB053C4DEE}"/>
    <cellStyle name="Moneda 27 2" xfId="448" xr:uid="{D0CD106C-7892-41B4-B1E3-129E56DD19A1}"/>
    <cellStyle name="Moneda 28" xfId="336" xr:uid="{DB1211FF-4CDB-4710-89A8-AB11EE52D844}"/>
    <cellStyle name="Moneda 28 2" xfId="451" xr:uid="{7FF33D3F-180B-41CB-AB36-BE2310DDD4E3}"/>
    <cellStyle name="Moneda 29" xfId="339" xr:uid="{F3693B59-D77A-44BA-8229-93FEFF9E9360}"/>
    <cellStyle name="Moneda 29 2" xfId="454" xr:uid="{59952BEC-B100-4CCC-9FF6-F65B04D9688E}"/>
    <cellStyle name="Moneda 3" xfId="48" xr:uid="{DB42054B-3D36-4E37-B4AF-E808E6CD2913}"/>
    <cellStyle name="Moneda 3 2" xfId="144" xr:uid="{6E036902-6391-459D-9A4D-FF39BDAB3588}"/>
    <cellStyle name="Moneda 3 2 2" xfId="145" xr:uid="{9AE30243-139D-46DC-A73A-7227FD328C0C}"/>
    <cellStyle name="Moneda 3 2 3" xfId="146" xr:uid="{272E50AD-B2EE-4BAD-A9A1-F4959636D5BF}"/>
    <cellStyle name="Moneda 3 3" xfId="147" xr:uid="{E3F4F531-83F2-4F94-87FB-85306D43F1EE}"/>
    <cellStyle name="Moneda 3 3 2" xfId="148" xr:uid="{65EED86F-949C-4E20-B8F2-AEA5E02A024A}"/>
    <cellStyle name="Moneda 3 3 3" xfId="149" xr:uid="{F87BDEFD-F3E8-4301-92E0-B91BB973E83F}"/>
    <cellStyle name="Moneda 3 4" xfId="150" xr:uid="{BF1535C0-1C9C-44BF-9C1C-AFFF36FFE44F}"/>
    <cellStyle name="Moneda 3 5" xfId="151" xr:uid="{8DFE38FB-731D-4E50-BE16-905AB30856C5}"/>
    <cellStyle name="Moneda 3 6" xfId="143" xr:uid="{B409CCFD-4965-4D1B-9C51-0367C7187C96}"/>
    <cellStyle name="Moneda 3 7" xfId="385" xr:uid="{FBB7F884-06FD-4A67-901A-1955E6BFA778}"/>
    <cellStyle name="Moneda 30" xfId="343" xr:uid="{0BC265D3-58F8-4AD9-BA26-3C17EF466326}"/>
    <cellStyle name="Moneda 30 2" xfId="458" xr:uid="{D1275076-5BB6-44C1-8A97-A09AD08D7220}"/>
    <cellStyle name="Moneda 31" xfId="345" xr:uid="{C93A59AA-F040-473D-B611-9463162661AA}"/>
    <cellStyle name="Moneda 31 2" xfId="460" xr:uid="{6CC47D5F-44AA-4E3F-B5E3-FEB86CD8C167}"/>
    <cellStyle name="Moneda 32" xfId="346" xr:uid="{77ABB1A8-9C92-43A9-82B4-364B4EA8EFE4}"/>
    <cellStyle name="Moneda 32 2" xfId="461" xr:uid="{256A0646-F486-431F-8B06-0EE7B3428CEF}"/>
    <cellStyle name="Moneda 33" xfId="347" xr:uid="{C7156A0F-12D4-4582-8E09-A88649F8650D}"/>
    <cellStyle name="Moneda 33 2" xfId="462" xr:uid="{7061B14C-ADA4-4FE5-99E5-B3ADF39A104A}"/>
    <cellStyle name="Moneda 34" xfId="350" xr:uid="{AD6C1781-FEE0-408C-B4EE-4D0618397AE6}"/>
    <cellStyle name="Moneda 34 2" xfId="465" xr:uid="{784D4D71-76A3-41E7-A3EA-111CBCEB62A2}"/>
    <cellStyle name="Moneda 35" xfId="310" xr:uid="{5AA30A53-A005-48B1-8659-610FA14B13ED}"/>
    <cellStyle name="Moneda 35 2" xfId="429" xr:uid="{AB7CACDC-3754-4DAE-B7EC-0E9A5CA106E9}"/>
    <cellStyle name="Moneda 36" xfId="370" xr:uid="{B377DBAD-1873-41EB-9C0C-18489DE319F7}"/>
    <cellStyle name="Moneda 36 2" xfId="484" xr:uid="{DC32AB4C-0DD6-437E-A3FF-3EC5218B4172}"/>
    <cellStyle name="Moneda 37" xfId="68" xr:uid="{A96D4FEB-A76B-424E-9182-169C8251F85F}"/>
    <cellStyle name="Moneda 37 2" xfId="399" xr:uid="{0B1AA12F-424D-4F4F-810B-97E2D3FBC448}"/>
    <cellStyle name="Moneda 38" xfId="366" xr:uid="{EF68F84F-7D2E-49BE-9488-9F8D27AC5802}"/>
    <cellStyle name="Moneda 38 2" xfId="480" xr:uid="{82F1DE8A-E189-42B2-8930-82A66D2592DF}"/>
    <cellStyle name="Moneda 39" xfId="358" xr:uid="{E023539C-4083-4952-9134-11389042605A}"/>
    <cellStyle name="Moneda 39 2" xfId="473" xr:uid="{5C6084A5-818D-4FE9-849D-1E6DAAD276AC}"/>
    <cellStyle name="Moneda 4" xfId="54" xr:uid="{923366F7-C0A2-43D0-A404-F7F81777031B}"/>
    <cellStyle name="Moneda 4 2" xfId="153" xr:uid="{2D24FB22-0B9C-4AD8-BCAD-6E9FBB5DD249}"/>
    <cellStyle name="Moneda 4 2 2" xfId="154" xr:uid="{2A977358-65C4-42CB-BA7C-2AFD9462A6AF}"/>
    <cellStyle name="Moneda 4 2 3" xfId="155" xr:uid="{5626E3CB-21D4-4276-B83C-FEA92D2A5C6B}"/>
    <cellStyle name="Moneda 4 3" xfId="156" xr:uid="{6A6F4EE4-CE18-4E68-95A8-63EA81F423C6}"/>
    <cellStyle name="Moneda 4 4" xfId="157" xr:uid="{F186B38D-6E83-4660-972A-1EA6F6B0D45D}"/>
    <cellStyle name="Moneda 4 5" xfId="152" xr:uid="{8A0A4109-7CB5-4D5A-AE6C-CEFC0CD2C633}"/>
    <cellStyle name="Moneda 4 6" xfId="388" xr:uid="{1A31F45F-272E-4DA1-A682-C59BCDB9CE61}"/>
    <cellStyle name="Moneda 40" xfId="368" xr:uid="{43056827-A3B7-4A7C-BE9F-2795D960652C}"/>
    <cellStyle name="Moneda 40 2" xfId="482" xr:uid="{25056E71-7A82-49F4-A30A-00053F29AEC5}"/>
    <cellStyle name="Moneda 41" xfId="356" xr:uid="{12F894AE-EA01-45C4-AD53-55D10EA41B56}"/>
    <cellStyle name="Moneda 41 2" xfId="471" xr:uid="{63111901-6424-47FC-8D74-417CA3845307}"/>
    <cellStyle name="Moneda 42" xfId="362" xr:uid="{BFA754BB-6A70-44BF-8D0F-5229D74D6959}"/>
    <cellStyle name="Moneda 42 2" xfId="477" xr:uid="{65F7799A-FD4A-4451-BA8E-92212DF981BF}"/>
    <cellStyle name="Moneda 43" xfId="360" xr:uid="{C7587BF9-664D-4621-A7C1-AF96C82461D5}"/>
    <cellStyle name="Moneda 43 2" xfId="475" xr:uid="{35B675FC-8300-4648-ACF4-7F76ED8E2555}"/>
    <cellStyle name="Moneda 44" xfId="377" xr:uid="{12330875-62BB-4329-8ADF-34D2C199EB6C}"/>
    <cellStyle name="Moneda 45" xfId="379" xr:uid="{5EE2F175-39D3-4E4D-A269-4F1A316290C5}"/>
    <cellStyle name="Moneda 46" xfId="489" xr:uid="{6F283696-0140-4962-A9E6-B102B4B0A51C}"/>
    <cellStyle name="Moneda 47" xfId="376" xr:uid="{C2B4A740-4DE6-4095-8A13-AE2324734E18}"/>
    <cellStyle name="Moneda 48" xfId="38" xr:uid="{357A1B1B-0D78-41C6-BAFA-0A168225C0D7}"/>
    <cellStyle name="Moneda 49" xfId="40" xr:uid="{4C467771-4F79-437C-8215-CFBA399EECCB}"/>
    <cellStyle name="Moneda 5" xfId="56" xr:uid="{163B58CE-DF5A-4EE8-B8AD-A411AB199079}"/>
    <cellStyle name="Moneda 5 2" xfId="159" xr:uid="{17CE5880-6F1A-4BA9-9AD3-23C4F7ADCF45}"/>
    <cellStyle name="Moneda 5 3" xfId="160" xr:uid="{9E5388C8-4584-4CFA-94CA-196F6DCB427B}"/>
    <cellStyle name="Moneda 5 4" xfId="158" xr:uid="{4545A415-BD24-43DA-9D4C-F0107501175F}"/>
    <cellStyle name="Moneda 5 5" xfId="390" xr:uid="{CEB8420E-FC76-4807-A28F-51E3E0A75E84}"/>
    <cellStyle name="Moneda 6" xfId="59" xr:uid="{C980DA44-E825-4C64-8E84-E353193279FB}"/>
    <cellStyle name="Moneda 6 2" xfId="162" xr:uid="{576B5EBB-F814-4699-90C1-23B677C54CD1}"/>
    <cellStyle name="Moneda 6 3" xfId="163" xr:uid="{DC31995B-D88F-4F1B-9D2E-1B9DCCBE8630}"/>
    <cellStyle name="Moneda 6 4" xfId="161" xr:uid="{0252B51D-1812-44BD-8615-2477457B8C2C}"/>
    <cellStyle name="Moneda 6 5" xfId="392" xr:uid="{046427DB-4531-43EB-BC11-597F91B82C4D}"/>
    <cellStyle name="Moneda 7" xfId="164" xr:uid="{427BA788-42C2-44C6-8708-56166039EFD5}"/>
    <cellStyle name="Moneda 7 2" xfId="165" xr:uid="{20C73681-CA91-4BF8-BA74-5DFCE118F169}"/>
    <cellStyle name="Moneda 7 3" xfId="166" xr:uid="{8E2A3AAC-5911-4F1C-B907-0809ED6505CF}"/>
    <cellStyle name="Moneda 8" xfId="167" xr:uid="{55D24F0B-0281-467F-B97B-3FABCBC68B19}"/>
    <cellStyle name="Moneda 8 2" xfId="168" xr:uid="{A37F4276-7907-4149-BC88-0A3B422B6120}"/>
    <cellStyle name="Moneda 8 3" xfId="169" xr:uid="{B78A6225-09AC-4C3D-8584-7C8CBCFC1EAC}"/>
    <cellStyle name="Moneda 9" xfId="170" xr:uid="{14BA7317-3438-493D-B71B-2DD4B2341A43}"/>
    <cellStyle name="Moneda 9 2" xfId="171" xr:uid="{D66FF293-3AEF-4EB7-A271-B96A1B39ECB7}"/>
    <cellStyle name="Moneda 9 3" xfId="172" xr:uid="{4EE40A28-84DF-46BE-9427-B4F93A23212F}"/>
    <cellStyle name="Neutral 2" xfId="63" xr:uid="{D0CB870C-F443-4F89-AFA4-C88F9DDB7F0B}"/>
    <cellStyle name="Normal" xfId="0" builtinId="0"/>
    <cellStyle name="Normal 10" xfId="173" xr:uid="{CB98B393-FEF0-4581-84A5-E21288BB4AD2}"/>
    <cellStyle name="Normal 11" xfId="174" xr:uid="{CF84EE6D-84AA-4789-8EC3-B68A2B2D6911}"/>
    <cellStyle name="Normal 11 2" xfId="273" xr:uid="{41B58157-2DAB-437D-81A8-1D87936C9A97}"/>
    <cellStyle name="Normal 12" xfId="175" xr:uid="{0D95F556-AED4-406D-9243-7D56434D19C4}"/>
    <cellStyle name="Normal 12 2" xfId="176" xr:uid="{73A877C9-5723-479B-985E-58EED3E67FDD}"/>
    <cellStyle name="Normal 12 2 2" xfId="281" xr:uid="{D4C19D6C-7056-488B-8B47-369CA30281DF}"/>
    <cellStyle name="Normal 12 3" xfId="177" xr:uid="{8AC1BC88-E47A-453C-A067-28D4B7E4216D}"/>
    <cellStyle name="Normal 12 4" xfId="278" xr:uid="{6EB3C483-2FD6-4AA4-9221-AE981B035624}"/>
    <cellStyle name="Normal 13" xfId="178" xr:uid="{0D71E301-9115-4C0C-BD96-B6E1130D5973}"/>
    <cellStyle name="Normal 14" xfId="179" xr:uid="{B4A1C323-964B-4006-A5EF-966CF940601C}"/>
    <cellStyle name="Normal 15" xfId="180" xr:uid="{DCDCFBD9-685A-457F-A6C6-F883EF7B8D41}"/>
    <cellStyle name="Normal 16" xfId="181" xr:uid="{732C1757-EC2F-4A5D-BE29-4B675A8D78AC}"/>
    <cellStyle name="Normal 16 2" xfId="291" xr:uid="{499E1B78-C28B-4821-9EB5-7434B1C6A442}"/>
    <cellStyle name="Normal 17" xfId="182" xr:uid="{8E9E5FFC-8710-4683-9DFD-D7B5F2F0352A}"/>
    <cellStyle name="Normal 18" xfId="183" xr:uid="{14B0E402-C106-441B-8D1B-394D3E804BA7}"/>
    <cellStyle name="Normal 19" xfId="184" xr:uid="{F03F6AFC-6D76-43B4-8992-F3E920CFD2A9}"/>
    <cellStyle name="Normal 2" xfId="49" xr:uid="{0C99D63B-E231-455F-865B-19D73EDF3F9A}"/>
    <cellStyle name="Normal 2 2" xfId="1" xr:uid="{5CF8AC20-6A99-45FE-9C2A-D905957A92D3}"/>
    <cellStyle name="Normal 2 2 2" xfId="52" xr:uid="{FBDBD2FC-9CE3-4A82-8BA8-C4C014F982F2}"/>
    <cellStyle name="Normal 2 2 3" xfId="44" xr:uid="{12D9E383-D6C7-41AB-BE70-A5509B17260B}"/>
    <cellStyle name="Normal 2 3" xfId="185" xr:uid="{F6170B69-8101-471F-A311-232C8A405231}"/>
    <cellStyle name="Normal 2 4" xfId="300" xr:uid="{E13B394D-D0EF-4B4E-ABC3-932ED1D5B48B}"/>
    <cellStyle name="Normal 2 5" xfId="331" xr:uid="{B2A39179-5C58-4D2A-BB2E-4D6D04D16B32}"/>
    <cellStyle name="Normal 20" xfId="186" xr:uid="{4484BD42-FE72-455E-83A5-E70264F2989F}"/>
    <cellStyle name="Normal 21" xfId="187" xr:uid="{9886A0C3-C414-4472-AFD1-9237CA1903C6}"/>
    <cellStyle name="Normal 22" xfId="79" xr:uid="{CB8E1259-BA3A-40E9-955A-D41009DC505C}"/>
    <cellStyle name="Normal 3" xfId="188" xr:uid="{A961B103-433B-43CA-BB71-CE48544AAF7A}"/>
    <cellStyle name="Normal 3 2" xfId="276" xr:uid="{4AD9BC5D-7EF7-4425-814F-F228782BD45E}"/>
    <cellStyle name="Normal 3 2 2" xfId="283" xr:uid="{2CEF841C-24BA-4EC5-87A4-5E39A599B547}"/>
    <cellStyle name="Normal 4" xfId="189" xr:uid="{AF0C3B76-A506-4A80-A308-DDFE5221F428}"/>
    <cellStyle name="Normal 4 2" xfId="190" xr:uid="{6C503B6B-7FE7-4604-9846-4E4EDD20C957}"/>
    <cellStyle name="Normal 4 2 2" xfId="191" xr:uid="{6A4E01DB-A8BF-426E-BC22-27B17C2AF2CF}"/>
    <cellStyle name="Normal 4 2 2 2" xfId="192" xr:uid="{1ABFBA60-7D0A-477F-A93D-2C2F901ADBB5}"/>
    <cellStyle name="Normal 4 2 2 2 2" xfId="193" xr:uid="{B5BFB01D-32F4-4F12-83B4-9A08700C7562}"/>
    <cellStyle name="Normal 4 2 2 2 2 2" xfId="194" xr:uid="{D7C7D456-6CB6-4970-80DD-75A995F13A42}"/>
    <cellStyle name="Normal 4 2 2 2 2 3" xfId="195" xr:uid="{B8FC2046-1DA7-4585-9A66-CDBE3524C7C6}"/>
    <cellStyle name="Normal 4 2 2 2 3" xfId="196" xr:uid="{DFD95C21-F320-471A-801C-D04A74C67014}"/>
    <cellStyle name="Normal 4 2 2 3" xfId="197" xr:uid="{5299AC4A-D5AA-4601-9F36-09C0266A12AC}"/>
    <cellStyle name="Normal 4 2 2 3 2" xfId="198" xr:uid="{E2F67B88-4CAF-4680-BE21-730896020CA1}"/>
    <cellStyle name="Normal 4 2 2 3 3" xfId="199" xr:uid="{F554974B-4AE0-40D8-81EA-71419FDD08B9}"/>
    <cellStyle name="Normal 4 2 2 4" xfId="200" xr:uid="{A99E5A4B-7E11-482B-9D3C-3721B3FD124E}"/>
    <cellStyle name="Normal 4 2 2_Escovar_8_1_Agosto_Registro y gestion de glosas_Modificación" xfId="201" xr:uid="{9C7B5CD6-5A63-4BE1-A9E9-4492F99F31BE}"/>
    <cellStyle name="Normal 4 2 3" xfId="202" xr:uid="{074F6ADE-0ACF-447B-A676-BF922189A26F}"/>
    <cellStyle name="Normal 4 2 3 2" xfId="203" xr:uid="{1023ED4B-10AD-4705-95E8-87ECEE778F48}"/>
    <cellStyle name="Normal 4 2 3 3" xfId="204" xr:uid="{D880B10A-333D-45C0-8CF0-57007D183FE2}"/>
    <cellStyle name="Normal 4 2 4" xfId="205" xr:uid="{3233F49B-E875-4B83-9EE3-94B4C3D78903}"/>
    <cellStyle name="Normal 4 2 5" xfId="282" xr:uid="{EC8387A0-FF7F-414F-BF35-9E33101EA532}"/>
    <cellStyle name="Normal 4 3" xfId="206" xr:uid="{32D6D1A7-C106-4360-98F9-88473810FC2F}"/>
    <cellStyle name="Normal 4 3 2" xfId="207" xr:uid="{62A86421-C7B5-4304-ABED-BC49CB88F7EB}"/>
    <cellStyle name="Normal 4 3 3" xfId="208" xr:uid="{4FE9204E-C4CB-4ECB-AB60-71BF79FC78BA}"/>
    <cellStyle name="Normal 4 4" xfId="209" xr:uid="{2EECB6D4-2538-4C0D-A75A-28E0CF708676}"/>
    <cellStyle name="Normal 4 5" xfId="277" xr:uid="{096983BD-0572-4015-BBFD-5448D5FF4BFF}"/>
    <cellStyle name="Normal 5" xfId="210" xr:uid="{285A3836-84E1-4AD3-9442-8D283A2D65D4}"/>
    <cellStyle name="Normal 5 2" xfId="211" xr:uid="{B0021A9F-CF90-4415-B55A-2C0D4A015430}"/>
    <cellStyle name="Normal 5 2 2" xfId="212" xr:uid="{465F3C99-856F-43F1-9965-61D6FA2F5203}"/>
    <cellStyle name="Normal 5 2 2 2" xfId="213" xr:uid="{FF6530ED-FC49-472C-8A70-64F4E1FAD4F9}"/>
    <cellStyle name="Normal 5 2 2 3" xfId="214" xr:uid="{94B93D96-B779-4554-ACF8-54CACC361B06}"/>
    <cellStyle name="Normal 5 2 3" xfId="215" xr:uid="{2697C8B1-A05C-4769-81AC-C28EB33A68B0}"/>
    <cellStyle name="Normal 5 3" xfId="216" xr:uid="{DE8886E5-EAD0-41E1-8071-3EE8EA3689D3}"/>
    <cellStyle name="Normal 5 3 2" xfId="217" xr:uid="{5FE4AED7-A377-4B9E-A1E5-4BB5DF2C953C}"/>
    <cellStyle name="Normal 5 3 3" xfId="218" xr:uid="{F90DAE85-38BB-46AB-A3DF-5A7E5084C7C9}"/>
    <cellStyle name="Normal 5 4" xfId="219" xr:uid="{82D219AD-4E04-4B21-90CF-D527B5812C1B}"/>
    <cellStyle name="Normal 6" xfId="220" xr:uid="{176DE9F3-EAA1-4D73-A02A-9EDA85C3834B}"/>
    <cellStyle name="Normal 6 2" xfId="221" xr:uid="{F21F5FA5-2F80-4146-9AD5-08523D96226C}"/>
    <cellStyle name="Normal 6 2 2" xfId="222" xr:uid="{D9F4EBAA-2428-4B16-89F5-56839D9DB821}"/>
    <cellStyle name="Normal 6 2 2 2" xfId="223" xr:uid="{34F3B6F5-FCAF-4583-B9E0-80BC2C7D965A}"/>
    <cellStyle name="Normal 6 2 2 3" xfId="224" xr:uid="{2BBEBAF9-F29B-49F3-AEF7-9301412DA381}"/>
    <cellStyle name="Normal 6 2 3" xfId="225" xr:uid="{6EC8DC9E-9E32-4B22-A6B7-17C74EB261F5}"/>
    <cellStyle name="Normal 6 3" xfId="226" xr:uid="{1898EA2F-2FF1-415C-9108-EBB2F39B59D2}"/>
    <cellStyle name="Normal 6 3 2" xfId="227" xr:uid="{65883FEC-BDF2-4C47-83A0-F2FD21243FCC}"/>
    <cellStyle name="Normal 6 3 3" xfId="228" xr:uid="{EEEF7178-23E1-4699-9467-1909A3704F70}"/>
    <cellStyle name="Normal 6 4" xfId="229" xr:uid="{77108125-604F-40B8-86FC-905CFDB4AD93}"/>
    <cellStyle name="Normal 7" xfId="230" xr:uid="{405C035E-9428-4BE1-9781-EF45B5881202}"/>
    <cellStyle name="Normal 7 2" xfId="231" xr:uid="{D5261AF9-31D5-4D34-ABC1-8FBD36CA8797}"/>
    <cellStyle name="Normal 7 2 2" xfId="232" xr:uid="{E73CF785-C941-43A5-90CD-C1323173BD1B}"/>
    <cellStyle name="Normal 7 2 3" xfId="233" xr:uid="{6E085281-3CA8-4764-9BD4-8D011A8A9C63}"/>
    <cellStyle name="Normal 7 3" xfId="234" xr:uid="{EB478210-014E-4202-8678-94C1540DAF8E}"/>
    <cellStyle name="Normal 7 4" xfId="315" xr:uid="{6CC2DC61-496C-4FB5-A076-34BB11C4C6ED}"/>
    <cellStyle name="Normal 8" xfId="235" xr:uid="{6035A30A-3E30-4A8B-9DAF-3138E7119E09}"/>
    <cellStyle name="Normal 8 2" xfId="236" xr:uid="{B7636ACF-D954-4280-BDB7-1893FC606C71}"/>
    <cellStyle name="Normal 8 2 2" xfId="237" xr:uid="{F0C420AC-A60B-4957-BBA3-2B1C37ADD977}"/>
    <cellStyle name="Normal 8 2 3" xfId="238" xr:uid="{3F6E984F-0490-4CF3-B523-F40D9C7BD3D4}"/>
    <cellStyle name="Normal 8 3" xfId="239" xr:uid="{493E7F94-B45F-4812-990A-C8D763E3F82B}"/>
    <cellStyle name="Normal 9" xfId="240" xr:uid="{55799F8D-7E35-4B8E-A36D-D30A3AA70D44}"/>
    <cellStyle name="Normal 9 2" xfId="241" xr:uid="{C7A3CADF-8C20-4BF6-AB2E-DE42835FE971}"/>
    <cellStyle name="Normal 9 2 2" xfId="242" xr:uid="{F82AED3B-68E9-46B1-A648-5A013DDE7C0C}"/>
    <cellStyle name="Normal 9 2 3" xfId="243" xr:uid="{C4204A06-BFCD-42E7-ADB4-73BB8DF4DB67}"/>
    <cellStyle name="Normal 9 3" xfId="244" xr:uid="{D06E2F34-258C-478E-9086-A7BBFF9F2A4B}"/>
    <cellStyle name="Notas" xfId="17" builtinId="10" customBuiltin="1"/>
    <cellStyle name="Notas 2" xfId="245" xr:uid="{65CED1EF-07A0-435E-BF8F-3A6500D3C77C}"/>
    <cellStyle name="Notas 2 2" xfId="246" xr:uid="{1CFA0A6C-05B6-41A5-A0AA-0438C22174EC}"/>
    <cellStyle name="Notas 2 3" xfId="247" xr:uid="{0F3E860A-CFC3-4A13-8E0E-99FBA48A3CEE}"/>
    <cellStyle name="Notas 3" xfId="248" xr:uid="{0FE674CA-7B60-4F8B-B41C-D5A7B73B6604}"/>
    <cellStyle name="Piloto de Datos Ángulo" xfId="249" xr:uid="{55DCA3B8-717E-44E8-B12B-1B1190D5ACC6}"/>
    <cellStyle name="Piloto de Datos Campo" xfId="250" xr:uid="{3E4A16A2-DC49-495E-B4FB-D4ADA07E2727}"/>
    <cellStyle name="Piloto de Datos Resultado" xfId="251" xr:uid="{D99F28B9-E788-4290-9B0E-73074F949785}"/>
    <cellStyle name="Piloto de Datos Título" xfId="252" xr:uid="{36B41981-D3A9-43AF-9C76-13B6372128CB}"/>
    <cellStyle name="Piloto de Datos Valor" xfId="253" xr:uid="{EE964C89-4409-4C9F-BA88-FB3C5CBD85AC}"/>
    <cellStyle name="Porcentaje 2" xfId="254" xr:uid="{BAB337DD-DA5D-4ADF-8D77-993BA993C563}"/>
    <cellStyle name="Porcentaje 2 2" xfId="255" xr:uid="{ADED0C0B-6123-409B-9B95-5440CC221FA6}"/>
    <cellStyle name="Porcentaje 2 3" xfId="256" xr:uid="{124E5843-012E-4132-8655-25BF84323427}"/>
    <cellStyle name="Porcentual 2" xfId="257" xr:uid="{B10D80A6-4483-4C9F-8738-849AFBE1C113}"/>
    <cellStyle name="Porcentual 2 2" xfId="258" xr:uid="{2689ECA2-35F2-4F1C-ADD2-2AEECF0F32B4}"/>
    <cellStyle name="Porcentual 2 2 2" xfId="259" xr:uid="{C3C7C1C2-BEDB-4081-98A4-2556BB6F22C3}"/>
    <cellStyle name="Porcentual 2 2 3" xfId="260" xr:uid="{113EDEEF-8987-43D8-B2B9-BE5B0741C38E}"/>
    <cellStyle name="Porcentual 2 3" xfId="261" xr:uid="{55B0D6CC-5599-469F-A4BE-87B1F5DD3C5A}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ítulo 4" xfId="70" xr:uid="{BB5AA296-813C-4AB1-8EF6-7B4F07031FD0}"/>
    <cellStyle name="Total" xfId="19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9AADF691-C0D2-4F1F-88FC-93C9771A6F0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0E4166-FB83-4298-89CC-76A4D5EDD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542F042-4C19-4637-97BE-C4F508295D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C5AAE9D-3FC0-43EE-BE95-A6CCFED8D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4353269-BA3C-46DA-9B06-AB8442D40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showGridLines="0" zoomScale="120" zoomScaleNormal="120" workbookViewId="0">
      <selection activeCell="I7" sqref="I7"/>
    </sheetView>
  </sheetViews>
  <sheetFormatPr baseColWidth="10" defaultRowHeight="14.5" x14ac:dyDescent="0.35"/>
  <cols>
    <col min="1" max="1" width="10.7265625" bestFit="1" customWidth="1"/>
    <col min="2" max="2" width="9.54296875" customWidth="1"/>
    <col min="3" max="3" width="9" customWidth="1"/>
    <col min="4" max="5" width="8.81640625" customWidth="1"/>
    <col min="6" max="7" width="11.1796875" bestFit="1" customWidth="1"/>
    <col min="8" max="9" width="11.26953125" bestFit="1" customWidth="1"/>
    <col min="10" max="10" width="16.26953125" bestFit="1" customWidth="1"/>
    <col min="11" max="11" width="11.453125" customWidth="1"/>
    <col min="12" max="12" width="20.54296875" customWidth="1"/>
    <col min="13" max="13" width="13" customWidth="1"/>
  </cols>
  <sheetData>
    <row r="1" spans="1:13" ht="29.15" customHeight="1" x14ac:dyDescent="0.35">
      <c r="C1" s="89"/>
      <c r="D1" s="89"/>
      <c r="E1" s="90" t="s">
        <v>15</v>
      </c>
      <c r="F1" s="90"/>
      <c r="G1" s="90"/>
      <c r="H1" s="90"/>
      <c r="I1" s="90"/>
      <c r="J1" s="90"/>
      <c r="K1" s="90"/>
      <c r="L1" s="90"/>
      <c r="M1" s="5" t="s">
        <v>13</v>
      </c>
    </row>
    <row r="2" spans="1:13" ht="29.5" customHeight="1" x14ac:dyDescent="0.35">
      <c r="C2" s="89"/>
      <c r="D2" s="89"/>
      <c r="E2" s="91" t="s">
        <v>16</v>
      </c>
      <c r="F2" s="91"/>
      <c r="G2" s="91"/>
      <c r="H2" s="91"/>
      <c r="I2" s="91"/>
      <c r="J2" s="91"/>
      <c r="K2" s="91"/>
      <c r="L2" s="91"/>
      <c r="M2" s="5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0">
        <v>891802831</v>
      </c>
      <c r="B4" s="1" t="s">
        <v>22</v>
      </c>
      <c r="C4" s="1" t="s">
        <v>19</v>
      </c>
      <c r="D4" s="1">
        <v>3740094</v>
      </c>
      <c r="E4" s="8">
        <v>104</v>
      </c>
      <c r="F4" s="6">
        <v>45093</v>
      </c>
      <c r="G4" s="6">
        <v>45643</v>
      </c>
      <c r="H4" s="7">
        <v>1248540</v>
      </c>
      <c r="I4" s="7">
        <v>1248540</v>
      </c>
      <c r="J4" s="4" t="s">
        <v>18</v>
      </c>
      <c r="K4" s="4" t="s">
        <v>20</v>
      </c>
      <c r="L4" s="4" t="s">
        <v>17</v>
      </c>
      <c r="M4" s="4" t="s">
        <v>21</v>
      </c>
    </row>
    <row r="5" spans="1:13" x14ac:dyDescent="0.35">
      <c r="A5" s="10">
        <v>891802831</v>
      </c>
      <c r="B5" s="1" t="s">
        <v>22</v>
      </c>
      <c r="C5" s="1" t="s">
        <v>19</v>
      </c>
      <c r="D5" s="1">
        <v>4078273</v>
      </c>
      <c r="E5" s="8">
        <v>20</v>
      </c>
      <c r="F5" s="6">
        <v>45698</v>
      </c>
      <c r="G5" s="6">
        <v>45727</v>
      </c>
      <c r="H5" s="7">
        <v>157400</v>
      </c>
      <c r="I5" s="7">
        <v>157400</v>
      </c>
      <c r="J5" s="4" t="s">
        <v>18</v>
      </c>
      <c r="K5" s="4" t="s">
        <v>20</v>
      </c>
      <c r="L5" s="4" t="s">
        <v>17</v>
      </c>
      <c r="M5" s="4" t="s">
        <v>21</v>
      </c>
    </row>
    <row r="6" spans="1:13" x14ac:dyDescent="0.35">
      <c r="A6" s="10">
        <v>891802831</v>
      </c>
      <c r="B6" s="1" t="s">
        <v>22</v>
      </c>
      <c r="C6" s="1" t="s">
        <v>19</v>
      </c>
      <c r="D6" s="1">
        <v>3806328</v>
      </c>
      <c r="E6" s="8">
        <v>507</v>
      </c>
      <c r="F6" s="6">
        <v>45222</v>
      </c>
      <c r="G6" s="6">
        <v>45240</v>
      </c>
      <c r="H6" s="7">
        <v>400600</v>
      </c>
      <c r="I6" s="7">
        <v>400600</v>
      </c>
      <c r="J6" s="4" t="s">
        <v>18</v>
      </c>
      <c r="K6" s="4" t="s">
        <v>20</v>
      </c>
      <c r="L6" s="4" t="s">
        <v>17</v>
      </c>
      <c r="M6" s="4" t="s">
        <v>21</v>
      </c>
    </row>
    <row r="7" spans="1:13" x14ac:dyDescent="0.35">
      <c r="I7" s="9">
        <f>SUM(I4:I6)</f>
        <v>1806540</v>
      </c>
    </row>
  </sheetData>
  <protectedRanges>
    <protectedRange algorithmName="SHA-512" hashValue="9+ah9tJAD1d4FIK7boMSAp9ZhkqWOsKcliwsS35JSOsk0Aea+c/2yFVjBeVDsv7trYxT+iUP9dPVCIbjcjaMoQ==" saltValue="Z7GArlXd1BdcXotzmJqK/w==" spinCount="100000" sqref="A4:A6" name="Rango1"/>
  </protectedRanges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0F99F-936C-40F0-9E0A-7F72163937E2}">
  <dimension ref="A1:AS5"/>
  <sheetViews>
    <sheetView workbookViewId="0">
      <selection activeCell="H5" sqref="H5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8.08984375" bestFit="1" customWidth="1"/>
    <col min="9" max="9" width="10.90625" customWidth="1"/>
    <col min="16" max="16" width="13.90625" bestFit="1" customWidth="1"/>
    <col min="25" max="25" width="12.36328125" customWidth="1"/>
    <col min="27" max="27" width="11.7265625" customWidth="1"/>
    <col min="35" max="35" width="13.6328125" customWidth="1"/>
    <col min="37" max="37" width="14" customWidth="1"/>
    <col min="39" max="39" width="12.08984375" customWidth="1"/>
    <col min="42" max="42" width="13" customWidth="1"/>
    <col min="45" max="45" width="12.7265625" customWidth="1"/>
  </cols>
  <sheetData>
    <row r="1" spans="1:45" x14ac:dyDescent="0.35">
      <c r="A1" s="37">
        <v>45747</v>
      </c>
      <c r="B1" s="33"/>
      <c r="C1" s="33"/>
      <c r="D1" s="33"/>
      <c r="E1" s="33"/>
      <c r="F1" s="33"/>
      <c r="G1" s="33"/>
      <c r="H1" s="32"/>
      <c r="I1" s="32"/>
      <c r="J1" s="11">
        <f>+SUBTOTAL(9,J3:J26698)</f>
        <v>1806540</v>
      </c>
      <c r="K1" s="11">
        <f>+SUBTOTAL(9,K3:K26698)</f>
        <v>1806540</v>
      </c>
      <c r="L1" s="33"/>
      <c r="M1" s="33"/>
      <c r="N1" s="33"/>
      <c r="O1" s="36">
        <f>+K1-SUM(AE1:AM1)</f>
        <v>0</v>
      </c>
      <c r="P1" s="34"/>
      <c r="Q1" s="11">
        <f>+SUBTOTAL(9,Q3:Q26698)</f>
        <v>0</v>
      </c>
      <c r="R1" s="25"/>
      <c r="S1" s="34"/>
      <c r="T1" s="38"/>
      <c r="U1" s="38"/>
      <c r="V1" s="38"/>
      <c r="W1" s="38"/>
      <c r="X1" s="11">
        <f t="shared" ref="X1" si="0">+SUBTOTAL(9,X3:X26698)</f>
        <v>0</v>
      </c>
      <c r="Y1" s="34"/>
      <c r="Z1" s="34"/>
      <c r="AA1" s="34"/>
      <c r="AB1" s="34"/>
      <c r="AC1" s="34"/>
      <c r="AD1" s="34"/>
      <c r="AE1" s="11">
        <f t="shared" ref="AE1:AN1" si="1">+SUBTOTAL(9,AE3:AE26698)</f>
        <v>0</v>
      </c>
      <c r="AF1" s="11">
        <f t="shared" si="1"/>
        <v>0</v>
      </c>
      <c r="AG1" s="11">
        <f t="shared" si="1"/>
        <v>1806540</v>
      </c>
      <c r="AH1" s="11">
        <f t="shared" si="1"/>
        <v>0</v>
      </c>
      <c r="AI1" s="11">
        <f t="shared" si="1"/>
        <v>0</v>
      </c>
      <c r="AJ1" s="11">
        <f t="shared" si="1"/>
        <v>0</v>
      </c>
      <c r="AK1" s="11">
        <f t="shared" si="1"/>
        <v>0</v>
      </c>
      <c r="AL1" s="11">
        <f t="shared" si="1"/>
        <v>0</v>
      </c>
      <c r="AM1" s="11">
        <f t="shared" si="1"/>
        <v>0</v>
      </c>
      <c r="AN1" s="11">
        <f t="shared" si="1"/>
        <v>0</v>
      </c>
      <c r="AO1" s="35"/>
      <c r="AP1" s="35"/>
      <c r="AQ1" s="35"/>
      <c r="AR1" s="35"/>
      <c r="AS1" s="12"/>
    </row>
    <row r="2" spans="1:45" ht="30" x14ac:dyDescent="0.35">
      <c r="A2" s="14" t="s">
        <v>6</v>
      </c>
      <c r="B2" s="14" t="s">
        <v>8</v>
      </c>
      <c r="C2" s="14" t="s">
        <v>0</v>
      </c>
      <c r="D2" s="14" t="s">
        <v>1</v>
      </c>
      <c r="E2" s="14" t="s">
        <v>23</v>
      </c>
      <c r="F2" s="14" t="s">
        <v>24</v>
      </c>
      <c r="G2" s="14" t="s">
        <v>25</v>
      </c>
      <c r="H2" s="15" t="s">
        <v>2</v>
      </c>
      <c r="I2" s="15" t="s">
        <v>3</v>
      </c>
      <c r="J2" s="16" t="s">
        <v>4</v>
      </c>
      <c r="K2" s="16" t="s">
        <v>5</v>
      </c>
      <c r="L2" s="14" t="s">
        <v>7</v>
      </c>
      <c r="M2" s="14" t="s">
        <v>9</v>
      </c>
      <c r="N2" s="14" t="s">
        <v>10</v>
      </c>
      <c r="O2" s="13" t="s">
        <v>26</v>
      </c>
      <c r="P2" s="17" t="s">
        <v>27</v>
      </c>
      <c r="Q2" s="18" t="s">
        <v>28</v>
      </c>
      <c r="R2" s="19" t="s">
        <v>29</v>
      </c>
      <c r="S2" s="20" t="s">
        <v>30</v>
      </c>
      <c r="T2" s="21" t="s">
        <v>31</v>
      </c>
      <c r="U2" s="21" t="s">
        <v>32</v>
      </c>
      <c r="V2" s="21" t="s">
        <v>33</v>
      </c>
      <c r="W2" s="21" t="s">
        <v>34</v>
      </c>
      <c r="X2" s="22" t="s">
        <v>37</v>
      </c>
      <c r="Y2" s="22" t="s">
        <v>38</v>
      </c>
      <c r="Z2" s="22" t="s">
        <v>39</v>
      </c>
      <c r="AA2" s="22" t="s">
        <v>40</v>
      </c>
      <c r="AB2" s="22" t="s">
        <v>41</v>
      </c>
      <c r="AC2" s="22" t="s">
        <v>42</v>
      </c>
      <c r="AD2" s="22" t="s">
        <v>43</v>
      </c>
      <c r="AE2" s="23" t="s">
        <v>44</v>
      </c>
      <c r="AF2" s="23" t="s">
        <v>45</v>
      </c>
      <c r="AG2" s="23" t="s">
        <v>46</v>
      </c>
      <c r="AH2" s="23" t="s">
        <v>36</v>
      </c>
      <c r="AI2" s="23" t="s">
        <v>47</v>
      </c>
      <c r="AJ2" s="23" t="s">
        <v>35</v>
      </c>
      <c r="AK2" s="23" t="s">
        <v>48</v>
      </c>
      <c r="AL2" s="23" t="s">
        <v>49</v>
      </c>
      <c r="AM2" s="23" t="s">
        <v>50</v>
      </c>
      <c r="AN2" s="24" t="s">
        <v>51</v>
      </c>
      <c r="AO2" s="24" t="s">
        <v>52</v>
      </c>
      <c r="AP2" s="24" t="s">
        <v>53</v>
      </c>
      <c r="AQ2" s="24" t="s">
        <v>54</v>
      </c>
      <c r="AR2" s="24" t="s">
        <v>55</v>
      </c>
      <c r="AS2" s="24" t="s">
        <v>56</v>
      </c>
    </row>
    <row r="3" spans="1:45" x14ac:dyDescent="0.35">
      <c r="A3" s="28">
        <v>891802831</v>
      </c>
      <c r="B3" s="29" t="s">
        <v>57</v>
      </c>
      <c r="C3" s="28" t="s">
        <v>19</v>
      </c>
      <c r="D3" s="28">
        <v>3740094</v>
      </c>
      <c r="E3" s="28" t="s">
        <v>58</v>
      </c>
      <c r="F3" s="28" t="s">
        <v>59</v>
      </c>
      <c r="G3" s="28" t="s">
        <v>60</v>
      </c>
      <c r="H3" s="30">
        <v>45093</v>
      </c>
      <c r="I3" s="30">
        <v>45643</v>
      </c>
      <c r="J3" s="31">
        <v>1248540</v>
      </c>
      <c r="K3" s="31">
        <v>1248540</v>
      </c>
      <c r="L3" s="26" t="s">
        <v>18</v>
      </c>
      <c r="M3" s="26" t="s">
        <v>20</v>
      </c>
      <c r="N3" s="26" t="s">
        <v>17</v>
      </c>
      <c r="O3" s="28" t="e">
        <v>#N/A</v>
      </c>
      <c r="P3" s="28" t="s">
        <v>61</v>
      </c>
      <c r="Q3" s="28">
        <v>0</v>
      </c>
      <c r="R3" s="28"/>
      <c r="S3" s="28"/>
      <c r="T3" s="27"/>
      <c r="U3" s="27"/>
      <c r="V3" s="27"/>
      <c r="W3" s="27"/>
      <c r="X3" s="28">
        <v>0</v>
      </c>
      <c r="Y3" s="28">
        <v>0</v>
      </c>
      <c r="Z3" s="28">
        <v>0</v>
      </c>
      <c r="AA3" s="28">
        <v>0</v>
      </c>
      <c r="AB3" s="28">
        <v>0</v>
      </c>
      <c r="AC3" s="28">
        <v>0</v>
      </c>
      <c r="AD3" s="28">
        <v>0</v>
      </c>
      <c r="AE3" s="28">
        <v>0</v>
      </c>
      <c r="AF3" s="28">
        <v>0</v>
      </c>
      <c r="AG3" s="31">
        <v>1248540</v>
      </c>
      <c r="AH3" s="28">
        <v>0</v>
      </c>
      <c r="AI3" s="28">
        <v>0</v>
      </c>
      <c r="AJ3" s="28">
        <v>0</v>
      </c>
      <c r="AK3" s="28">
        <v>0</v>
      </c>
      <c r="AL3" s="28">
        <v>0</v>
      </c>
      <c r="AM3" s="28">
        <v>0</v>
      </c>
      <c r="AN3" s="28">
        <v>0</v>
      </c>
      <c r="AO3" s="28">
        <v>0</v>
      </c>
      <c r="AP3" s="28"/>
      <c r="AQ3" s="28"/>
      <c r="AR3" s="28"/>
      <c r="AS3" s="28">
        <v>0</v>
      </c>
    </row>
    <row r="4" spans="1:45" x14ac:dyDescent="0.35">
      <c r="A4" s="28">
        <v>891802831</v>
      </c>
      <c r="B4" s="29" t="s">
        <v>57</v>
      </c>
      <c r="C4" s="28" t="s">
        <v>19</v>
      </c>
      <c r="D4" s="28">
        <v>4078273</v>
      </c>
      <c r="E4" s="28" t="s">
        <v>62</v>
      </c>
      <c r="F4" s="28" t="s">
        <v>63</v>
      </c>
      <c r="G4" s="28" t="s">
        <v>64</v>
      </c>
      <c r="H4" s="30">
        <v>45698</v>
      </c>
      <c r="I4" s="30">
        <v>45727</v>
      </c>
      <c r="J4" s="31">
        <v>157400</v>
      </c>
      <c r="K4" s="31">
        <v>157400</v>
      </c>
      <c r="L4" s="26" t="s">
        <v>18</v>
      </c>
      <c r="M4" s="26" t="s">
        <v>20</v>
      </c>
      <c r="N4" s="26" t="s">
        <v>17</v>
      </c>
      <c r="O4" s="28" t="e">
        <v>#N/A</v>
      </c>
      <c r="P4" s="28" t="s">
        <v>61</v>
      </c>
      <c r="Q4" s="28">
        <v>0</v>
      </c>
      <c r="R4" s="28"/>
      <c r="S4" s="28"/>
      <c r="T4" s="27"/>
      <c r="U4" s="27"/>
      <c r="V4" s="27"/>
      <c r="W4" s="27"/>
      <c r="X4" s="28">
        <v>0</v>
      </c>
      <c r="Y4" s="28">
        <v>0</v>
      </c>
      <c r="Z4" s="28">
        <v>0</v>
      </c>
      <c r="AA4" s="28">
        <v>0</v>
      </c>
      <c r="AB4" s="28">
        <v>0</v>
      </c>
      <c r="AC4" s="28">
        <v>0</v>
      </c>
      <c r="AD4" s="28">
        <v>0</v>
      </c>
      <c r="AE4" s="28">
        <v>0</v>
      </c>
      <c r="AF4" s="28">
        <v>0</v>
      </c>
      <c r="AG4" s="31">
        <v>157400</v>
      </c>
      <c r="AH4" s="28">
        <v>0</v>
      </c>
      <c r="AI4" s="28">
        <v>0</v>
      </c>
      <c r="AJ4" s="28">
        <v>0</v>
      </c>
      <c r="AK4" s="28">
        <v>0</v>
      </c>
      <c r="AL4" s="28">
        <v>0</v>
      </c>
      <c r="AM4" s="28">
        <v>0</v>
      </c>
      <c r="AN4" s="28">
        <v>0</v>
      </c>
      <c r="AO4" s="28">
        <v>0</v>
      </c>
      <c r="AP4" s="28"/>
      <c r="AQ4" s="28"/>
      <c r="AR4" s="28"/>
      <c r="AS4" s="28">
        <v>0</v>
      </c>
    </row>
    <row r="5" spans="1:45" x14ac:dyDescent="0.35">
      <c r="A5" s="28">
        <v>891802831</v>
      </c>
      <c r="B5" s="29" t="s">
        <v>57</v>
      </c>
      <c r="C5" s="28" t="s">
        <v>19</v>
      </c>
      <c r="D5" s="28">
        <v>3806328</v>
      </c>
      <c r="E5" s="28" t="s">
        <v>65</v>
      </c>
      <c r="F5" s="28" t="s">
        <v>66</v>
      </c>
      <c r="G5" s="28" t="s">
        <v>67</v>
      </c>
      <c r="H5" s="30">
        <v>45222</v>
      </c>
      <c r="I5" s="30">
        <v>45240</v>
      </c>
      <c r="J5" s="31">
        <v>400600</v>
      </c>
      <c r="K5" s="31">
        <v>400600</v>
      </c>
      <c r="L5" s="26" t="s">
        <v>18</v>
      </c>
      <c r="M5" s="26" t="s">
        <v>20</v>
      </c>
      <c r="N5" s="26" t="s">
        <v>17</v>
      </c>
      <c r="O5" s="28" t="e">
        <v>#N/A</v>
      </c>
      <c r="P5" s="28" t="s">
        <v>61</v>
      </c>
      <c r="Q5" s="28">
        <v>0</v>
      </c>
      <c r="R5" s="28"/>
      <c r="S5" s="28"/>
      <c r="T5" s="27"/>
      <c r="U5" s="27"/>
      <c r="V5" s="27"/>
      <c r="W5" s="27"/>
      <c r="X5" s="28">
        <v>0</v>
      </c>
      <c r="Y5" s="28">
        <v>0</v>
      </c>
      <c r="Z5" s="28">
        <v>0</v>
      </c>
      <c r="AA5" s="28">
        <v>0</v>
      </c>
      <c r="AB5" s="28">
        <v>0</v>
      </c>
      <c r="AC5" s="28">
        <v>0</v>
      </c>
      <c r="AD5" s="28">
        <v>0</v>
      </c>
      <c r="AE5" s="28">
        <v>0</v>
      </c>
      <c r="AF5" s="28">
        <v>0</v>
      </c>
      <c r="AG5" s="31">
        <v>400600</v>
      </c>
      <c r="AH5" s="28">
        <v>0</v>
      </c>
      <c r="AI5" s="28">
        <v>0</v>
      </c>
      <c r="AJ5" s="28">
        <v>0</v>
      </c>
      <c r="AK5" s="28">
        <v>0</v>
      </c>
      <c r="AL5" s="28">
        <v>0</v>
      </c>
      <c r="AM5" s="28">
        <v>0</v>
      </c>
      <c r="AN5" s="28">
        <v>0</v>
      </c>
      <c r="AO5" s="28">
        <v>0</v>
      </c>
      <c r="AP5" s="28"/>
      <c r="AQ5" s="28"/>
      <c r="AR5" s="28"/>
      <c r="AS5" s="28">
        <v>0</v>
      </c>
    </row>
  </sheetData>
  <conditionalFormatting sqref="E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1AE8-27E4-4491-9399-A34B0587CF4E}">
  <dimension ref="B1:J42"/>
  <sheetViews>
    <sheetView showGridLines="0" tabSelected="1" topLeftCell="A6" zoomScaleNormal="100" workbookViewId="0">
      <selection activeCell="M18" sqref="M18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92" t="s">
        <v>68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2"/>
      <c r="C3" s="43"/>
      <c r="D3" s="95"/>
      <c r="E3" s="96"/>
      <c r="F3" s="96"/>
      <c r="G3" s="96"/>
      <c r="H3" s="96"/>
      <c r="I3" s="97"/>
      <c r="J3" s="99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69</v>
      </c>
      <c r="E5" s="49"/>
      <c r="F5" s="49"/>
      <c r="G5" s="49"/>
      <c r="H5" s="49"/>
      <c r="I5" s="50"/>
      <c r="J5" s="50" t="s">
        <v>70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29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97</v>
      </c>
      <c r="J12" s="58"/>
    </row>
    <row r="13" spans="2:10" ht="13" x14ac:dyDescent="0.3">
      <c r="B13" s="57"/>
      <c r="C13" s="59" t="s">
        <v>98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99</v>
      </c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39" t="s">
        <v>71</v>
      </c>
      <c r="D17" s="60"/>
      <c r="H17" s="63" t="s">
        <v>72</v>
      </c>
      <c r="I17" s="64" t="s">
        <v>73</v>
      </c>
      <c r="J17" s="58"/>
    </row>
    <row r="18" spans="2:10" ht="13" x14ac:dyDescent="0.3">
      <c r="B18" s="57"/>
      <c r="C18" s="59" t="s">
        <v>74</v>
      </c>
      <c r="D18" s="59"/>
      <c r="E18" s="59"/>
      <c r="F18" s="59"/>
      <c r="H18" s="65">
        <v>3</v>
      </c>
      <c r="I18" s="66">
        <v>1806540</v>
      </c>
      <c r="J18" s="58"/>
    </row>
    <row r="19" spans="2:10" x14ac:dyDescent="0.25">
      <c r="B19" s="57"/>
      <c r="C19" s="39" t="s">
        <v>75</v>
      </c>
      <c r="H19" s="67">
        <v>0</v>
      </c>
      <c r="I19" s="68">
        <v>0</v>
      </c>
      <c r="J19" s="58"/>
    </row>
    <row r="20" spans="2:10" x14ac:dyDescent="0.25">
      <c r="B20" s="57"/>
      <c r="C20" s="39" t="s">
        <v>76</v>
      </c>
      <c r="H20" s="67">
        <v>0</v>
      </c>
      <c r="I20" s="68">
        <v>0</v>
      </c>
      <c r="J20" s="58"/>
    </row>
    <row r="21" spans="2:10" x14ac:dyDescent="0.25">
      <c r="B21" s="57"/>
      <c r="C21" s="39" t="s">
        <v>77</v>
      </c>
      <c r="H21" s="67">
        <v>3</v>
      </c>
      <c r="I21" s="68">
        <v>1806540</v>
      </c>
      <c r="J21" s="58"/>
    </row>
    <row r="22" spans="2:10" x14ac:dyDescent="0.25">
      <c r="B22" s="57"/>
      <c r="C22" s="39" t="s">
        <v>78</v>
      </c>
      <c r="H22" s="67">
        <v>0</v>
      </c>
      <c r="I22" s="68">
        <v>0</v>
      </c>
      <c r="J22" s="58"/>
    </row>
    <row r="23" spans="2:10" x14ac:dyDescent="0.25">
      <c r="B23" s="57"/>
      <c r="C23" s="39" t="s">
        <v>79</v>
      </c>
      <c r="H23" s="67">
        <v>0</v>
      </c>
      <c r="I23" s="68">
        <v>0</v>
      </c>
      <c r="J23" s="58"/>
    </row>
    <row r="24" spans="2:10" ht="13" thickBot="1" x14ac:dyDescent="0.3">
      <c r="B24" s="57"/>
      <c r="C24" s="39" t="s">
        <v>80</v>
      </c>
      <c r="H24" s="69">
        <v>0</v>
      </c>
      <c r="I24" s="70">
        <v>0</v>
      </c>
      <c r="J24" s="58"/>
    </row>
    <row r="25" spans="2:10" ht="13" x14ac:dyDescent="0.3">
      <c r="B25" s="57"/>
      <c r="C25" s="59" t="s">
        <v>81</v>
      </c>
      <c r="D25" s="59"/>
      <c r="E25" s="59"/>
      <c r="F25" s="59"/>
      <c r="H25" s="65">
        <f>H19+H20+H21+H22+H24+H23</f>
        <v>3</v>
      </c>
      <c r="I25" s="66">
        <f>I19+I20+I21+I22+I24+I23</f>
        <v>1806540</v>
      </c>
      <c r="J25" s="58"/>
    </row>
    <row r="26" spans="2:10" x14ac:dyDescent="0.25">
      <c r="B26" s="57"/>
      <c r="C26" s="39" t="s">
        <v>82</v>
      </c>
      <c r="H26" s="67">
        <v>0</v>
      </c>
      <c r="I26" s="68">
        <v>0</v>
      </c>
      <c r="J26" s="58"/>
    </row>
    <row r="27" spans="2:10" ht="13" thickBot="1" x14ac:dyDescent="0.3">
      <c r="B27" s="57"/>
      <c r="C27" s="39" t="s">
        <v>49</v>
      </c>
      <c r="H27" s="69">
        <v>0</v>
      </c>
      <c r="I27" s="70">
        <v>0</v>
      </c>
      <c r="J27" s="58"/>
    </row>
    <row r="28" spans="2:10" ht="13" x14ac:dyDescent="0.3">
      <c r="B28" s="57"/>
      <c r="C28" s="59" t="s">
        <v>83</v>
      </c>
      <c r="D28" s="59"/>
      <c r="E28" s="59"/>
      <c r="F28" s="59"/>
      <c r="H28" s="65">
        <f>H26+H27</f>
        <v>0</v>
      </c>
      <c r="I28" s="66">
        <f>I26+I27</f>
        <v>0</v>
      </c>
      <c r="J28" s="58"/>
    </row>
    <row r="29" spans="2:10" ht="13.5" thickBot="1" x14ac:dyDescent="0.35">
      <c r="B29" s="57"/>
      <c r="C29" s="39" t="s">
        <v>84</v>
      </c>
      <c r="D29" s="59"/>
      <c r="E29" s="59"/>
      <c r="F29" s="59"/>
      <c r="H29" s="69">
        <v>0</v>
      </c>
      <c r="I29" s="70">
        <v>0</v>
      </c>
      <c r="J29" s="58"/>
    </row>
    <row r="30" spans="2:10" ht="13" x14ac:dyDescent="0.3">
      <c r="B30" s="57"/>
      <c r="C30" s="59" t="s">
        <v>85</v>
      </c>
      <c r="D30" s="59"/>
      <c r="E30" s="59"/>
      <c r="F30" s="59"/>
      <c r="H30" s="67">
        <f>H29</f>
        <v>0</v>
      </c>
      <c r="I30" s="68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71"/>
      <c r="I31" s="66"/>
      <c r="J31" s="58"/>
    </row>
    <row r="32" spans="2:10" ht="13.5" thickBot="1" x14ac:dyDescent="0.35">
      <c r="B32" s="57"/>
      <c r="C32" s="59" t="s">
        <v>86</v>
      </c>
      <c r="D32" s="59"/>
      <c r="H32" s="72">
        <f>H25+H28+H30</f>
        <v>3</v>
      </c>
      <c r="I32" s="73">
        <f>I25+I28+I30</f>
        <v>1806540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8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x14ac:dyDescent="0.25">
      <c r="B35" s="57"/>
      <c r="G35" s="74"/>
      <c r="H35" s="74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100</v>
      </c>
      <c r="D37" s="76"/>
      <c r="H37" s="75" t="s">
        <v>87</v>
      </c>
      <c r="I37" s="76"/>
      <c r="J37" s="58"/>
    </row>
    <row r="38" spans="2:10" ht="13" x14ac:dyDescent="0.3">
      <c r="B38" s="57"/>
      <c r="C38" s="59" t="s">
        <v>101</v>
      </c>
      <c r="D38" s="74"/>
      <c r="H38" s="77" t="s">
        <v>88</v>
      </c>
      <c r="I38" s="74"/>
      <c r="J38" s="58"/>
    </row>
    <row r="39" spans="2:10" ht="13" x14ac:dyDescent="0.3">
      <c r="B39" s="57"/>
      <c r="C39" s="59" t="s">
        <v>57</v>
      </c>
      <c r="H39" s="59" t="s">
        <v>89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100" t="s">
        <v>90</v>
      </c>
      <c r="D41" s="100"/>
      <c r="E41" s="100"/>
      <c r="F41" s="100"/>
      <c r="G41" s="100"/>
      <c r="H41" s="100"/>
      <c r="I41" s="100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9DD14-B98E-49D6-9F02-C42914AC9B94}">
  <dimension ref="B1:J37"/>
  <sheetViews>
    <sheetView showGridLines="0" topLeftCell="A11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92" t="s">
        <v>91</v>
      </c>
      <c r="E2" s="93"/>
      <c r="F2" s="93"/>
      <c r="G2" s="93"/>
      <c r="H2" s="93"/>
      <c r="I2" s="94"/>
      <c r="J2" s="98" t="s">
        <v>13</v>
      </c>
    </row>
    <row r="3" spans="2:10" ht="15.75" customHeight="1" thickBot="1" x14ac:dyDescent="0.3">
      <c r="B3" s="42"/>
      <c r="C3" s="43"/>
      <c r="D3" s="95"/>
      <c r="E3" s="96"/>
      <c r="F3" s="96"/>
      <c r="G3" s="96"/>
      <c r="H3" s="96"/>
      <c r="I3" s="97"/>
      <c r="J3" s="99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101" t="s">
        <v>92</v>
      </c>
      <c r="E5" s="102"/>
      <c r="F5" s="102"/>
      <c r="G5" s="102"/>
      <c r="H5" s="102"/>
      <c r="I5" s="103"/>
      <c r="J5" s="50" t="s">
        <v>14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+'FOR-CSA-018'!C9</f>
        <v>Santiago de Cali, abril 29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HOSP UNIV SAN RAFEL DE TUNJA</v>
      </c>
      <c r="J11" s="58"/>
    </row>
    <row r="12" spans="2:10" ht="13" x14ac:dyDescent="0.3">
      <c r="B12" s="57"/>
      <c r="C12" s="59" t="str">
        <f>+'FOR-CSA-018'!C13</f>
        <v>NIT: 891802831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93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81"/>
      <c r="D16" s="60"/>
      <c r="H16" s="82" t="s">
        <v>72</v>
      </c>
      <c r="I16" s="82" t="s">
        <v>73</v>
      </c>
      <c r="J16" s="58"/>
    </row>
    <row r="17" spans="2:10" ht="13" x14ac:dyDescent="0.3">
      <c r="B17" s="57"/>
      <c r="C17" s="59" t="str">
        <f>+'FOR-CSA-018'!C17</f>
        <v>Con Corte al dia: 31/03/2025</v>
      </c>
      <c r="D17" s="59"/>
      <c r="E17" s="59"/>
      <c r="F17" s="59"/>
      <c r="H17" s="83">
        <f>+SUM(H18:H23)</f>
        <v>3</v>
      </c>
      <c r="I17" s="84">
        <f>+SUM(I18:I23)</f>
        <v>1806540</v>
      </c>
      <c r="J17" s="58"/>
    </row>
    <row r="18" spans="2:10" x14ac:dyDescent="0.25">
      <c r="B18" s="57"/>
      <c r="C18" s="39" t="s">
        <v>75</v>
      </c>
      <c r="H18" s="85">
        <f>+'FOR-CSA-018'!H19</f>
        <v>0</v>
      </c>
      <c r="I18" s="86">
        <f>+'FOR-CSA-018'!I19</f>
        <v>0</v>
      </c>
      <c r="J18" s="58"/>
    </row>
    <row r="19" spans="2:10" x14ac:dyDescent="0.25">
      <c r="B19" s="57"/>
      <c r="C19" s="39" t="s">
        <v>76</v>
      </c>
      <c r="H19" s="85">
        <f>+'FOR-CSA-018'!H20</f>
        <v>0</v>
      </c>
      <c r="I19" s="86">
        <f>+'FOR-CSA-018'!I20</f>
        <v>0</v>
      </c>
      <c r="J19" s="58"/>
    </row>
    <row r="20" spans="2:10" x14ac:dyDescent="0.25">
      <c r="B20" s="57"/>
      <c r="C20" s="39" t="s">
        <v>77</v>
      </c>
      <c r="H20" s="85">
        <f>+'FOR-CSA-018'!H21</f>
        <v>3</v>
      </c>
      <c r="I20" s="86">
        <f>+'FOR-CSA-018'!I21</f>
        <v>1806540</v>
      </c>
      <c r="J20" s="58"/>
    </row>
    <row r="21" spans="2:10" x14ac:dyDescent="0.25">
      <c r="B21" s="57"/>
      <c r="C21" s="39" t="s">
        <v>78</v>
      </c>
      <c r="H21" s="85">
        <f>+'FOR-CSA-018'!H22</f>
        <v>0</v>
      </c>
      <c r="I21" s="86">
        <f>+'FOR-CSA-018'!I22</f>
        <v>0</v>
      </c>
      <c r="J21" s="58"/>
    </row>
    <row r="22" spans="2:10" x14ac:dyDescent="0.25">
      <c r="B22" s="57"/>
      <c r="C22" s="39" t="s">
        <v>79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94</v>
      </c>
      <c r="H23" s="85">
        <f>+'FOR-CSA-018'!H24</f>
        <v>0</v>
      </c>
      <c r="I23" s="86">
        <f>+'FOR-CSA-018'!I24</f>
        <v>0</v>
      </c>
      <c r="J23" s="58"/>
    </row>
    <row r="24" spans="2:10" ht="13" x14ac:dyDescent="0.3">
      <c r="B24" s="57"/>
      <c r="C24" s="59" t="s">
        <v>95</v>
      </c>
      <c r="D24" s="59"/>
      <c r="E24" s="59"/>
      <c r="F24" s="59"/>
      <c r="H24" s="83">
        <f>SUM(H18:H23)</f>
        <v>3</v>
      </c>
      <c r="I24" s="84">
        <f>+SUBTOTAL(9,I18:I23)</f>
        <v>1806540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8"/>
      <c r="J26" s="58"/>
    </row>
    <row r="27" spans="2:10" ht="13" x14ac:dyDescent="0.3">
      <c r="B27" s="57"/>
      <c r="C27" s="59"/>
      <c r="D27" s="59"/>
      <c r="H27" s="74"/>
      <c r="I27" s="68"/>
      <c r="J27" s="58"/>
    </row>
    <row r="28" spans="2:10" ht="13" x14ac:dyDescent="0.3">
      <c r="B28" s="57"/>
      <c r="C28" s="59"/>
      <c r="D28" s="59"/>
      <c r="H28" s="74"/>
      <c r="I28" s="68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Sebastian Vargas</v>
      </c>
      <c r="D30" s="75"/>
      <c r="G30" s="75" t="str">
        <f>+'FOR-CSA-018'!H37</f>
        <v>Lizeth Ome G.</v>
      </c>
      <c r="H30" s="76"/>
      <c r="I30" s="74"/>
      <c r="J30" s="58"/>
    </row>
    <row r="31" spans="2:10" ht="13" x14ac:dyDescent="0.3">
      <c r="B31" s="57"/>
      <c r="C31" s="77" t="str">
        <f>+'FOR-CSA-018'!C38</f>
        <v>Técnico de apoyo administrativo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>HOSP UNIV SAN RAFEL DE TUNJA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4" t="s">
        <v>96</v>
      </c>
      <c r="D35" s="104"/>
      <c r="E35" s="104"/>
      <c r="F35" s="104"/>
      <c r="G35" s="104"/>
      <c r="H35" s="104"/>
      <c r="I35" s="104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2025-04-29T20:02:10Z</cp:lastPrinted>
  <dcterms:created xsi:type="dcterms:W3CDTF">2022-06-01T14:39:12Z</dcterms:created>
  <dcterms:modified xsi:type="dcterms:W3CDTF">2025-04-29T20:02:20Z</dcterms:modified>
</cp:coreProperties>
</file>