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409025_ESE HOSP SAN RAFAEL\"/>
    </mc:Choice>
  </mc:AlternateContent>
  <xr:revisionPtr revIDLastSave="0" documentId="13_ncr:1_{48AA1FC3-5CCC-4137-BAA4-57DF0CC82F47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DE CADA FACT'!$A$2:$AQ$54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 l="1"/>
  <c r="C32" i="5"/>
  <c r="G31" i="5"/>
  <c r="C31" i="5"/>
  <c r="G30" i="5"/>
  <c r="C30" i="5"/>
  <c r="I24" i="5"/>
  <c r="I23" i="5"/>
  <c r="H23" i="5"/>
  <c r="I22" i="5"/>
  <c r="H22" i="5"/>
  <c r="I21" i="5"/>
  <c r="H21" i="5"/>
  <c r="I20" i="5"/>
  <c r="H20" i="5"/>
  <c r="I19" i="5"/>
  <c r="H19" i="5"/>
  <c r="I18" i="5"/>
  <c r="H18" i="5"/>
  <c r="H24" i="5" s="1"/>
  <c r="C9" i="5"/>
  <c r="I30" i="4"/>
  <c r="H30" i="4"/>
  <c r="I28" i="4"/>
  <c r="H28" i="4"/>
  <c r="I25" i="4"/>
  <c r="H25" i="4"/>
  <c r="H32" i="4" s="1"/>
  <c r="H33" i="4" s="1"/>
  <c r="C9" i="4"/>
  <c r="AI1" i="2"/>
  <c r="AJ1" i="2"/>
  <c r="AH1" i="2"/>
  <c r="AG1" i="2"/>
  <c r="AF1" i="2"/>
  <c r="AE1" i="2"/>
  <c r="AD1" i="2"/>
  <c r="AC1" i="2"/>
  <c r="J1" i="2"/>
  <c r="AK1" i="2"/>
  <c r="M1" i="2" l="1"/>
  <c r="H17" i="5"/>
  <c r="I32" i="4"/>
  <c r="I33" i="4" s="1"/>
  <c r="I17" i="5"/>
  <c r="I1" i="2" l="1"/>
  <c r="O1" i="2" l="1"/>
  <c r="AL1" i="2"/>
  <c r="I54" i="1" l="1"/>
</calcChain>
</file>

<file path=xl/sharedStrings.xml><?xml version="1.0" encoding="utf-8"?>
<sst xmlns="http://schemas.openxmlformats.org/spreadsheetml/2006/main" count="978" uniqueCount="222">
  <si>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</si>
  <si>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</si>
  <si>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</si>
  <si>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</si>
  <si>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</si>
  <si>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</si>
  <si>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</si>
  <si>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</si>
  <si>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</si>
  <si>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</si>
  <si>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</si>
  <si>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</si>
  <si>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</si>
  <si>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F</t>
  </si>
  <si>
    <t>FE</t>
  </si>
  <si>
    <t>FSR</t>
  </si>
  <si>
    <t>ESE HOSPITAL SAN RAFAEL</t>
  </si>
  <si>
    <t>PUEBLO RICO</t>
  </si>
  <si>
    <t>EVENTO</t>
  </si>
  <si>
    <t xml:space="preserve">
HOSPITALARIO 
URGENCIAS</t>
  </si>
  <si>
    <t>FACTURA</t>
  </si>
  <si>
    <t>LLAVE</t>
  </si>
  <si>
    <t>ESTADO CARTERA ANTERIOR</t>
  </si>
  <si>
    <t>ESTADO EPS 08-04-2025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</si>
  <si>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</si>
  <si>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</si>
  <si>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</si>
  <si>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</si>
  <si>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</si>
  <si>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</si>
  <si>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</si>
  <si>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</si>
  <si>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</si>
  <si>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</si>
  <si>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</si>
  <si>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</si>
  <si>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</si>
  <si>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</si>
  <si>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</si>
  <si>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</si>
  <si>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</si>
  <si>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</si>
  <si>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</si>
  <si>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</si>
  <si>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</si>
  <si>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</si>
  <si>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</si>
  <si>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</si>
  <si>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</si>
  <si>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</si>
  <si>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</si>
  <si>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</si>
  <si>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</si>
  <si>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>FSR70553</t>
  </si>
  <si>
    <t>891409025_FSR70553</t>
  </si>
  <si>
    <t>Factura Devuelta</t>
  </si>
  <si>
    <t>Devuelta</t>
  </si>
  <si>
    <t>AUT: SE REALIZA DEVOLUCIÓN DE FACTURA, LA AUTORIZACIÓN 122300150334 ESTÁ GENERADA PARA OTRO PRESTADOR NIT 900342064 - Clinica San Rafael sede Megacentro, FAVOR COMUNICARSE CON EL ÁREA ENCARGADA, SOLICITARLA A LA capautorizaciones@epsdelagente.com.co</t>
  </si>
  <si>
    <t>AUTORIZACION</t>
  </si>
  <si>
    <t>Urgencias</t>
  </si>
  <si>
    <t>FSR34591</t>
  </si>
  <si>
    <t>891409025_FSR34591</t>
  </si>
  <si>
    <t>AUTO. SE DEVUELVE LA FACTURA POR QUE LA AUTO.222028523640177 YA FUE PAGADA EN LA FACTURA FSR-34564 ANGELA CAMPAZ</t>
  </si>
  <si>
    <t>Ambulatorio</t>
  </si>
  <si>
    <t>MIG-891409025</t>
  </si>
  <si>
    <t>FSR40358</t>
  </si>
  <si>
    <t>891409025_FSR40358</t>
  </si>
  <si>
    <t>PAIWEB. SE DEVUELVE LA FACTURA POR QUE EL SERVICIO NO SE ENC UENTRA REGISTRADO EN LA PAIWEB ANGELA CAMPAZ</t>
  </si>
  <si>
    <t>VACUNA</t>
  </si>
  <si>
    <t>FSR56884</t>
  </si>
  <si>
    <t>891409025_FSR56884</t>
  </si>
  <si>
    <t>AUT: SE REALIZA DEVOLUCIÓN DE FACTURA CON SOPORTES COMPLETOS, FACTURA NO CUENTA CON AUTORIZACIÓN PARA LOS SERVICIOS PRESTADOS. LUIS ERNESTO GUERRERO GALEANO</t>
  </si>
  <si>
    <t>SOPORTE</t>
  </si>
  <si>
    <t>FSR56892</t>
  </si>
  <si>
    <t>891409025_FSR56892</t>
  </si>
  <si>
    <t>FSR57506</t>
  </si>
  <si>
    <t>891409025_FSR57506</t>
  </si>
  <si>
    <t>FSR57615</t>
  </si>
  <si>
    <t>891409025_FSR57615</t>
  </si>
  <si>
    <t>821- AUT: SE REALIZA DEVOLUCIÓN DE FACTURA CON SOPORTES COMPLETOS, FACTURA NO CUENTA CON AUTORIZACIÓN PARA LOS SERVICIOS PRESTADOS. LUIS ERNESTO GUERRERO GALEANO</t>
  </si>
  <si>
    <t>FSR59435</t>
  </si>
  <si>
    <t>891409025_FSR59435</t>
  </si>
  <si>
    <t>821- AUT: SE REALIZA DEVOLUCIÓN DE FACTURA CON SOPORTES COMPLETOS, FACTURA NO CUENTA CON AUTORIZACIÓN PARA LOS SERVICIOS FACTURADOS. LUIS ERNESTO GUERRERO GALEANO</t>
  </si>
  <si>
    <t>FSR59633</t>
  </si>
  <si>
    <t>891409025_FSR59633</t>
  </si>
  <si>
    <t>FSR60328</t>
  </si>
  <si>
    <t>891409025_FSR60328</t>
  </si>
  <si>
    <t>FSR60330</t>
  </si>
  <si>
    <t>891409025_FSR60330</t>
  </si>
  <si>
    <t>FSR60559</t>
  </si>
  <si>
    <t>891409025_FSR60559</t>
  </si>
  <si>
    <t>FSR60583</t>
  </si>
  <si>
    <t>891409025_FSR60583</t>
  </si>
  <si>
    <t>FSR60869</t>
  </si>
  <si>
    <t>891409025_FSR60869</t>
  </si>
  <si>
    <t>FSR60903</t>
  </si>
  <si>
    <t>891409025_FSR60903</t>
  </si>
  <si>
    <t>FSR61031</t>
  </si>
  <si>
    <t>891409025_FSR61031</t>
  </si>
  <si>
    <t>FSR61038</t>
  </si>
  <si>
    <t>891409025_FSR61038</t>
  </si>
  <si>
    <t>FSR61086</t>
  </si>
  <si>
    <t>891409025_FSR61086</t>
  </si>
  <si>
    <t>FSR61087</t>
  </si>
  <si>
    <t>891409025_FSR61087</t>
  </si>
  <si>
    <t>FACTURACIÓN: SE REALIZA DEVOLUCIÓN DE FACTURA CON SOPORTES COMPLETOS, SE EVIDENCIA EN LA AUDITORÍA QUE LA FACTURA RADICADA NO COINCIDE CON LOS SOPORTES ADJUNTOS. LUIS ERNESTO GUERRERO GALEANO</t>
  </si>
  <si>
    <t>FSR61313</t>
  </si>
  <si>
    <t>891409025_FSR61313</t>
  </si>
  <si>
    <t>FSR63711</t>
  </si>
  <si>
    <t>891409025_FSR63711</t>
  </si>
  <si>
    <t>AUT: SE REALIZA DEVOLUCIÓN DE FACTURA CON SOPORTES COMPLETOS, FACTURA NO CUENTA CON AUTORIZACIÓN PARA LOS SERVICIOS FACTURADOS, FAVOR COMUNICARSE CON EL ÁREA ENCARGADA. LUIS ERNESTO GUERRERO GALEANO</t>
  </si>
  <si>
    <t>FSR64208</t>
  </si>
  <si>
    <t>891409025_FSR64208</t>
  </si>
  <si>
    <t>FSR66173</t>
  </si>
  <si>
    <t>891409025_FSR66173</t>
  </si>
  <si>
    <t>FSR70600</t>
  </si>
  <si>
    <t>891409025_FSR70600</t>
  </si>
  <si>
    <t>AUT: SE REALIZA DEVOLUCIÓN DE FACTURA CON SOPORTES COMPLETOS, FACTURA NO CUENTA CON AUTORIZACIÓN PARA LOS SERVICIOS FACTURADOS, FAVOR COMUNICARSE CON EL ÁREA ENCARGADA, SOLICITARLA A LA capautorizaciones@epsdelagente.com.co. LUIS ERNESTO GUERRERO GALEANO</t>
  </si>
  <si>
    <t>FSR72901</t>
  </si>
  <si>
    <t>891409025_FSR72901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</si>
  <si>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</si>
  <si>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FSR59448</t>
  </si>
  <si>
    <t>891409025_FSR59448</t>
  </si>
  <si>
    <t>SPTE INCOMPLETO: SE REALIZA DEVOLUCION DE FACTURA, NO ADJUNTA HISTORIA CLINICA DONDE SE EVIDENCIA APLICACIÓN DE 20006387_04-CARBONATO DE CALCIO 600MG TABLETA / Siegfried Y de 020080792_20 y de Sulfato ferroso 300mg Tab caja x 500. / Ecar. FAVOR ADJUNTAR SOPORTES CON INFORMACIÓN Y PRESENTAR NUEVAMENTE. LUIS ERNESTO GUERRERO GALEANO</t>
  </si>
  <si>
    <t>FSR88693</t>
  </si>
  <si>
    <t>891409025_FSR88693</t>
  </si>
  <si>
    <t>AUT/ Se devuelve factura servicios Urgencias / Hospitalarios del 30 de agosto al 3 de junio 2024 NO autorizado; Favor solicitar Autorización final a los correos: capautorizaciones@epsdelagente.com.co autorizacionescap@epsdelagente.com.co No se evidencia autorización Final de servicios cargada en los RIPS /JAM</t>
  </si>
  <si>
    <t>Servicios de internación y/o cirugía (Hospitalaria o Ambulatoria)</t>
  </si>
  <si>
    <t>Hospitalario</t>
  </si>
  <si>
    <t>F162180</t>
  </si>
  <si>
    <t>891409025_F162180</t>
  </si>
  <si>
    <t>Finalizada</t>
  </si>
  <si>
    <t>F162181</t>
  </si>
  <si>
    <t>891409025_F162181</t>
  </si>
  <si>
    <t>FSR35244</t>
  </si>
  <si>
    <t>891409025_FSR35244</t>
  </si>
  <si>
    <t>FSR53768</t>
  </si>
  <si>
    <t>891409025_FSR53768</t>
  </si>
  <si>
    <t>FSR72783</t>
  </si>
  <si>
    <t>891409025_FSR72783</t>
  </si>
  <si>
    <t>COT-2023-223</t>
  </si>
  <si>
    <t>FSR88452</t>
  </si>
  <si>
    <t>891409025_FSR88452</t>
  </si>
  <si>
    <t>URG-2023-99</t>
  </si>
  <si>
    <t>FSR56862</t>
  </si>
  <si>
    <t>891409025_FSR56862</t>
  </si>
  <si>
    <t>FSR57372</t>
  </si>
  <si>
    <t>891409025_FSR57372</t>
  </si>
  <si>
    <t>FSR63127</t>
  </si>
  <si>
    <t>891409025_FSR63127</t>
  </si>
  <si>
    <t>FSR69036</t>
  </si>
  <si>
    <t>891409025_FSR69036</t>
  </si>
  <si>
    <t>Servicios ambulatorios</t>
  </si>
  <si>
    <t>FSR90491</t>
  </si>
  <si>
    <t>891409025_FSR90491</t>
  </si>
  <si>
    <t>FSR71412</t>
  </si>
  <si>
    <t>891409025_FSR71412</t>
  </si>
  <si>
    <t>Factura no Radicada</t>
  </si>
  <si>
    <t>Para cargar RIPS o soportes</t>
  </si>
  <si>
    <t>FSR95951</t>
  </si>
  <si>
    <t>891409025_FSR95951</t>
  </si>
  <si>
    <t>FSR95973</t>
  </si>
  <si>
    <t>891409025_FSR95973</t>
  </si>
  <si>
    <t>FSR96623</t>
  </si>
  <si>
    <t>891409025_FSR96623</t>
  </si>
  <si>
    <t>FSR96667</t>
  </si>
  <si>
    <t>891409025_FSR96667</t>
  </si>
  <si>
    <t>FSR97527</t>
  </si>
  <si>
    <t>891409025_FSR97527</t>
  </si>
  <si>
    <t>FSR97951</t>
  </si>
  <si>
    <t>891409025_FSR97951</t>
  </si>
  <si>
    <t>FSR30000</t>
  </si>
  <si>
    <t>891409025_FSR30000</t>
  </si>
  <si>
    <t>AUTO. SE DEVUELVE LA FACTURA POR QUE NO ENVIARON AUTO PARA ESTE SERVICIO ANGELA CAMPAZ</t>
  </si>
  <si>
    <t>F468892</t>
  </si>
  <si>
    <t>891409025_F468892</t>
  </si>
  <si>
    <t>FE1978</t>
  </si>
  <si>
    <t>891409025_FE1978</t>
  </si>
  <si>
    <t>Factura Pendiente en Programacion de Pago</t>
  </si>
  <si>
    <t>Factura pendiente en programacion de pago</t>
  </si>
  <si>
    <t>Factura no radicada</t>
  </si>
  <si>
    <t>Factura devuelta</t>
  </si>
  <si>
    <t>Factura cancelada</t>
  </si>
  <si>
    <t>PAGO DIRECTO REGIMEN SUBSIDIADO DICIEBRE 2023</t>
  </si>
  <si>
    <t>VALOR CANCELADO SAP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</si>
  <si>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</si>
  <si>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</si>
  <si>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</si>
  <si>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</si>
  <si>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</si>
  <si>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</si>
  <si>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</si>
  <si>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</si>
  <si>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</si>
  <si>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</si>
  <si>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</si>
  <si>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</si>
  <si>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</si>
  <si>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</si>
  <si>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</si>
  <si>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</si>
  <si>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</si>
  <si>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</si>
  <si>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</si>
  <si>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</si>
  <si>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</si>
  <si>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</si>
  <si>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</si>
  <si>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</si>
  <si>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</si>
  <si>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</si>
  <si>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</si>
  <si>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</si>
  <si>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</si>
  <si>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</si>
  <si>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</si>
  <si>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HOSPITAL SAN RAFAEL</t>
  </si>
  <si>
    <t>NIT: 891409025</t>
  </si>
  <si>
    <t>A continuacion me permito remitir nuestra respuesta al estado de cartera presentado en la fecha: 01/04/2025</t>
  </si>
  <si>
    <t>Con Corte al dia: 31/03/2025</t>
  </si>
  <si>
    <t>Coordinador de Facturación y Cartera</t>
  </si>
  <si>
    <t>Dagnober Sanchez Henao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</si>
</sst>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0" fontId="6" fillId="4" borderId="1" xfId="1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6" fontId="6" fillId="3" borderId="1" xfId="1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0" fillId="0" borderId="0" xfId="1" applyNumberFormat="1" applyFont="1"/>
    <xf numFmtId="14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0" fillId="0" borderId="0" xfId="0" applyNumberFormat="1"/>
    <xf numFmtId="165" fontId="6" fillId="7" borderId="1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8" borderId="0" xfId="0" applyFont="1" applyFill="1" applyAlignment="1">
      <alignment horizontal="left" vertical="center"/>
    </xf>
    <xf numFmtId="164" fontId="5" fillId="0" borderId="0" xfId="0" applyNumberFormat="1" applyFont="1" applyAlignment="1">
      <alignment vertical="center"/>
    </xf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9" fillId="0" borderId="6" xfId="2" applyFont="1" applyBorder="1"/>
    <xf numFmtId="0" fontId="9" fillId="0" borderId="7" xfId="2" applyFont="1" applyBorder="1"/>
    <xf numFmtId="0" fontId="10" fillId="0" borderId="0" xfId="2" applyFont="1"/>
    <xf numFmtId="14" fontId="9" fillId="0" borderId="0" xfId="2" applyNumberFormat="1" applyFont="1"/>
    <xf numFmtId="167" fontId="9" fillId="0" borderId="0" xfId="2" applyNumberFormat="1" applyFont="1"/>
    <xf numFmtId="14" fontId="9" fillId="0" borderId="0" xfId="2" applyNumberFormat="1" applyFont="1" applyAlignment="1">
      <alignment horizontal="left"/>
    </xf>
    <xf numFmtId="1" fontId="10" fillId="0" borderId="0" xfId="3" applyNumberFormat="1" applyFont="1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0" fontId="9" fillId="0" borderId="0" xfId="2" applyFont="1" applyAlignment="1">
      <alignment horizontal="center"/>
    </xf>
    <xf numFmtId="1" fontId="10" fillId="0" borderId="13" xfId="2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68" fontId="9" fillId="0" borderId="0" xfId="2" applyNumberFormat="1" applyFont="1"/>
    <xf numFmtId="168" fontId="10" fillId="0" borderId="9" xfId="2" applyNumberFormat="1" applyFont="1" applyBorder="1"/>
    <xf numFmtId="168" fontId="9" fillId="0" borderId="9" xfId="2" applyNumberFormat="1" applyFont="1" applyBorder="1"/>
    <xf numFmtId="168" fontId="10" fillId="0" borderId="0" xfId="2" applyNumberFormat="1" applyFont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0" fontId="9" fillId="2" borderId="0" xfId="2" applyFont="1" applyFill="1"/>
    <xf numFmtId="0" fontId="10" fillId="0" borderId="0" xfId="2" applyFont="1" applyAlignment="1">
      <alignment horizontal="center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" fontId="9" fillId="0" borderId="0" xfId="3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70" fontId="9" fillId="0" borderId="13" xfId="4" applyNumberFormat="1" applyFont="1" applyBorder="1" applyAlignment="1">
      <alignment horizontal="center"/>
    </xf>
    <xf numFmtId="169" fontId="9" fillId="0" borderId="13" xfId="4" applyNumberFormat="1" applyFont="1" applyBorder="1" applyAlignment="1">
      <alignment horizontal="right"/>
    </xf>
    <xf numFmtId="0" fontId="10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 2 2" xfId="4" xr:uid="{5AF56C2C-EA28-40E2-B0B5-88B719D4E171}"/>
    <cellStyle name="Millares 3" xfId="3" xr:uid="{CA9E5B76-F8F6-4ACD-AC9A-338866E0D8A1}"/>
    <cellStyle name="Moneda" xfId="1" builtinId="4"/>
    <cellStyle name="Normal" xfId="0" builtinId="0"/>
    <cellStyle name="Normal 2 2" xfId="2" xr:uid="{72345155-2BDC-4922-A03D-2B5916A089F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DA1124F-6CD3-422D-A841-9786930847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7BD80D-F80E-4C0D-8DFE-F487AD1C8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66DF948-D517-4D13-982E-3B26B8F35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3CEF2BB-61AA-433B-82EC-113B0ADDA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showGridLines="0" zoomScale="120" zoomScaleNormal="120" workbookViewId="0">
      <selection activeCell="I2" sqref="I2:I54"/>
    </sheetView>
  </sheetViews>
  <sheetFormatPr baseColWidth="10" defaultRowHeight="14.5" x14ac:dyDescent="0.35"/>
  <cols>
    <col min="2" max="2" width="9.54296875" customWidth="1"/>
    <col min="3" max="3" width="9" customWidth="1"/>
    <col min="4" max="5" width="8.81640625" customWidth="1"/>
    <col min="6" max="6" width="11.26953125" style="8" bestFit="1" customWidth="1"/>
    <col min="7" max="7" width="14.7265625" style="8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6" t="s">
        <v>2</v>
      </c>
      <c r="G1" s="6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ht="18.75" customHeight="1" x14ac:dyDescent="0.35">
      <c r="A2" s="1">
        <v>891409025</v>
      </c>
      <c r="B2" s="1" t="s">
        <v>16</v>
      </c>
      <c r="C2" s="1" t="s">
        <v>13</v>
      </c>
      <c r="D2" s="1">
        <v>162180</v>
      </c>
      <c r="E2" s="1"/>
      <c r="F2" s="7">
        <v>40980</v>
      </c>
      <c r="G2" s="7">
        <v>40980</v>
      </c>
      <c r="H2" s="1">
        <v>24924</v>
      </c>
      <c r="I2" s="1">
        <v>24924</v>
      </c>
      <c r="J2" s="5" t="s">
        <v>18</v>
      </c>
      <c r="K2" s="4" t="s">
        <v>17</v>
      </c>
      <c r="L2" s="5" t="s">
        <v>19</v>
      </c>
      <c r="M2" s="4"/>
    </row>
    <row r="3" spans="1:13" ht="18.75" customHeight="1" x14ac:dyDescent="0.35">
      <c r="A3" s="1">
        <v>891409025</v>
      </c>
      <c r="B3" s="1" t="s">
        <v>16</v>
      </c>
      <c r="C3" s="1" t="s">
        <v>13</v>
      </c>
      <c r="D3" s="1">
        <v>162181</v>
      </c>
      <c r="E3" s="1"/>
      <c r="F3" s="7">
        <v>40980</v>
      </c>
      <c r="G3" s="7">
        <v>40980</v>
      </c>
      <c r="H3" s="1">
        <v>559488</v>
      </c>
      <c r="I3" s="1">
        <v>559488</v>
      </c>
      <c r="J3" s="5" t="s">
        <v>18</v>
      </c>
      <c r="K3" s="4" t="s">
        <v>17</v>
      </c>
      <c r="L3" s="5" t="s">
        <v>19</v>
      </c>
      <c r="M3" s="4"/>
    </row>
    <row r="4" spans="1:13" ht="18.75" customHeight="1" x14ac:dyDescent="0.35">
      <c r="A4" s="1">
        <v>891409025</v>
      </c>
      <c r="B4" s="1" t="s">
        <v>16</v>
      </c>
      <c r="C4" s="1" t="s">
        <v>13</v>
      </c>
      <c r="D4" s="1">
        <v>468892</v>
      </c>
      <c r="E4" s="1"/>
      <c r="F4" s="7">
        <v>42751</v>
      </c>
      <c r="G4" s="7">
        <v>42751</v>
      </c>
      <c r="H4" s="1">
        <v>65653</v>
      </c>
      <c r="I4" s="1">
        <v>65653</v>
      </c>
      <c r="J4" s="5" t="s">
        <v>18</v>
      </c>
      <c r="K4" s="4" t="s">
        <v>17</v>
      </c>
      <c r="L4" s="5" t="s">
        <v>19</v>
      </c>
      <c r="M4" s="1"/>
    </row>
    <row r="5" spans="1:13" ht="18.75" customHeight="1" x14ac:dyDescent="0.35">
      <c r="A5" s="1">
        <v>891409025</v>
      </c>
      <c r="B5" s="1" t="s">
        <v>16</v>
      </c>
      <c r="C5" s="1" t="s">
        <v>14</v>
      </c>
      <c r="D5" s="1">
        <v>1978</v>
      </c>
      <c r="E5" s="1"/>
      <c r="F5" s="7">
        <v>43067</v>
      </c>
      <c r="G5" s="7">
        <v>43067</v>
      </c>
      <c r="H5" s="1">
        <v>14874</v>
      </c>
      <c r="I5" s="1">
        <v>14874</v>
      </c>
      <c r="J5" s="5" t="s">
        <v>18</v>
      </c>
      <c r="K5" s="4" t="s">
        <v>17</v>
      </c>
      <c r="L5" s="5" t="s">
        <v>19</v>
      </c>
      <c r="M5" s="1"/>
    </row>
    <row r="6" spans="1:13" ht="18.75" customHeight="1" x14ac:dyDescent="0.35">
      <c r="A6" s="1">
        <v>891409025</v>
      </c>
      <c r="B6" s="1" t="s">
        <v>16</v>
      </c>
      <c r="C6" s="1" t="s">
        <v>15</v>
      </c>
      <c r="D6" s="1">
        <v>35244</v>
      </c>
      <c r="E6" s="1"/>
      <c r="F6" s="7">
        <v>45107</v>
      </c>
      <c r="G6" s="7">
        <v>45107</v>
      </c>
      <c r="H6" s="1">
        <v>84878</v>
      </c>
      <c r="I6" s="1">
        <v>84878</v>
      </c>
      <c r="J6" s="5" t="s">
        <v>18</v>
      </c>
      <c r="K6" s="4" t="s">
        <v>17</v>
      </c>
      <c r="L6" s="5" t="s">
        <v>19</v>
      </c>
      <c r="M6" s="1"/>
    </row>
    <row r="7" spans="1:13" ht="18.75" customHeight="1" x14ac:dyDescent="0.35">
      <c r="A7" s="1">
        <v>891409025</v>
      </c>
      <c r="B7" s="1" t="s">
        <v>16</v>
      </c>
      <c r="C7" s="1" t="s">
        <v>15</v>
      </c>
      <c r="D7" s="1">
        <v>53768</v>
      </c>
      <c r="E7" s="1"/>
      <c r="F7" s="7">
        <v>45107</v>
      </c>
      <c r="G7" s="7">
        <v>45107</v>
      </c>
      <c r="H7" s="1">
        <v>76100</v>
      </c>
      <c r="I7" s="1">
        <v>76100</v>
      </c>
      <c r="J7" s="5" t="s">
        <v>18</v>
      </c>
      <c r="K7" s="4" t="s">
        <v>17</v>
      </c>
      <c r="L7" s="5" t="s">
        <v>19</v>
      </c>
      <c r="M7" s="1"/>
    </row>
    <row r="8" spans="1:13" ht="18.75" customHeight="1" x14ac:dyDescent="0.35">
      <c r="A8" s="1">
        <v>891409025</v>
      </c>
      <c r="B8" s="1" t="s">
        <v>16</v>
      </c>
      <c r="C8" s="1" t="s">
        <v>15</v>
      </c>
      <c r="D8" s="1">
        <v>70553</v>
      </c>
      <c r="E8" s="1"/>
      <c r="F8" s="7">
        <v>45326</v>
      </c>
      <c r="G8" s="7">
        <v>45326</v>
      </c>
      <c r="H8" s="1">
        <v>280049</v>
      </c>
      <c r="I8" s="1">
        <v>280049</v>
      </c>
      <c r="J8" s="5" t="s">
        <v>18</v>
      </c>
      <c r="K8" s="4" t="s">
        <v>17</v>
      </c>
      <c r="L8" s="5" t="s">
        <v>19</v>
      </c>
      <c r="M8" s="1"/>
    </row>
    <row r="9" spans="1:13" ht="18.75" customHeight="1" x14ac:dyDescent="0.35">
      <c r="A9" s="1">
        <v>891409025</v>
      </c>
      <c r="B9" s="1" t="s">
        <v>16</v>
      </c>
      <c r="C9" s="1" t="s">
        <v>15</v>
      </c>
      <c r="D9" s="1">
        <v>72783</v>
      </c>
      <c r="E9" s="1"/>
      <c r="F9" s="7">
        <v>45331</v>
      </c>
      <c r="G9" s="7">
        <v>45331</v>
      </c>
      <c r="H9" s="1">
        <v>81400</v>
      </c>
      <c r="I9" s="1">
        <v>81400</v>
      </c>
      <c r="J9" s="5" t="s">
        <v>18</v>
      </c>
      <c r="K9" s="4" t="s">
        <v>17</v>
      </c>
      <c r="L9" s="5" t="s">
        <v>19</v>
      </c>
      <c r="M9" s="1"/>
    </row>
    <row r="10" spans="1:13" ht="18.75" customHeight="1" x14ac:dyDescent="0.35">
      <c r="A10" s="1">
        <v>891409025</v>
      </c>
      <c r="B10" s="1" t="s">
        <v>16</v>
      </c>
      <c r="C10" s="1" t="s">
        <v>15</v>
      </c>
      <c r="D10" s="1">
        <v>88452</v>
      </c>
      <c r="E10" s="1"/>
      <c r="F10" s="7">
        <v>45574</v>
      </c>
      <c r="G10" s="7">
        <v>45574</v>
      </c>
      <c r="H10" s="1">
        <v>68200</v>
      </c>
      <c r="I10" s="1">
        <v>68200</v>
      </c>
      <c r="J10" s="5" t="s">
        <v>18</v>
      </c>
      <c r="K10" s="4" t="s">
        <v>17</v>
      </c>
      <c r="L10" s="5" t="s">
        <v>19</v>
      </c>
      <c r="M10" s="1"/>
    </row>
    <row r="11" spans="1:13" ht="18.75" customHeight="1" x14ac:dyDescent="0.35">
      <c r="A11" s="1">
        <v>891409025</v>
      </c>
      <c r="B11" s="1" t="s">
        <v>16</v>
      </c>
      <c r="C11" s="1" t="s">
        <v>15</v>
      </c>
      <c r="D11" s="1">
        <v>71412</v>
      </c>
      <c r="E11" s="1"/>
      <c r="F11" s="7">
        <v>45291</v>
      </c>
      <c r="G11" s="7">
        <v>45291</v>
      </c>
      <c r="H11" s="1">
        <v>412820</v>
      </c>
      <c r="I11" s="1">
        <v>412820</v>
      </c>
      <c r="J11" s="5" t="s">
        <v>18</v>
      </c>
      <c r="K11" s="4" t="s">
        <v>17</v>
      </c>
      <c r="L11" s="5" t="s">
        <v>19</v>
      </c>
      <c r="M11" s="1"/>
    </row>
    <row r="12" spans="1:13" ht="18.75" customHeight="1" x14ac:dyDescent="0.35">
      <c r="A12" s="1">
        <v>891409025</v>
      </c>
      <c r="B12" s="1" t="s">
        <v>16</v>
      </c>
      <c r="C12" s="1" t="s">
        <v>15</v>
      </c>
      <c r="D12" s="1">
        <v>95951</v>
      </c>
      <c r="E12" s="1"/>
      <c r="F12" s="7">
        <v>45688</v>
      </c>
      <c r="G12" s="7">
        <v>45688</v>
      </c>
      <c r="H12" s="1">
        <v>699922</v>
      </c>
      <c r="I12" s="1">
        <v>699922</v>
      </c>
      <c r="J12" s="5" t="s">
        <v>18</v>
      </c>
      <c r="K12" s="4" t="s">
        <v>17</v>
      </c>
      <c r="L12" s="5" t="s">
        <v>19</v>
      </c>
      <c r="M12" s="1"/>
    </row>
    <row r="13" spans="1:13" ht="18.75" customHeight="1" x14ac:dyDescent="0.35">
      <c r="A13" s="1">
        <v>891409025</v>
      </c>
      <c r="B13" s="1" t="s">
        <v>16</v>
      </c>
      <c r="C13" s="1" t="s">
        <v>15</v>
      </c>
      <c r="D13" s="1">
        <v>95973</v>
      </c>
      <c r="E13" s="1"/>
      <c r="F13" s="7">
        <v>45688</v>
      </c>
      <c r="G13" s="7">
        <v>45688</v>
      </c>
      <c r="H13" s="1">
        <v>500453</v>
      </c>
      <c r="I13" s="1">
        <v>500453</v>
      </c>
      <c r="J13" s="5" t="s">
        <v>18</v>
      </c>
      <c r="K13" s="4" t="s">
        <v>17</v>
      </c>
      <c r="L13" s="5" t="s">
        <v>19</v>
      </c>
      <c r="M13" s="1"/>
    </row>
    <row r="14" spans="1:13" ht="18.75" customHeight="1" x14ac:dyDescent="0.35">
      <c r="A14" s="1">
        <v>891409025</v>
      </c>
      <c r="B14" s="1" t="s">
        <v>16</v>
      </c>
      <c r="C14" s="1" t="s">
        <v>15</v>
      </c>
      <c r="D14" s="1">
        <v>96623</v>
      </c>
      <c r="E14" s="1"/>
      <c r="F14" s="7">
        <v>45688</v>
      </c>
      <c r="G14" s="7">
        <v>45688</v>
      </c>
      <c r="H14" s="1">
        <v>86100</v>
      </c>
      <c r="I14" s="1">
        <v>86100</v>
      </c>
      <c r="J14" s="5" t="s">
        <v>18</v>
      </c>
      <c r="K14" s="4" t="s">
        <v>17</v>
      </c>
      <c r="L14" s="5" t="s">
        <v>19</v>
      </c>
      <c r="M14" s="1"/>
    </row>
    <row r="15" spans="1:13" ht="18.75" customHeight="1" x14ac:dyDescent="0.35">
      <c r="A15" s="1">
        <v>891409025</v>
      </c>
      <c r="B15" s="1" t="s">
        <v>16</v>
      </c>
      <c r="C15" s="1" t="s">
        <v>15</v>
      </c>
      <c r="D15" s="1">
        <v>96667</v>
      </c>
      <c r="E15" s="1"/>
      <c r="F15" s="7">
        <v>45688</v>
      </c>
      <c r="G15" s="7">
        <v>45688</v>
      </c>
      <c r="H15" s="1">
        <v>481426</v>
      </c>
      <c r="I15" s="1">
        <v>481426</v>
      </c>
      <c r="J15" s="5" t="s">
        <v>18</v>
      </c>
      <c r="K15" s="4" t="s">
        <v>17</v>
      </c>
      <c r="L15" s="5" t="s">
        <v>19</v>
      </c>
      <c r="M15" s="1"/>
    </row>
    <row r="16" spans="1:13" ht="18.75" customHeight="1" x14ac:dyDescent="0.35">
      <c r="A16" s="1">
        <v>891409025</v>
      </c>
      <c r="B16" s="1" t="s">
        <v>16</v>
      </c>
      <c r="C16" s="1" t="s">
        <v>15</v>
      </c>
      <c r="D16" s="1">
        <v>97527</v>
      </c>
      <c r="E16" s="1"/>
      <c r="F16" s="7">
        <v>45716</v>
      </c>
      <c r="G16" s="7">
        <v>45716</v>
      </c>
      <c r="H16" s="1">
        <v>853089</v>
      </c>
      <c r="I16" s="1">
        <v>853089</v>
      </c>
      <c r="J16" s="5" t="s">
        <v>18</v>
      </c>
      <c r="K16" s="4" t="s">
        <v>17</v>
      </c>
      <c r="L16" s="5" t="s">
        <v>19</v>
      </c>
      <c r="M16" s="1"/>
    </row>
    <row r="17" spans="1:13" ht="18.75" customHeight="1" x14ac:dyDescent="0.35">
      <c r="A17" s="1">
        <v>891409025</v>
      </c>
      <c r="B17" s="1" t="s">
        <v>16</v>
      </c>
      <c r="C17" s="1" t="s">
        <v>15</v>
      </c>
      <c r="D17" s="1">
        <v>97951</v>
      </c>
      <c r="E17" s="1"/>
      <c r="F17" s="7">
        <v>45716</v>
      </c>
      <c r="G17" s="7">
        <v>45716</v>
      </c>
      <c r="H17" s="1">
        <v>185775</v>
      </c>
      <c r="I17" s="1">
        <v>185775</v>
      </c>
      <c r="J17" s="5" t="s">
        <v>18</v>
      </c>
      <c r="K17" s="4" t="s">
        <v>17</v>
      </c>
      <c r="L17" s="5" t="s">
        <v>19</v>
      </c>
      <c r="M17" s="1"/>
    </row>
    <row r="18" spans="1:13" ht="18.75" customHeight="1" x14ac:dyDescent="0.35">
      <c r="A18" s="1">
        <v>891409025</v>
      </c>
      <c r="B18" s="1" t="s">
        <v>16</v>
      </c>
      <c r="C18" s="1" t="s">
        <v>15</v>
      </c>
      <c r="D18" s="1">
        <v>30000</v>
      </c>
      <c r="E18" s="1"/>
      <c r="F18" s="7">
        <v>45107</v>
      </c>
      <c r="G18" s="7">
        <v>45107</v>
      </c>
      <c r="H18" s="1">
        <v>66893</v>
      </c>
      <c r="I18" s="1">
        <v>66893</v>
      </c>
      <c r="J18" s="5" t="s">
        <v>18</v>
      </c>
      <c r="K18" s="4" t="s">
        <v>17</v>
      </c>
      <c r="L18" s="5" t="s">
        <v>19</v>
      </c>
      <c r="M18" s="1"/>
    </row>
    <row r="19" spans="1:13" ht="18.75" customHeight="1" x14ac:dyDescent="0.35">
      <c r="A19" s="1">
        <v>891409025</v>
      </c>
      <c r="B19" s="1" t="s">
        <v>16</v>
      </c>
      <c r="C19" s="1" t="s">
        <v>15</v>
      </c>
      <c r="D19" s="1">
        <v>34591</v>
      </c>
      <c r="E19" s="1"/>
      <c r="F19" s="7">
        <v>45107</v>
      </c>
      <c r="G19" s="7">
        <v>45107</v>
      </c>
      <c r="H19" s="1">
        <v>99400</v>
      </c>
      <c r="I19" s="1">
        <v>99400</v>
      </c>
      <c r="J19" s="5" t="s">
        <v>18</v>
      </c>
      <c r="K19" s="4" t="s">
        <v>17</v>
      </c>
      <c r="L19" s="5" t="s">
        <v>19</v>
      </c>
      <c r="M19" s="1"/>
    </row>
    <row r="20" spans="1:13" ht="18.75" customHeight="1" x14ac:dyDescent="0.35">
      <c r="A20" s="1">
        <v>891409025</v>
      </c>
      <c r="B20" s="1" t="s">
        <v>16</v>
      </c>
      <c r="C20" s="1" t="s">
        <v>15</v>
      </c>
      <c r="D20" s="1">
        <v>40358</v>
      </c>
      <c r="E20" s="1"/>
      <c r="F20" s="7">
        <v>45107</v>
      </c>
      <c r="G20" s="7">
        <v>45107</v>
      </c>
      <c r="H20" s="1">
        <v>24000</v>
      </c>
      <c r="I20" s="1">
        <v>24000</v>
      </c>
      <c r="J20" s="5" t="s">
        <v>18</v>
      </c>
      <c r="K20" s="4" t="s">
        <v>17</v>
      </c>
      <c r="L20" s="5" t="s">
        <v>19</v>
      </c>
      <c r="M20" s="1"/>
    </row>
    <row r="21" spans="1:13" ht="18.75" customHeight="1" x14ac:dyDescent="0.35">
      <c r="A21" s="1">
        <v>891409025</v>
      </c>
      <c r="B21" s="1" t="s">
        <v>16</v>
      </c>
      <c r="C21" s="1" t="s">
        <v>15</v>
      </c>
      <c r="D21" s="1">
        <v>56862</v>
      </c>
      <c r="E21" s="1"/>
      <c r="F21" s="7">
        <v>45182</v>
      </c>
      <c r="G21" s="7">
        <v>45182</v>
      </c>
      <c r="H21" s="1">
        <v>103440</v>
      </c>
      <c r="I21" s="1">
        <v>103440</v>
      </c>
      <c r="J21" s="5" t="s">
        <v>18</v>
      </c>
      <c r="K21" s="4" t="s">
        <v>17</v>
      </c>
      <c r="L21" s="5" t="s">
        <v>19</v>
      </c>
      <c r="M21" s="1"/>
    </row>
    <row r="22" spans="1:13" ht="18.75" customHeight="1" x14ac:dyDescent="0.35">
      <c r="A22" s="1">
        <v>891409025</v>
      </c>
      <c r="B22" s="1" t="s">
        <v>16</v>
      </c>
      <c r="C22" s="1" t="s">
        <v>15</v>
      </c>
      <c r="D22" s="1">
        <v>56884</v>
      </c>
      <c r="E22" s="1"/>
      <c r="F22" s="7">
        <v>45182</v>
      </c>
      <c r="G22" s="7">
        <v>45182</v>
      </c>
      <c r="H22" s="1">
        <v>46400</v>
      </c>
      <c r="I22" s="1">
        <v>46400</v>
      </c>
      <c r="J22" s="5" t="s">
        <v>18</v>
      </c>
      <c r="K22" s="4" t="s">
        <v>17</v>
      </c>
      <c r="L22" s="5" t="s">
        <v>19</v>
      </c>
      <c r="M22" s="1"/>
    </row>
    <row r="23" spans="1:13" ht="18.75" customHeight="1" x14ac:dyDescent="0.35">
      <c r="A23" s="1">
        <v>891409025</v>
      </c>
      <c r="B23" s="1" t="s">
        <v>16</v>
      </c>
      <c r="C23" s="1" t="s">
        <v>15</v>
      </c>
      <c r="D23" s="1">
        <v>56892</v>
      </c>
      <c r="E23" s="1"/>
      <c r="F23" s="7">
        <v>45182</v>
      </c>
      <c r="G23" s="7">
        <v>45182</v>
      </c>
      <c r="H23" s="1">
        <v>62600</v>
      </c>
      <c r="I23" s="1">
        <v>62600</v>
      </c>
      <c r="J23" s="5" t="s">
        <v>18</v>
      </c>
      <c r="K23" s="4" t="s">
        <v>17</v>
      </c>
      <c r="L23" s="5" t="s">
        <v>19</v>
      </c>
      <c r="M23" s="1"/>
    </row>
    <row r="24" spans="1:13" ht="18.75" customHeight="1" x14ac:dyDescent="0.35">
      <c r="A24" s="1">
        <v>891409025</v>
      </c>
      <c r="B24" s="1" t="s">
        <v>16</v>
      </c>
      <c r="C24" s="1" t="s">
        <v>15</v>
      </c>
      <c r="D24" s="1">
        <v>57372</v>
      </c>
      <c r="E24" s="1"/>
      <c r="F24" s="7">
        <v>45182</v>
      </c>
      <c r="G24" s="7">
        <v>45182</v>
      </c>
      <c r="H24" s="1">
        <v>1818560</v>
      </c>
      <c r="I24" s="1">
        <v>1818560</v>
      </c>
      <c r="J24" s="5" t="s">
        <v>18</v>
      </c>
      <c r="K24" s="4" t="s">
        <v>17</v>
      </c>
      <c r="L24" s="5" t="s">
        <v>19</v>
      </c>
      <c r="M24" s="1"/>
    </row>
    <row r="25" spans="1:13" ht="18.75" customHeight="1" x14ac:dyDescent="0.35">
      <c r="A25" s="1">
        <v>891409025</v>
      </c>
      <c r="B25" s="1" t="s">
        <v>16</v>
      </c>
      <c r="C25" s="1" t="s">
        <v>15</v>
      </c>
      <c r="D25" s="1">
        <v>57506</v>
      </c>
      <c r="E25" s="1"/>
      <c r="F25" s="7">
        <v>45182</v>
      </c>
      <c r="G25" s="7">
        <v>45182</v>
      </c>
      <c r="H25" s="1">
        <v>15660</v>
      </c>
      <c r="I25" s="1">
        <v>15660</v>
      </c>
      <c r="J25" s="5" t="s">
        <v>18</v>
      </c>
      <c r="K25" s="4" t="s">
        <v>17</v>
      </c>
      <c r="L25" s="5" t="s">
        <v>19</v>
      </c>
      <c r="M25" s="1"/>
    </row>
    <row r="26" spans="1:13" ht="18.75" customHeight="1" x14ac:dyDescent="0.35">
      <c r="A26" s="1">
        <v>891409025</v>
      </c>
      <c r="B26" s="1" t="s">
        <v>16</v>
      </c>
      <c r="C26" s="1" t="s">
        <v>15</v>
      </c>
      <c r="D26" s="1">
        <v>57615</v>
      </c>
      <c r="E26" s="1"/>
      <c r="F26" s="7">
        <v>45182</v>
      </c>
      <c r="G26" s="7">
        <v>45182</v>
      </c>
      <c r="H26" s="1">
        <v>340200</v>
      </c>
      <c r="I26" s="1">
        <v>340200</v>
      </c>
      <c r="J26" s="5" t="s">
        <v>18</v>
      </c>
      <c r="K26" s="4" t="s">
        <v>17</v>
      </c>
      <c r="L26" s="5" t="s">
        <v>19</v>
      </c>
      <c r="M26" s="1"/>
    </row>
    <row r="27" spans="1:13" ht="18.75" customHeight="1" x14ac:dyDescent="0.35">
      <c r="A27" s="1">
        <v>891409025</v>
      </c>
      <c r="B27" s="1" t="s">
        <v>16</v>
      </c>
      <c r="C27" s="1" t="s">
        <v>15</v>
      </c>
      <c r="D27" s="1">
        <v>59435</v>
      </c>
      <c r="E27" s="1"/>
      <c r="F27" s="7">
        <v>45182</v>
      </c>
      <c r="G27" s="7">
        <v>45182</v>
      </c>
      <c r="H27" s="1">
        <v>46400</v>
      </c>
      <c r="I27" s="1">
        <v>46400</v>
      </c>
      <c r="J27" s="5" t="s">
        <v>18</v>
      </c>
      <c r="K27" s="4" t="s">
        <v>17</v>
      </c>
      <c r="L27" s="5" t="s">
        <v>19</v>
      </c>
      <c r="M27" s="1"/>
    </row>
    <row r="28" spans="1:13" ht="18.75" customHeight="1" x14ac:dyDescent="0.35">
      <c r="A28" s="1">
        <v>891409025</v>
      </c>
      <c r="B28" s="1" t="s">
        <v>16</v>
      </c>
      <c r="C28" s="1" t="s">
        <v>15</v>
      </c>
      <c r="D28" s="1">
        <v>59633</v>
      </c>
      <c r="E28" s="1"/>
      <c r="F28" s="7">
        <v>45182</v>
      </c>
      <c r="G28" s="7">
        <v>45182</v>
      </c>
      <c r="H28" s="1">
        <v>124333</v>
      </c>
      <c r="I28" s="1">
        <v>124333</v>
      </c>
      <c r="J28" s="5" t="s">
        <v>18</v>
      </c>
      <c r="K28" s="4" t="s">
        <v>17</v>
      </c>
      <c r="L28" s="5" t="s">
        <v>19</v>
      </c>
      <c r="M28" s="1"/>
    </row>
    <row r="29" spans="1:13" ht="18.75" customHeight="1" x14ac:dyDescent="0.35">
      <c r="A29" s="1">
        <v>891409025</v>
      </c>
      <c r="B29" s="1" t="s">
        <v>16</v>
      </c>
      <c r="C29" s="1" t="s">
        <v>15</v>
      </c>
      <c r="D29" s="1">
        <v>60328</v>
      </c>
      <c r="E29" s="1"/>
      <c r="F29" s="7">
        <v>45182</v>
      </c>
      <c r="G29" s="7">
        <v>45182</v>
      </c>
      <c r="H29" s="1">
        <v>16600</v>
      </c>
      <c r="I29" s="1">
        <v>16600</v>
      </c>
      <c r="J29" s="5" t="s">
        <v>18</v>
      </c>
      <c r="K29" s="4" t="s">
        <v>17</v>
      </c>
      <c r="L29" s="5" t="s">
        <v>19</v>
      </c>
      <c r="M29" s="1"/>
    </row>
    <row r="30" spans="1:13" ht="18.75" customHeight="1" x14ac:dyDescent="0.35">
      <c r="A30" s="1">
        <v>891409025</v>
      </c>
      <c r="B30" s="1" t="s">
        <v>16</v>
      </c>
      <c r="C30" s="1" t="s">
        <v>15</v>
      </c>
      <c r="D30" s="1">
        <v>60330</v>
      </c>
      <c r="E30" s="1"/>
      <c r="F30" s="7">
        <v>45182</v>
      </c>
      <c r="G30" s="7">
        <v>45182</v>
      </c>
      <c r="H30" s="1">
        <v>46300</v>
      </c>
      <c r="I30" s="1">
        <v>46300</v>
      </c>
      <c r="J30" s="5" t="s">
        <v>18</v>
      </c>
      <c r="K30" s="4" t="s">
        <v>17</v>
      </c>
      <c r="L30" s="5" t="s">
        <v>19</v>
      </c>
      <c r="M30" s="1"/>
    </row>
    <row r="31" spans="1:13" ht="18.75" customHeight="1" x14ac:dyDescent="0.35">
      <c r="A31" s="1">
        <v>891409025</v>
      </c>
      <c r="B31" s="1" t="s">
        <v>16</v>
      </c>
      <c r="C31" s="1" t="s">
        <v>15</v>
      </c>
      <c r="D31" s="1">
        <v>60559</v>
      </c>
      <c r="E31" s="1"/>
      <c r="F31" s="7">
        <v>45182</v>
      </c>
      <c r="G31" s="7">
        <v>45182</v>
      </c>
      <c r="H31" s="1">
        <v>16600</v>
      </c>
      <c r="I31" s="1">
        <v>16600</v>
      </c>
      <c r="J31" s="5" t="s">
        <v>18</v>
      </c>
      <c r="K31" s="4" t="s">
        <v>17</v>
      </c>
      <c r="L31" s="5" t="s">
        <v>19</v>
      </c>
      <c r="M31" s="1"/>
    </row>
    <row r="32" spans="1:13" ht="18.75" customHeight="1" x14ac:dyDescent="0.35">
      <c r="A32" s="1">
        <v>891409025</v>
      </c>
      <c r="B32" s="1" t="s">
        <v>16</v>
      </c>
      <c r="C32" s="1" t="s">
        <v>15</v>
      </c>
      <c r="D32" s="1">
        <v>60583</v>
      </c>
      <c r="E32" s="1"/>
      <c r="F32" s="7">
        <v>45182</v>
      </c>
      <c r="G32" s="7">
        <v>45182</v>
      </c>
      <c r="H32" s="1">
        <v>46300</v>
      </c>
      <c r="I32" s="1">
        <v>46300</v>
      </c>
      <c r="J32" s="5" t="s">
        <v>18</v>
      </c>
      <c r="K32" s="4" t="s">
        <v>17</v>
      </c>
      <c r="L32" s="5" t="s">
        <v>19</v>
      </c>
      <c r="M32" s="1"/>
    </row>
    <row r="33" spans="1:13" ht="18.75" customHeight="1" x14ac:dyDescent="0.35">
      <c r="A33" s="1">
        <v>891409025</v>
      </c>
      <c r="B33" s="1" t="s">
        <v>16</v>
      </c>
      <c r="C33" s="1" t="s">
        <v>15</v>
      </c>
      <c r="D33" s="1">
        <v>60869</v>
      </c>
      <c r="E33" s="1"/>
      <c r="F33" s="7">
        <v>45182</v>
      </c>
      <c r="G33" s="7">
        <v>45182</v>
      </c>
      <c r="H33" s="1">
        <v>16600</v>
      </c>
      <c r="I33" s="1">
        <v>16600</v>
      </c>
      <c r="J33" s="5" t="s">
        <v>18</v>
      </c>
      <c r="K33" s="4" t="s">
        <v>17</v>
      </c>
      <c r="L33" s="5" t="s">
        <v>19</v>
      </c>
      <c r="M33" s="1"/>
    </row>
    <row r="34" spans="1:13" ht="18.75" customHeight="1" x14ac:dyDescent="0.35">
      <c r="A34" s="1">
        <v>891409025</v>
      </c>
      <c r="B34" s="1" t="s">
        <v>16</v>
      </c>
      <c r="C34" s="1" t="s">
        <v>15</v>
      </c>
      <c r="D34" s="1">
        <v>60903</v>
      </c>
      <c r="E34" s="1"/>
      <c r="F34" s="7">
        <v>45182</v>
      </c>
      <c r="G34" s="7">
        <v>45182</v>
      </c>
      <c r="H34" s="1">
        <v>46400</v>
      </c>
      <c r="I34" s="1">
        <v>46400</v>
      </c>
      <c r="J34" s="5" t="s">
        <v>18</v>
      </c>
      <c r="K34" s="4" t="s">
        <v>17</v>
      </c>
      <c r="L34" s="5" t="s">
        <v>19</v>
      </c>
      <c r="M34" s="1"/>
    </row>
    <row r="35" spans="1:13" ht="18.75" customHeight="1" x14ac:dyDescent="0.35">
      <c r="A35" s="1">
        <v>891409025</v>
      </c>
      <c r="B35" s="1" t="s">
        <v>16</v>
      </c>
      <c r="C35" s="1" t="s">
        <v>15</v>
      </c>
      <c r="D35" s="1">
        <v>61031</v>
      </c>
      <c r="E35" s="1"/>
      <c r="F35" s="7">
        <v>45182</v>
      </c>
      <c r="G35" s="7">
        <v>45182</v>
      </c>
      <c r="H35" s="1">
        <v>16600</v>
      </c>
      <c r="I35" s="1">
        <v>16600</v>
      </c>
      <c r="J35" s="5" t="s">
        <v>18</v>
      </c>
      <c r="K35" s="4" t="s">
        <v>17</v>
      </c>
      <c r="L35" s="5" t="s">
        <v>19</v>
      </c>
      <c r="M35" s="1"/>
    </row>
    <row r="36" spans="1:13" ht="18.75" customHeight="1" x14ac:dyDescent="0.35">
      <c r="A36" s="1">
        <v>891409025</v>
      </c>
      <c r="B36" s="1" t="s">
        <v>16</v>
      </c>
      <c r="C36" s="1" t="s">
        <v>15</v>
      </c>
      <c r="D36" s="1">
        <v>61038</v>
      </c>
      <c r="E36" s="1"/>
      <c r="F36" s="7">
        <v>45182</v>
      </c>
      <c r="G36" s="7">
        <v>45182</v>
      </c>
      <c r="H36" s="1">
        <v>46400</v>
      </c>
      <c r="I36" s="1">
        <v>46400</v>
      </c>
      <c r="J36" s="5" t="s">
        <v>18</v>
      </c>
      <c r="K36" s="4" t="s">
        <v>17</v>
      </c>
      <c r="L36" s="5" t="s">
        <v>19</v>
      </c>
      <c r="M36" s="1"/>
    </row>
    <row r="37" spans="1:13" ht="18.75" customHeight="1" x14ac:dyDescent="0.35">
      <c r="A37" s="1">
        <v>891409025</v>
      </c>
      <c r="B37" s="1" t="s">
        <v>16</v>
      </c>
      <c r="C37" s="1" t="s">
        <v>15</v>
      </c>
      <c r="D37" s="1">
        <v>61086</v>
      </c>
      <c r="E37" s="1"/>
      <c r="F37" s="7">
        <v>45182</v>
      </c>
      <c r="G37" s="7">
        <v>45182</v>
      </c>
      <c r="H37" s="1">
        <v>32000</v>
      </c>
      <c r="I37" s="1">
        <v>32000</v>
      </c>
      <c r="J37" s="5" t="s">
        <v>18</v>
      </c>
      <c r="K37" s="4" t="s">
        <v>17</v>
      </c>
      <c r="L37" s="5" t="s">
        <v>19</v>
      </c>
      <c r="M37" s="1"/>
    </row>
    <row r="38" spans="1:13" ht="18.75" customHeight="1" x14ac:dyDescent="0.35">
      <c r="A38" s="1">
        <v>891409025</v>
      </c>
      <c r="B38" s="1" t="s">
        <v>16</v>
      </c>
      <c r="C38" s="1" t="s">
        <v>15</v>
      </c>
      <c r="D38" s="1">
        <v>61087</v>
      </c>
      <c r="E38" s="1"/>
      <c r="F38" s="7">
        <v>45182</v>
      </c>
      <c r="G38" s="7">
        <v>45182</v>
      </c>
      <c r="H38" s="1">
        <v>16600</v>
      </c>
      <c r="I38" s="1">
        <v>16600</v>
      </c>
      <c r="J38" s="5" t="s">
        <v>18</v>
      </c>
      <c r="K38" s="4" t="s">
        <v>17</v>
      </c>
      <c r="L38" s="5" t="s">
        <v>19</v>
      </c>
      <c r="M38" s="1"/>
    </row>
    <row r="39" spans="1:13" ht="18.75" customHeight="1" x14ac:dyDescent="0.35">
      <c r="A39" s="1">
        <v>891409025</v>
      </c>
      <c r="B39" s="1" t="s">
        <v>16</v>
      </c>
      <c r="C39" s="1" t="s">
        <v>15</v>
      </c>
      <c r="D39" s="1">
        <v>61313</v>
      </c>
      <c r="E39" s="1"/>
      <c r="F39" s="7">
        <v>45182</v>
      </c>
      <c r="G39" s="7">
        <v>45182</v>
      </c>
      <c r="H39" s="1">
        <v>4986</v>
      </c>
      <c r="I39" s="1">
        <v>4986</v>
      </c>
      <c r="J39" s="5" t="s">
        <v>18</v>
      </c>
      <c r="K39" s="4" t="s">
        <v>17</v>
      </c>
      <c r="L39" s="5" t="s">
        <v>19</v>
      </c>
      <c r="M39" s="1"/>
    </row>
    <row r="40" spans="1:13" ht="18.75" customHeight="1" x14ac:dyDescent="0.35">
      <c r="A40" s="1">
        <v>891409025</v>
      </c>
      <c r="B40" s="1" t="s">
        <v>16</v>
      </c>
      <c r="C40" s="1" t="s">
        <v>15</v>
      </c>
      <c r="D40" s="1">
        <v>63127</v>
      </c>
      <c r="E40" s="1"/>
      <c r="F40" s="7">
        <v>45210</v>
      </c>
      <c r="G40" s="7">
        <v>45210</v>
      </c>
      <c r="H40" s="1">
        <v>3000</v>
      </c>
      <c r="I40" s="1">
        <v>3000</v>
      </c>
      <c r="J40" s="5" t="s">
        <v>18</v>
      </c>
      <c r="K40" s="4" t="s">
        <v>17</v>
      </c>
      <c r="L40" s="5" t="s">
        <v>19</v>
      </c>
      <c r="M40" s="1"/>
    </row>
    <row r="41" spans="1:13" ht="18.75" customHeight="1" x14ac:dyDescent="0.35">
      <c r="A41" s="1">
        <v>891409025</v>
      </c>
      <c r="B41" s="1" t="s">
        <v>16</v>
      </c>
      <c r="C41" s="1" t="s">
        <v>15</v>
      </c>
      <c r="D41" s="1">
        <v>63711</v>
      </c>
      <c r="E41" s="1"/>
      <c r="F41" s="7">
        <v>45210</v>
      </c>
      <c r="G41" s="7">
        <v>45210</v>
      </c>
      <c r="H41" s="1">
        <v>221900</v>
      </c>
      <c r="I41" s="1">
        <v>221900</v>
      </c>
      <c r="J41" s="5" t="s">
        <v>18</v>
      </c>
      <c r="K41" s="4" t="s">
        <v>17</v>
      </c>
      <c r="L41" s="5" t="s">
        <v>19</v>
      </c>
      <c r="M41" s="1"/>
    </row>
    <row r="42" spans="1:13" ht="18.75" customHeight="1" x14ac:dyDescent="0.35">
      <c r="A42" s="1">
        <v>891409025</v>
      </c>
      <c r="B42" s="1" t="s">
        <v>16</v>
      </c>
      <c r="C42" s="1" t="s">
        <v>15</v>
      </c>
      <c r="D42" s="1">
        <v>64208</v>
      </c>
      <c r="E42" s="1"/>
      <c r="F42" s="7">
        <v>45210</v>
      </c>
      <c r="G42" s="7">
        <v>45210</v>
      </c>
      <c r="H42" s="1">
        <v>204743</v>
      </c>
      <c r="I42" s="1">
        <v>204743</v>
      </c>
      <c r="J42" s="5" t="s">
        <v>18</v>
      </c>
      <c r="K42" s="4" t="s">
        <v>17</v>
      </c>
      <c r="L42" s="5" t="s">
        <v>19</v>
      </c>
      <c r="M42" s="1"/>
    </row>
    <row r="43" spans="1:13" ht="18.75" customHeight="1" x14ac:dyDescent="0.35">
      <c r="A43" s="1">
        <v>891409025</v>
      </c>
      <c r="B43" s="1" t="s">
        <v>16</v>
      </c>
      <c r="C43" s="1" t="s">
        <v>15</v>
      </c>
      <c r="D43" s="1">
        <v>66173</v>
      </c>
      <c r="E43" s="1"/>
      <c r="F43" s="7">
        <v>45234</v>
      </c>
      <c r="G43" s="7">
        <v>45234</v>
      </c>
      <c r="H43" s="1">
        <v>96135</v>
      </c>
      <c r="I43" s="1">
        <v>96135</v>
      </c>
      <c r="J43" s="5" t="s">
        <v>18</v>
      </c>
      <c r="K43" s="4" t="s">
        <v>17</v>
      </c>
      <c r="L43" s="5" t="s">
        <v>19</v>
      </c>
      <c r="M43" s="1"/>
    </row>
    <row r="44" spans="1:13" ht="18.75" customHeight="1" x14ac:dyDescent="0.35">
      <c r="A44" s="1">
        <v>891409025</v>
      </c>
      <c r="B44" s="1" t="s">
        <v>16</v>
      </c>
      <c r="C44" s="1" t="s">
        <v>15</v>
      </c>
      <c r="D44" s="1">
        <v>70600</v>
      </c>
      <c r="E44" s="1"/>
      <c r="F44" s="7">
        <v>45326</v>
      </c>
      <c r="G44" s="7">
        <v>45326</v>
      </c>
      <c r="H44" s="1">
        <v>712463</v>
      </c>
      <c r="I44" s="1">
        <v>712463</v>
      </c>
      <c r="J44" s="5" t="s">
        <v>18</v>
      </c>
      <c r="K44" s="4" t="s">
        <v>17</v>
      </c>
      <c r="L44" s="5" t="s">
        <v>19</v>
      </c>
      <c r="M44" s="1"/>
    </row>
    <row r="45" spans="1:13" ht="18.75" customHeight="1" x14ac:dyDescent="0.35">
      <c r="A45" s="1">
        <v>891409025</v>
      </c>
      <c r="B45" s="1" t="s">
        <v>16</v>
      </c>
      <c r="C45" s="1" t="s">
        <v>15</v>
      </c>
      <c r="D45" s="1">
        <v>72901</v>
      </c>
      <c r="E45" s="1"/>
      <c r="F45" s="7">
        <v>45331</v>
      </c>
      <c r="G45" s="7">
        <v>45331</v>
      </c>
      <c r="H45" s="1">
        <v>81400</v>
      </c>
      <c r="I45" s="1">
        <v>81400</v>
      </c>
      <c r="J45" s="5" t="s">
        <v>18</v>
      </c>
      <c r="K45" s="4" t="s">
        <v>17</v>
      </c>
      <c r="L45" s="5" t="s">
        <v>19</v>
      </c>
      <c r="M45" s="1"/>
    </row>
    <row r="46" spans="1:13" ht="18.75" customHeight="1" x14ac:dyDescent="0.35">
      <c r="A46" s="1">
        <v>891409025</v>
      </c>
      <c r="B46" s="1" t="s">
        <v>16</v>
      </c>
      <c r="C46" s="1" t="s">
        <v>15</v>
      </c>
      <c r="D46" s="1">
        <v>59448</v>
      </c>
      <c r="E46" s="1"/>
      <c r="F46" s="7">
        <v>45574</v>
      </c>
      <c r="G46" s="7">
        <v>45574</v>
      </c>
      <c r="H46" s="1">
        <v>15660</v>
      </c>
      <c r="I46" s="1">
        <v>15660</v>
      </c>
      <c r="J46" s="5" t="s">
        <v>18</v>
      </c>
      <c r="K46" s="4" t="s">
        <v>17</v>
      </c>
      <c r="L46" s="5" t="s">
        <v>19</v>
      </c>
      <c r="M46" s="1"/>
    </row>
    <row r="47" spans="1:13" ht="18.75" customHeight="1" x14ac:dyDescent="0.35">
      <c r="A47" s="1">
        <v>891409025</v>
      </c>
      <c r="B47" s="1" t="s">
        <v>16</v>
      </c>
      <c r="C47" s="1" t="s">
        <v>15</v>
      </c>
      <c r="D47" s="1">
        <v>69036</v>
      </c>
      <c r="E47" s="1"/>
      <c r="F47" s="7">
        <v>45574</v>
      </c>
      <c r="G47" s="7">
        <v>45574</v>
      </c>
      <c r="H47" s="1">
        <v>14000</v>
      </c>
      <c r="I47" s="1">
        <v>14000</v>
      </c>
      <c r="J47" s="5" t="s">
        <v>18</v>
      </c>
      <c r="K47" s="4" t="s">
        <v>17</v>
      </c>
      <c r="L47" s="5" t="s">
        <v>19</v>
      </c>
      <c r="M47" s="1"/>
    </row>
    <row r="48" spans="1:13" ht="18.75" customHeight="1" x14ac:dyDescent="0.35">
      <c r="A48" s="1">
        <v>891409025</v>
      </c>
      <c r="B48" s="1" t="s">
        <v>16</v>
      </c>
      <c r="C48" s="1" t="s">
        <v>15</v>
      </c>
      <c r="D48" s="1">
        <v>88693</v>
      </c>
      <c r="E48" s="1"/>
      <c r="F48" s="7">
        <v>45574</v>
      </c>
      <c r="G48" s="7">
        <v>45574</v>
      </c>
      <c r="H48" s="1">
        <v>1085739</v>
      </c>
      <c r="I48" s="1">
        <v>1085739</v>
      </c>
      <c r="J48" s="5" t="s">
        <v>18</v>
      </c>
      <c r="K48" s="4" t="s">
        <v>17</v>
      </c>
      <c r="L48" s="5" t="s">
        <v>19</v>
      </c>
      <c r="M48" s="1"/>
    </row>
    <row r="49" spans="1:13" ht="18.75" customHeight="1" x14ac:dyDescent="0.35">
      <c r="A49" s="1">
        <v>891409025</v>
      </c>
      <c r="B49" s="1" t="s">
        <v>16</v>
      </c>
      <c r="C49" s="1" t="s">
        <v>15</v>
      </c>
      <c r="D49" s="1">
        <v>90491</v>
      </c>
      <c r="E49" s="1"/>
      <c r="F49" s="7">
        <v>45618</v>
      </c>
      <c r="G49" s="7">
        <v>45618</v>
      </c>
      <c r="H49" s="1">
        <v>81400</v>
      </c>
      <c r="I49" s="1">
        <v>81400</v>
      </c>
      <c r="J49" s="5" t="s">
        <v>18</v>
      </c>
      <c r="K49" s="4" t="s">
        <v>17</v>
      </c>
      <c r="L49" s="5" t="s">
        <v>19</v>
      </c>
      <c r="M49" s="1"/>
    </row>
    <row r="50" spans="1:13" ht="18.75" customHeight="1" x14ac:dyDescent="0.35">
      <c r="A50" s="1">
        <v>891409025</v>
      </c>
      <c r="B50" s="1" t="s">
        <v>16</v>
      </c>
      <c r="C50" s="1" t="s">
        <v>13</v>
      </c>
      <c r="D50" s="1">
        <v>162180</v>
      </c>
      <c r="E50" s="1"/>
      <c r="F50" s="7">
        <v>40980</v>
      </c>
      <c r="G50" s="7">
        <v>40980</v>
      </c>
      <c r="H50" s="1">
        <v>12276</v>
      </c>
      <c r="I50" s="1">
        <v>12276</v>
      </c>
      <c r="J50" s="5" t="s">
        <v>18</v>
      </c>
      <c r="K50" s="4" t="s">
        <v>17</v>
      </c>
      <c r="L50" s="5" t="s">
        <v>19</v>
      </c>
      <c r="M50" s="1"/>
    </row>
    <row r="51" spans="1:13" ht="18.75" customHeight="1" x14ac:dyDescent="0.35">
      <c r="A51" s="1">
        <v>891409025</v>
      </c>
      <c r="B51" s="1" t="s">
        <v>16</v>
      </c>
      <c r="C51" s="1" t="s">
        <v>13</v>
      </c>
      <c r="D51" s="1">
        <v>162181</v>
      </c>
      <c r="E51" s="1"/>
      <c r="F51" s="7">
        <v>40980</v>
      </c>
      <c r="G51" s="7">
        <v>40980</v>
      </c>
      <c r="H51" s="1">
        <v>275569</v>
      </c>
      <c r="I51" s="1">
        <v>275569</v>
      </c>
      <c r="J51" s="5" t="s">
        <v>18</v>
      </c>
      <c r="K51" s="4" t="s">
        <v>17</v>
      </c>
      <c r="L51" s="5" t="s">
        <v>19</v>
      </c>
      <c r="M51" s="1"/>
    </row>
    <row r="52" spans="1:13" ht="18.75" customHeight="1" x14ac:dyDescent="0.35">
      <c r="A52" s="1">
        <v>891409025</v>
      </c>
      <c r="B52" s="1" t="s">
        <v>16</v>
      </c>
      <c r="C52" s="1" t="s">
        <v>13</v>
      </c>
      <c r="D52" s="1">
        <v>468892</v>
      </c>
      <c r="E52" s="1"/>
      <c r="F52" s="7">
        <v>42751</v>
      </c>
      <c r="G52" s="7">
        <v>42751</v>
      </c>
      <c r="H52" s="1">
        <v>32336</v>
      </c>
      <c r="I52" s="1">
        <v>32336</v>
      </c>
      <c r="J52" s="5" t="s">
        <v>18</v>
      </c>
      <c r="K52" s="4" t="s">
        <v>17</v>
      </c>
      <c r="L52" s="5" t="s">
        <v>19</v>
      </c>
      <c r="M52" s="1"/>
    </row>
    <row r="53" spans="1:13" ht="18.75" customHeight="1" x14ac:dyDescent="0.35">
      <c r="A53" s="1">
        <v>891409025</v>
      </c>
      <c r="B53" s="1" t="s">
        <v>16</v>
      </c>
      <c r="C53" s="1" t="s">
        <v>14</v>
      </c>
      <c r="D53" s="1">
        <v>1978</v>
      </c>
      <c r="E53" s="1"/>
      <c r="F53" s="7">
        <v>43067</v>
      </c>
      <c r="G53" s="7">
        <v>43067</v>
      </c>
      <c r="H53" s="1">
        <v>7326</v>
      </c>
      <c r="I53" s="1">
        <v>7326</v>
      </c>
      <c r="J53" s="5" t="s">
        <v>18</v>
      </c>
      <c r="K53" s="4" t="s">
        <v>17</v>
      </c>
      <c r="L53" s="5" t="s">
        <v>19</v>
      </c>
      <c r="M53" s="1"/>
    </row>
    <row r="54" spans="1:13" x14ac:dyDescent="0.35">
      <c r="I54">
        <f>SUM(I2:I53)</f>
        <v>10372370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DB2A-3E22-4DA4-8316-F75EB14FC647}">
  <dimension ref="A1:AQ55"/>
  <sheetViews>
    <sheetView workbookViewId="0">
      <pane ySplit="2" topLeftCell="A3" activePane="bottomLeft" state="frozen"/>
      <selection activeCell="H2" sqref="H2"/>
      <selection pane="bottomLeft" activeCell="X48" sqref="X48"/>
    </sheetView>
  </sheetViews>
  <sheetFormatPr baseColWidth="10" defaultRowHeight="14.5" x14ac:dyDescent="0.35"/>
  <cols>
    <col min="1" max="1" width="8.1796875" bestFit="1" customWidth="1"/>
    <col min="2" max="2" width="19.6328125" bestFit="1" customWidth="1"/>
    <col min="3" max="3" width="8.1796875" customWidth="1"/>
    <col min="4" max="4" width="8.7265625" customWidth="1"/>
    <col min="9" max="10" width="12.7265625" style="33" bestFit="1" customWidth="1"/>
    <col min="13" max="13" width="13.54296875" style="43" customWidth="1"/>
    <col min="14" max="14" width="15.81640625" style="43" customWidth="1"/>
    <col min="38" max="38" width="15.54296875" style="37" bestFit="1" customWidth="1"/>
    <col min="41" max="41" width="10.90625" style="8"/>
    <col min="43" max="43" width="12.6328125" style="33" bestFit="1" customWidth="1"/>
  </cols>
  <sheetData>
    <row r="1" spans="1:43" s="10" customFormat="1" ht="10" x14ac:dyDescent="0.35">
      <c r="A1" s="9"/>
      <c r="G1" s="11"/>
      <c r="H1" s="11"/>
      <c r="I1" s="12">
        <f>+SUBTOTAL(9,I3:I26697)</f>
        <v>10372370</v>
      </c>
      <c r="J1" s="12">
        <f>+SUBTOTAL(9,J3:J26697)</f>
        <v>10372370</v>
      </c>
      <c r="M1" s="45">
        <f>+J1-SUM(AC1:AK1)</f>
        <v>0</v>
      </c>
      <c r="N1" s="39"/>
      <c r="O1" s="12">
        <f>+SUBTOTAL(9,O3:O26697)</f>
        <v>405978</v>
      </c>
      <c r="P1" s="14"/>
      <c r="Q1" s="13"/>
      <c r="R1" s="11"/>
      <c r="S1" s="11"/>
      <c r="T1" s="11"/>
      <c r="U1" s="11"/>
      <c r="V1" s="15">
        <v>3829361</v>
      </c>
      <c r="W1" s="13"/>
      <c r="X1" s="13"/>
      <c r="Y1" s="13"/>
      <c r="Z1" s="13"/>
      <c r="AA1" s="13"/>
      <c r="AB1" s="13"/>
      <c r="AC1" s="12">
        <f t="shared" ref="AC1:AL1" si="0">+SUBTOTAL(9,AC3:AC26697)</f>
        <v>1925000</v>
      </c>
      <c r="AD1" s="12">
        <f t="shared" si="0"/>
        <v>3829361</v>
      </c>
      <c r="AE1" s="12">
        <f t="shared" si="0"/>
        <v>3339774</v>
      </c>
      <c r="AF1" s="12">
        <f t="shared" si="0"/>
        <v>0</v>
      </c>
      <c r="AG1" s="12">
        <f t="shared" si="0"/>
        <v>0</v>
      </c>
      <c r="AH1" s="12">
        <f t="shared" si="0"/>
        <v>0</v>
      </c>
      <c r="AI1" s="12">
        <f t="shared" si="0"/>
        <v>1278235</v>
      </c>
      <c r="AJ1" s="12">
        <f t="shared" si="0"/>
        <v>0</v>
      </c>
      <c r="AK1" s="12">
        <f t="shared" si="0"/>
        <v>0</v>
      </c>
      <c r="AL1" s="12">
        <f t="shared" si="0"/>
        <v>1925000</v>
      </c>
      <c r="AM1" s="13"/>
      <c r="AN1" s="13"/>
      <c r="AO1" s="13"/>
      <c r="AP1" s="13"/>
      <c r="AQ1" s="12"/>
    </row>
    <row r="2" spans="1:43" s="10" customFormat="1" ht="30" x14ac:dyDescent="0.35">
      <c r="A2" s="16" t="s">
        <v>6</v>
      </c>
      <c r="B2" s="16" t="s">
        <v>8</v>
      </c>
      <c r="C2" s="16" t="s">
        <v>0</v>
      </c>
      <c r="D2" s="16" t="s">
        <v>1</v>
      </c>
      <c r="E2" s="16" t="s">
        <v>20</v>
      </c>
      <c r="F2" s="16" t="s">
        <v>21</v>
      </c>
      <c r="G2" s="17" t="s">
        <v>2</v>
      </c>
      <c r="H2" s="17" t="s">
        <v>3</v>
      </c>
      <c r="I2" s="18" t="s">
        <v>4</v>
      </c>
      <c r="J2" s="18" t="s">
        <v>5</v>
      </c>
      <c r="K2" s="16" t="s">
        <v>7</v>
      </c>
      <c r="L2" s="16" t="s">
        <v>9</v>
      </c>
      <c r="M2" s="19" t="s">
        <v>22</v>
      </c>
      <c r="N2" s="20" t="s">
        <v>23</v>
      </c>
      <c r="O2" s="21" t="s">
        <v>24</v>
      </c>
      <c r="P2" s="22" t="s">
        <v>25</v>
      </c>
      <c r="Q2" s="23" t="s">
        <v>26</v>
      </c>
      <c r="R2" s="24" t="s">
        <v>27</v>
      </c>
      <c r="S2" s="24" t="s">
        <v>28</v>
      </c>
      <c r="T2" s="24" t="s">
        <v>29</v>
      </c>
      <c r="U2" s="24" t="s">
        <v>30</v>
      </c>
      <c r="V2" s="25" t="s">
        <v>34</v>
      </c>
      <c r="W2" s="26" t="s">
        <v>35</v>
      </c>
      <c r="X2" s="26" t="s">
        <v>36</v>
      </c>
      <c r="Y2" s="26" t="s">
        <v>37</v>
      </c>
      <c r="Z2" s="26" t="s">
        <v>38</v>
      </c>
      <c r="AA2" s="26" t="s">
        <v>39</v>
      </c>
      <c r="AB2" s="26" t="s">
        <v>40</v>
      </c>
      <c r="AC2" s="27" t="s">
        <v>41</v>
      </c>
      <c r="AD2" s="27" t="s">
        <v>42</v>
      </c>
      <c r="AE2" s="27" t="s">
        <v>43</v>
      </c>
      <c r="AF2" s="27" t="s">
        <v>32</v>
      </c>
      <c r="AG2" s="27" t="s">
        <v>44</v>
      </c>
      <c r="AH2" s="27" t="s">
        <v>31</v>
      </c>
      <c r="AI2" s="27" t="s">
        <v>45</v>
      </c>
      <c r="AJ2" s="27" t="s">
        <v>46</v>
      </c>
      <c r="AK2" s="27" t="s">
        <v>47</v>
      </c>
      <c r="AL2" s="35" t="s">
        <v>184</v>
      </c>
      <c r="AM2" s="28" t="s">
        <v>48</v>
      </c>
      <c r="AN2" s="28" t="s">
        <v>49</v>
      </c>
      <c r="AO2" s="34" t="s">
        <v>50</v>
      </c>
      <c r="AP2" s="28" t="s">
        <v>51</v>
      </c>
      <c r="AQ2" s="38" t="s">
        <v>52</v>
      </c>
    </row>
    <row r="3" spans="1:43" s="10" customFormat="1" ht="10" x14ac:dyDescent="0.35">
      <c r="A3" s="29">
        <v>891409025</v>
      </c>
      <c r="B3" s="29" t="s">
        <v>16</v>
      </c>
      <c r="C3" s="29" t="s">
        <v>15</v>
      </c>
      <c r="D3" s="29">
        <v>56862</v>
      </c>
      <c r="E3" s="30" t="s">
        <v>144</v>
      </c>
      <c r="F3" s="29" t="s">
        <v>145</v>
      </c>
      <c r="G3" s="31">
        <v>45182</v>
      </c>
      <c r="H3" s="31">
        <v>45182</v>
      </c>
      <c r="I3" s="32">
        <v>103440</v>
      </c>
      <c r="J3" s="32">
        <v>103440</v>
      </c>
      <c r="K3" s="29" t="s">
        <v>18</v>
      </c>
      <c r="L3" s="29" t="s">
        <v>17</v>
      </c>
      <c r="M3" s="40" t="s">
        <v>182</v>
      </c>
      <c r="N3" s="40" t="s">
        <v>182</v>
      </c>
      <c r="O3" s="36">
        <v>0</v>
      </c>
      <c r="P3" s="29"/>
      <c r="Q3" s="29" t="s">
        <v>131</v>
      </c>
      <c r="R3" s="31">
        <v>45103</v>
      </c>
      <c r="S3" s="31">
        <v>45182</v>
      </c>
      <c r="T3" s="31">
        <v>45260</v>
      </c>
      <c r="U3" s="31"/>
      <c r="V3" s="36">
        <v>0</v>
      </c>
      <c r="W3" s="29"/>
      <c r="X3" s="29"/>
      <c r="Y3" s="29"/>
      <c r="Z3" s="29" t="s">
        <v>59</v>
      </c>
      <c r="AA3" s="29"/>
      <c r="AB3" s="29" t="s">
        <v>64</v>
      </c>
      <c r="AC3" s="32">
        <v>103440</v>
      </c>
      <c r="AD3" s="36">
        <v>0</v>
      </c>
      <c r="AE3" s="36">
        <v>0</v>
      </c>
      <c r="AF3" s="36">
        <v>0</v>
      </c>
      <c r="AG3" s="36">
        <v>0</v>
      </c>
      <c r="AH3" s="36">
        <v>0</v>
      </c>
      <c r="AI3" s="36">
        <v>0</v>
      </c>
      <c r="AJ3" s="36">
        <v>0</v>
      </c>
      <c r="AK3" s="36">
        <v>0</v>
      </c>
      <c r="AL3" s="36">
        <v>103440</v>
      </c>
      <c r="AM3" s="36">
        <v>0</v>
      </c>
      <c r="AN3" s="29">
        <v>4800062328</v>
      </c>
      <c r="AO3" s="31">
        <v>45314</v>
      </c>
      <c r="AP3" s="29" t="s">
        <v>183</v>
      </c>
      <c r="AQ3" s="32">
        <v>1925000</v>
      </c>
    </row>
    <row r="4" spans="1:43" s="10" customFormat="1" ht="10" x14ac:dyDescent="0.35">
      <c r="A4" s="29">
        <v>891409025</v>
      </c>
      <c r="B4" s="29" t="s">
        <v>16</v>
      </c>
      <c r="C4" s="29" t="s">
        <v>15</v>
      </c>
      <c r="D4" s="29">
        <v>57372</v>
      </c>
      <c r="E4" s="30" t="s">
        <v>146</v>
      </c>
      <c r="F4" s="29" t="s">
        <v>147</v>
      </c>
      <c r="G4" s="31">
        <v>45182</v>
      </c>
      <c r="H4" s="31">
        <v>45182</v>
      </c>
      <c r="I4" s="32">
        <v>1818560</v>
      </c>
      <c r="J4" s="32">
        <v>1818560</v>
      </c>
      <c r="K4" s="29" t="s">
        <v>18</v>
      </c>
      <c r="L4" s="29" t="s">
        <v>17</v>
      </c>
      <c r="M4" s="40" t="s">
        <v>182</v>
      </c>
      <c r="N4" s="40" t="s">
        <v>182</v>
      </c>
      <c r="O4" s="36">
        <v>0</v>
      </c>
      <c r="P4" s="29"/>
      <c r="Q4" s="29" t="s">
        <v>131</v>
      </c>
      <c r="R4" s="31">
        <v>45106</v>
      </c>
      <c r="S4" s="31">
        <v>45182</v>
      </c>
      <c r="T4" s="31">
        <v>45260</v>
      </c>
      <c r="U4" s="31"/>
      <c r="V4" s="36">
        <v>0</v>
      </c>
      <c r="W4" s="29"/>
      <c r="X4" s="29"/>
      <c r="Y4" s="29"/>
      <c r="Z4" s="29" t="s">
        <v>59</v>
      </c>
      <c r="AA4" s="29"/>
      <c r="AB4" s="29" t="s">
        <v>64</v>
      </c>
      <c r="AC4" s="32">
        <v>1818560</v>
      </c>
      <c r="AD4" s="36">
        <v>0</v>
      </c>
      <c r="AE4" s="36">
        <v>0</v>
      </c>
      <c r="AF4" s="36">
        <v>0</v>
      </c>
      <c r="AG4" s="36">
        <v>0</v>
      </c>
      <c r="AH4" s="36">
        <v>0</v>
      </c>
      <c r="AI4" s="36">
        <v>0</v>
      </c>
      <c r="AJ4" s="36">
        <v>0</v>
      </c>
      <c r="AK4" s="36">
        <v>0</v>
      </c>
      <c r="AL4" s="36">
        <v>1818560</v>
      </c>
      <c r="AM4" s="36">
        <v>0</v>
      </c>
      <c r="AN4" s="29">
        <v>4800062328</v>
      </c>
      <c r="AO4" s="31">
        <v>45314</v>
      </c>
      <c r="AP4" s="29" t="s">
        <v>183</v>
      </c>
      <c r="AQ4" s="32">
        <v>1925000</v>
      </c>
    </row>
    <row r="5" spans="1:43" s="10" customFormat="1" ht="10" x14ac:dyDescent="0.35">
      <c r="A5" s="29">
        <v>891409025</v>
      </c>
      <c r="B5" s="29" t="s">
        <v>16</v>
      </c>
      <c r="C5" s="29" t="s">
        <v>15</v>
      </c>
      <c r="D5" s="29">
        <v>63127</v>
      </c>
      <c r="E5" s="30" t="s">
        <v>148</v>
      </c>
      <c r="F5" s="29" t="s">
        <v>149</v>
      </c>
      <c r="G5" s="31">
        <v>45210</v>
      </c>
      <c r="H5" s="31">
        <v>45210</v>
      </c>
      <c r="I5" s="32">
        <v>3000</v>
      </c>
      <c r="J5" s="32">
        <v>3000</v>
      </c>
      <c r="K5" s="29" t="s">
        <v>18</v>
      </c>
      <c r="L5" s="29" t="s">
        <v>17</v>
      </c>
      <c r="M5" s="40" t="s">
        <v>182</v>
      </c>
      <c r="N5" s="40" t="s">
        <v>182</v>
      </c>
      <c r="O5" s="36">
        <v>0</v>
      </c>
      <c r="P5" s="29"/>
      <c r="Q5" s="29" t="s">
        <v>131</v>
      </c>
      <c r="R5" s="31">
        <v>45176</v>
      </c>
      <c r="S5" s="31">
        <v>45212</v>
      </c>
      <c r="T5" s="31">
        <v>45257</v>
      </c>
      <c r="U5" s="31"/>
      <c r="V5" s="36">
        <v>0</v>
      </c>
      <c r="W5" s="29"/>
      <c r="X5" s="29"/>
      <c r="Y5" s="29"/>
      <c r="Z5" s="29" t="s">
        <v>59</v>
      </c>
      <c r="AA5" s="29"/>
      <c r="AB5" s="29" t="s">
        <v>143</v>
      </c>
      <c r="AC5" s="32">
        <v>3000</v>
      </c>
      <c r="AD5" s="36">
        <v>0</v>
      </c>
      <c r="AE5" s="36">
        <v>0</v>
      </c>
      <c r="AF5" s="36">
        <v>0</v>
      </c>
      <c r="AG5" s="36">
        <v>0</v>
      </c>
      <c r="AH5" s="36">
        <v>0</v>
      </c>
      <c r="AI5" s="36">
        <v>0</v>
      </c>
      <c r="AJ5" s="36">
        <v>0</v>
      </c>
      <c r="AK5" s="36">
        <v>0</v>
      </c>
      <c r="AL5" s="36">
        <v>3000</v>
      </c>
      <c r="AM5" s="36">
        <v>0</v>
      </c>
      <c r="AN5" s="29">
        <v>4800062328</v>
      </c>
      <c r="AO5" s="31">
        <v>45314</v>
      </c>
      <c r="AP5" s="29" t="s">
        <v>183</v>
      </c>
      <c r="AQ5" s="32">
        <v>1925000</v>
      </c>
    </row>
    <row r="6" spans="1:43" s="10" customFormat="1" ht="10" x14ac:dyDescent="0.35">
      <c r="A6" s="29">
        <v>891409025</v>
      </c>
      <c r="B6" s="29" t="s">
        <v>16</v>
      </c>
      <c r="C6" s="29" t="s">
        <v>15</v>
      </c>
      <c r="D6" s="29">
        <v>34591</v>
      </c>
      <c r="E6" s="30" t="s">
        <v>60</v>
      </c>
      <c r="F6" s="29" t="s">
        <v>61</v>
      </c>
      <c r="G6" s="31">
        <v>45107</v>
      </c>
      <c r="H6" s="31">
        <v>45107</v>
      </c>
      <c r="I6" s="32">
        <v>99400</v>
      </c>
      <c r="J6" s="32">
        <v>99400</v>
      </c>
      <c r="K6" s="29" t="s">
        <v>18</v>
      </c>
      <c r="L6" s="29" t="s">
        <v>17</v>
      </c>
      <c r="M6" s="40" t="s">
        <v>181</v>
      </c>
      <c r="N6" s="40" t="s">
        <v>55</v>
      </c>
      <c r="O6" s="36">
        <v>0</v>
      </c>
      <c r="P6" s="29"/>
      <c r="Q6" s="29" t="s">
        <v>56</v>
      </c>
      <c r="R6" s="31">
        <v>44764</v>
      </c>
      <c r="S6" s="31">
        <v>45091</v>
      </c>
      <c r="T6" s="31">
        <v>45091</v>
      </c>
      <c r="U6" s="31">
        <v>45100</v>
      </c>
      <c r="V6" s="32">
        <v>99400</v>
      </c>
      <c r="W6" s="29" t="s">
        <v>33</v>
      </c>
      <c r="X6" s="29" t="s">
        <v>62</v>
      </c>
      <c r="Y6" s="29" t="s">
        <v>58</v>
      </c>
      <c r="Z6" s="29"/>
      <c r="AA6" s="29" t="s">
        <v>63</v>
      </c>
      <c r="AB6" s="29" t="s">
        <v>64</v>
      </c>
      <c r="AC6" s="36">
        <v>0</v>
      </c>
      <c r="AD6" s="32">
        <v>99400</v>
      </c>
      <c r="AE6" s="36">
        <v>0</v>
      </c>
      <c r="AF6" s="36">
        <v>0</v>
      </c>
      <c r="AG6" s="36">
        <v>0</v>
      </c>
      <c r="AH6" s="36">
        <v>0</v>
      </c>
      <c r="AI6" s="36">
        <v>0</v>
      </c>
      <c r="AJ6" s="36">
        <v>0</v>
      </c>
      <c r="AK6" s="36">
        <v>0</v>
      </c>
      <c r="AL6" s="36">
        <v>0</v>
      </c>
      <c r="AM6" s="36">
        <v>0</v>
      </c>
      <c r="AN6" s="29"/>
      <c r="AO6" s="31"/>
      <c r="AP6" s="29"/>
      <c r="AQ6" s="36">
        <v>0</v>
      </c>
    </row>
    <row r="7" spans="1:43" s="10" customFormat="1" ht="10" x14ac:dyDescent="0.35">
      <c r="A7" s="29">
        <v>891409025</v>
      </c>
      <c r="B7" s="29" t="s">
        <v>16</v>
      </c>
      <c r="C7" s="29" t="s">
        <v>15</v>
      </c>
      <c r="D7" s="29">
        <v>40358</v>
      </c>
      <c r="E7" s="30" t="s">
        <v>65</v>
      </c>
      <c r="F7" s="29" t="s">
        <v>66</v>
      </c>
      <c r="G7" s="31">
        <v>45107</v>
      </c>
      <c r="H7" s="31">
        <v>45107</v>
      </c>
      <c r="I7" s="32">
        <v>24000</v>
      </c>
      <c r="J7" s="32">
        <v>24000</v>
      </c>
      <c r="K7" s="29" t="s">
        <v>18</v>
      </c>
      <c r="L7" s="29" t="s">
        <v>17</v>
      </c>
      <c r="M7" s="40" t="s">
        <v>181</v>
      </c>
      <c r="N7" s="40" t="s">
        <v>55</v>
      </c>
      <c r="O7" s="36">
        <v>0</v>
      </c>
      <c r="P7" s="29"/>
      <c r="Q7" s="29" t="s">
        <v>56</v>
      </c>
      <c r="R7" s="31">
        <v>44856</v>
      </c>
      <c r="S7" s="31">
        <v>45091</v>
      </c>
      <c r="T7" s="31">
        <v>45091</v>
      </c>
      <c r="U7" s="31">
        <v>45105</v>
      </c>
      <c r="V7" s="32">
        <v>24000</v>
      </c>
      <c r="W7" s="29" t="s">
        <v>33</v>
      </c>
      <c r="X7" s="29" t="s">
        <v>67</v>
      </c>
      <c r="Y7" s="29" t="s">
        <v>68</v>
      </c>
      <c r="Z7" s="29"/>
      <c r="AA7" s="29" t="s">
        <v>63</v>
      </c>
      <c r="AB7" s="29" t="s">
        <v>64</v>
      </c>
      <c r="AC7" s="36">
        <v>0</v>
      </c>
      <c r="AD7" s="32">
        <v>24000</v>
      </c>
      <c r="AE7" s="36">
        <v>0</v>
      </c>
      <c r="AF7" s="36">
        <v>0</v>
      </c>
      <c r="AG7" s="36">
        <v>0</v>
      </c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0</v>
      </c>
      <c r="AN7" s="29"/>
      <c r="AO7" s="31"/>
      <c r="AP7" s="29"/>
      <c r="AQ7" s="36">
        <v>0</v>
      </c>
    </row>
    <row r="8" spans="1:43" s="10" customFormat="1" ht="10" x14ac:dyDescent="0.35">
      <c r="A8" s="29">
        <v>891409025</v>
      </c>
      <c r="B8" s="29" t="s">
        <v>16</v>
      </c>
      <c r="C8" s="29" t="s">
        <v>15</v>
      </c>
      <c r="D8" s="29">
        <v>56884</v>
      </c>
      <c r="E8" s="30" t="s">
        <v>69</v>
      </c>
      <c r="F8" s="29" t="s">
        <v>70</v>
      </c>
      <c r="G8" s="31">
        <v>45182</v>
      </c>
      <c r="H8" s="31">
        <v>45182</v>
      </c>
      <c r="I8" s="32">
        <v>46400</v>
      </c>
      <c r="J8" s="32">
        <v>46400</v>
      </c>
      <c r="K8" s="29" t="s">
        <v>18</v>
      </c>
      <c r="L8" s="29" t="s">
        <v>17</v>
      </c>
      <c r="M8" s="40" t="s">
        <v>181</v>
      </c>
      <c r="N8" s="40" t="s">
        <v>55</v>
      </c>
      <c r="O8" s="36">
        <v>0</v>
      </c>
      <c r="P8" s="29"/>
      <c r="Q8" s="29" t="s">
        <v>56</v>
      </c>
      <c r="R8" s="31">
        <v>45103</v>
      </c>
      <c r="S8" s="31">
        <v>45182</v>
      </c>
      <c r="T8" s="31"/>
      <c r="U8" s="31">
        <v>45229</v>
      </c>
      <c r="V8" s="32">
        <v>46400</v>
      </c>
      <c r="W8" s="29" t="s">
        <v>33</v>
      </c>
      <c r="X8" s="29" t="s">
        <v>71</v>
      </c>
      <c r="Y8" s="29" t="s">
        <v>72</v>
      </c>
      <c r="Z8" s="29" t="s">
        <v>59</v>
      </c>
      <c r="AA8" s="29" t="s">
        <v>59</v>
      </c>
      <c r="AB8" s="29"/>
      <c r="AC8" s="36">
        <v>0</v>
      </c>
      <c r="AD8" s="32">
        <v>46400</v>
      </c>
      <c r="AE8" s="36">
        <v>0</v>
      </c>
      <c r="AF8" s="36">
        <v>0</v>
      </c>
      <c r="AG8" s="36">
        <v>0</v>
      </c>
      <c r="AH8" s="36">
        <v>0</v>
      </c>
      <c r="AI8" s="36">
        <v>0</v>
      </c>
      <c r="AJ8" s="36">
        <v>0</v>
      </c>
      <c r="AK8" s="36">
        <v>0</v>
      </c>
      <c r="AL8" s="36">
        <v>0</v>
      </c>
      <c r="AM8" s="36">
        <v>0</v>
      </c>
      <c r="AN8" s="29"/>
      <c r="AO8" s="31"/>
      <c r="AP8" s="29"/>
      <c r="AQ8" s="36">
        <v>0</v>
      </c>
    </row>
    <row r="9" spans="1:43" s="10" customFormat="1" ht="10" x14ac:dyDescent="0.35">
      <c r="A9" s="29">
        <v>891409025</v>
      </c>
      <c r="B9" s="29" t="s">
        <v>16</v>
      </c>
      <c r="C9" s="29" t="s">
        <v>15</v>
      </c>
      <c r="D9" s="29">
        <v>56892</v>
      </c>
      <c r="E9" s="30" t="s">
        <v>73</v>
      </c>
      <c r="F9" s="29" t="s">
        <v>74</v>
      </c>
      <c r="G9" s="31">
        <v>45182</v>
      </c>
      <c r="H9" s="31">
        <v>45182</v>
      </c>
      <c r="I9" s="32">
        <v>62600</v>
      </c>
      <c r="J9" s="32">
        <v>62600</v>
      </c>
      <c r="K9" s="29" t="s">
        <v>18</v>
      </c>
      <c r="L9" s="29" t="s">
        <v>17</v>
      </c>
      <c r="M9" s="40" t="s">
        <v>181</v>
      </c>
      <c r="N9" s="40" t="s">
        <v>55</v>
      </c>
      <c r="O9" s="36">
        <v>0</v>
      </c>
      <c r="P9" s="29"/>
      <c r="Q9" s="29" t="s">
        <v>56</v>
      </c>
      <c r="R9" s="31">
        <v>45103</v>
      </c>
      <c r="S9" s="31">
        <v>45182</v>
      </c>
      <c r="T9" s="31"/>
      <c r="U9" s="31">
        <v>45229</v>
      </c>
      <c r="V9" s="32">
        <v>62600</v>
      </c>
      <c r="W9" s="29" t="s">
        <v>33</v>
      </c>
      <c r="X9" s="29" t="s">
        <v>71</v>
      </c>
      <c r="Y9" s="29" t="s">
        <v>72</v>
      </c>
      <c r="Z9" s="29" t="s">
        <v>59</v>
      </c>
      <c r="AA9" s="29" t="s">
        <v>59</v>
      </c>
      <c r="AB9" s="29"/>
      <c r="AC9" s="36">
        <v>0</v>
      </c>
      <c r="AD9" s="32">
        <v>62600</v>
      </c>
      <c r="AE9" s="36">
        <v>0</v>
      </c>
      <c r="AF9" s="36">
        <v>0</v>
      </c>
      <c r="AG9" s="36">
        <v>0</v>
      </c>
      <c r="AH9" s="36">
        <v>0</v>
      </c>
      <c r="AI9" s="36">
        <v>0</v>
      </c>
      <c r="AJ9" s="36">
        <v>0</v>
      </c>
      <c r="AK9" s="36">
        <v>0</v>
      </c>
      <c r="AL9" s="36">
        <v>0</v>
      </c>
      <c r="AM9" s="36">
        <v>0</v>
      </c>
      <c r="AN9" s="29"/>
      <c r="AO9" s="31"/>
      <c r="AP9" s="29"/>
      <c r="AQ9" s="36">
        <v>0</v>
      </c>
    </row>
    <row r="10" spans="1:43" s="10" customFormat="1" ht="10" x14ac:dyDescent="0.35">
      <c r="A10" s="29">
        <v>891409025</v>
      </c>
      <c r="B10" s="29" t="s">
        <v>16</v>
      </c>
      <c r="C10" s="29" t="s">
        <v>15</v>
      </c>
      <c r="D10" s="29">
        <v>57506</v>
      </c>
      <c r="E10" s="30" t="s">
        <v>75</v>
      </c>
      <c r="F10" s="29" t="s">
        <v>76</v>
      </c>
      <c r="G10" s="31">
        <v>45182</v>
      </c>
      <c r="H10" s="31">
        <v>45182</v>
      </c>
      <c r="I10" s="32">
        <v>15660</v>
      </c>
      <c r="J10" s="32">
        <v>15660</v>
      </c>
      <c r="K10" s="29" t="s">
        <v>18</v>
      </c>
      <c r="L10" s="29" t="s">
        <v>17</v>
      </c>
      <c r="M10" s="40" t="s">
        <v>181</v>
      </c>
      <c r="N10" s="40" t="s">
        <v>55</v>
      </c>
      <c r="O10" s="36">
        <v>0</v>
      </c>
      <c r="P10" s="29"/>
      <c r="Q10" s="29" t="s">
        <v>56</v>
      </c>
      <c r="R10" s="31">
        <v>45107</v>
      </c>
      <c r="S10" s="31">
        <v>45182</v>
      </c>
      <c r="T10" s="31"/>
      <c r="U10" s="31">
        <v>45229</v>
      </c>
      <c r="V10" s="32">
        <v>15660</v>
      </c>
      <c r="W10" s="29" t="s">
        <v>33</v>
      </c>
      <c r="X10" s="29" t="s">
        <v>71</v>
      </c>
      <c r="Y10" s="29" t="s">
        <v>72</v>
      </c>
      <c r="Z10" s="29" t="s">
        <v>59</v>
      </c>
      <c r="AA10" s="29" t="s">
        <v>59</v>
      </c>
      <c r="AB10" s="29"/>
      <c r="AC10" s="36">
        <v>0</v>
      </c>
      <c r="AD10" s="32">
        <v>15660</v>
      </c>
      <c r="AE10" s="36">
        <v>0</v>
      </c>
      <c r="AF10" s="36">
        <v>0</v>
      </c>
      <c r="AG10" s="36">
        <v>0</v>
      </c>
      <c r="AH10" s="36">
        <v>0</v>
      </c>
      <c r="AI10" s="36">
        <v>0</v>
      </c>
      <c r="AJ10" s="36">
        <v>0</v>
      </c>
      <c r="AK10" s="36">
        <v>0</v>
      </c>
      <c r="AL10" s="36">
        <v>0</v>
      </c>
      <c r="AM10" s="36">
        <v>0</v>
      </c>
      <c r="AN10" s="29"/>
      <c r="AO10" s="31"/>
      <c r="AP10" s="29"/>
      <c r="AQ10" s="36">
        <v>0</v>
      </c>
    </row>
    <row r="11" spans="1:43" s="10" customFormat="1" ht="10" x14ac:dyDescent="0.35">
      <c r="A11" s="29">
        <v>891409025</v>
      </c>
      <c r="B11" s="29" t="s">
        <v>16</v>
      </c>
      <c r="C11" s="29" t="s">
        <v>15</v>
      </c>
      <c r="D11" s="29">
        <v>57615</v>
      </c>
      <c r="E11" s="30" t="s">
        <v>77</v>
      </c>
      <c r="F11" s="29" t="s">
        <v>78</v>
      </c>
      <c r="G11" s="31">
        <v>45182</v>
      </c>
      <c r="H11" s="31">
        <v>45182</v>
      </c>
      <c r="I11" s="32">
        <v>340200</v>
      </c>
      <c r="J11" s="32">
        <v>340200</v>
      </c>
      <c r="K11" s="29" t="s">
        <v>18</v>
      </c>
      <c r="L11" s="29" t="s">
        <v>17</v>
      </c>
      <c r="M11" s="40" t="s">
        <v>181</v>
      </c>
      <c r="N11" s="40" t="s">
        <v>55</v>
      </c>
      <c r="O11" s="36">
        <v>0</v>
      </c>
      <c r="P11" s="29"/>
      <c r="Q11" s="29" t="s">
        <v>56</v>
      </c>
      <c r="R11" s="31">
        <v>45108</v>
      </c>
      <c r="S11" s="31">
        <v>45182</v>
      </c>
      <c r="T11" s="31"/>
      <c r="U11" s="31">
        <v>45226</v>
      </c>
      <c r="V11" s="32">
        <v>340200</v>
      </c>
      <c r="W11" s="29" t="s">
        <v>33</v>
      </c>
      <c r="X11" s="29" t="s">
        <v>79</v>
      </c>
      <c r="Y11" s="29" t="s">
        <v>72</v>
      </c>
      <c r="Z11" s="29" t="s">
        <v>59</v>
      </c>
      <c r="AA11" s="29" t="s">
        <v>59</v>
      </c>
      <c r="AB11" s="29"/>
      <c r="AC11" s="36">
        <v>0</v>
      </c>
      <c r="AD11" s="32">
        <v>340200</v>
      </c>
      <c r="AE11" s="36">
        <v>0</v>
      </c>
      <c r="AF11" s="36">
        <v>0</v>
      </c>
      <c r="AG11" s="36">
        <v>0</v>
      </c>
      <c r="AH11" s="36">
        <v>0</v>
      </c>
      <c r="AI11" s="36">
        <v>0</v>
      </c>
      <c r="AJ11" s="36">
        <v>0</v>
      </c>
      <c r="AK11" s="36">
        <v>0</v>
      </c>
      <c r="AL11" s="36">
        <v>0</v>
      </c>
      <c r="AM11" s="36">
        <v>0</v>
      </c>
      <c r="AN11" s="29"/>
      <c r="AO11" s="31"/>
      <c r="AP11" s="29"/>
      <c r="AQ11" s="36">
        <v>0</v>
      </c>
    </row>
    <row r="12" spans="1:43" s="10" customFormat="1" ht="10" x14ac:dyDescent="0.35">
      <c r="A12" s="29">
        <v>891409025</v>
      </c>
      <c r="B12" s="29" t="s">
        <v>16</v>
      </c>
      <c r="C12" s="29" t="s">
        <v>15</v>
      </c>
      <c r="D12" s="29">
        <v>59435</v>
      </c>
      <c r="E12" s="30" t="s">
        <v>80</v>
      </c>
      <c r="F12" s="29" t="s">
        <v>81</v>
      </c>
      <c r="G12" s="31">
        <v>45182</v>
      </c>
      <c r="H12" s="31">
        <v>45182</v>
      </c>
      <c r="I12" s="32">
        <v>46400</v>
      </c>
      <c r="J12" s="32">
        <v>46400</v>
      </c>
      <c r="K12" s="29" t="s">
        <v>18</v>
      </c>
      <c r="L12" s="29" t="s">
        <v>17</v>
      </c>
      <c r="M12" s="40" t="s">
        <v>181</v>
      </c>
      <c r="N12" s="40" t="s">
        <v>55</v>
      </c>
      <c r="O12" s="36">
        <v>0</v>
      </c>
      <c r="P12" s="29"/>
      <c r="Q12" s="29" t="s">
        <v>56</v>
      </c>
      <c r="R12" s="31">
        <v>45133</v>
      </c>
      <c r="S12" s="31">
        <v>45182</v>
      </c>
      <c r="T12" s="31"/>
      <c r="U12" s="31">
        <v>45226</v>
      </c>
      <c r="V12" s="32">
        <v>46400</v>
      </c>
      <c r="W12" s="29" t="s">
        <v>33</v>
      </c>
      <c r="X12" s="29" t="s">
        <v>82</v>
      </c>
      <c r="Y12" s="29" t="s">
        <v>72</v>
      </c>
      <c r="Z12" s="29" t="s">
        <v>59</v>
      </c>
      <c r="AA12" s="29" t="s">
        <v>59</v>
      </c>
      <c r="AB12" s="29"/>
      <c r="AC12" s="36">
        <v>0</v>
      </c>
      <c r="AD12" s="32">
        <v>46400</v>
      </c>
      <c r="AE12" s="36">
        <v>0</v>
      </c>
      <c r="AF12" s="36">
        <v>0</v>
      </c>
      <c r="AG12" s="36">
        <v>0</v>
      </c>
      <c r="AH12" s="36">
        <v>0</v>
      </c>
      <c r="AI12" s="36">
        <v>0</v>
      </c>
      <c r="AJ12" s="36">
        <v>0</v>
      </c>
      <c r="AK12" s="36">
        <v>0</v>
      </c>
      <c r="AL12" s="36">
        <v>0</v>
      </c>
      <c r="AM12" s="36">
        <v>0</v>
      </c>
      <c r="AN12" s="29"/>
      <c r="AO12" s="31"/>
      <c r="AP12" s="29"/>
      <c r="AQ12" s="36">
        <v>0</v>
      </c>
    </row>
    <row r="13" spans="1:43" s="10" customFormat="1" ht="10" x14ac:dyDescent="0.35">
      <c r="A13" s="29">
        <v>891409025</v>
      </c>
      <c r="B13" s="29" t="s">
        <v>16</v>
      </c>
      <c r="C13" s="29" t="s">
        <v>15</v>
      </c>
      <c r="D13" s="29">
        <v>59633</v>
      </c>
      <c r="E13" s="30" t="s">
        <v>83</v>
      </c>
      <c r="F13" s="29" t="s">
        <v>84</v>
      </c>
      <c r="G13" s="31">
        <v>45182</v>
      </c>
      <c r="H13" s="31">
        <v>45182</v>
      </c>
      <c r="I13" s="32">
        <v>124333</v>
      </c>
      <c r="J13" s="32">
        <v>124333</v>
      </c>
      <c r="K13" s="29" t="s">
        <v>18</v>
      </c>
      <c r="L13" s="29" t="s">
        <v>17</v>
      </c>
      <c r="M13" s="40" t="s">
        <v>181</v>
      </c>
      <c r="N13" s="40" t="s">
        <v>55</v>
      </c>
      <c r="O13" s="36">
        <v>0</v>
      </c>
      <c r="P13" s="29"/>
      <c r="Q13" s="29" t="s">
        <v>56</v>
      </c>
      <c r="R13" s="31">
        <v>45133</v>
      </c>
      <c r="S13" s="31">
        <v>45182</v>
      </c>
      <c r="T13" s="31"/>
      <c r="U13" s="31">
        <v>45229</v>
      </c>
      <c r="V13" s="32">
        <v>124333</v>
      </c>
      <c r="W13" s="29" t="s">
        <v>33</v>
      </c>
      <c r="X13" s="29" t="s">
        <v>71</v>
      </c>
      <c r="Y13" s="29" t="s">
        <v>72</v>
      </c>
      <c r="Z13" s="29" t="s">
        <v>59</v>
      </c>
      <c r="AA13" s="29" t="s">
        <v>59</v>
      </c>
      <c r="AB13" s="29"/>
      <c r="AC13" s="36">
        <v>0</v>
      </c>
      <c r="AD13" s="32">
        <v>124333</v>
      </c>
      <c r="AE13" s="36">
        <v>0</v>
      </c>
      <c r="AF13" s="36">
        <v>0</v>
      </c>
      <c r="AG13" s="36">
        <v>0</v>
      </c>
      <c r="AH13" s="36">
        <v>0</v>
      </c>
      <c r="AI13" s="36">
        <v>0</v>
      </c>
      <c r="AJ13" s="36">
        <v>0</v>
      </c>
      <c r="AK13" s="36">
        <v>0</v>
      </c>
      <c r="AL13" s="36">
        <v>0</v>
      </c>
      <c r="AM13" s="36">
        <v>0</v>
      </c>
      <c r="AN13" s="29"/>
      <c r="AO13" s="31"/>
      <c r="AP13" s="29"/>
      <c r="AQ13" s="36">
        <v>0</v>
      </c>
    </row>
    <row r="14" spans="1:43" s="10" customFormat="1" ht="10" x14ac:dyDescent="0.35">
      <c r="A14" s="29">
        <v>891409025</v>
      </c>
      <c r="B14" s="29" t="s">
        <v>16</v>
      </c>
      <c r="C14" s="29" t="s">
        <v>15</v>
      </c>
      <c r="D14" s="29">
        <v>60328</v>
      </c>
      <c r="E14" s="30" t="s">
        <v>85</v>
      </c>
      <c r="F14" s="29" t="s">
        <v>86</v>
      </c>
      <c r="G14" s="31">
        <v>45182</v>
      </c>
      <c r="H14" s="31">
        <v>45182</v>
      </c>
      <c r="I14" s="32">
        <v>16600</v>
      </c>
      <c r="J14" s="32">
        <v>16600</v>
      </c>
      <c r="K14" s="29" t="s">
        <v>18</v>
      </c>
      <c r="L14" s="29" t="s">
        <v>17</v>
      </c>
      <c r="M14" s="40" t="s">
        <v>181</v>
      </c>
      <c r="N14" s="40" t="s">
        <v>55</v>
      </c>
      <c r="O14" s="36">
        <v>0</v>
      </c>
      <c r="P14" s="29"/>
      <c r="Q14" s="29" t="s">
        <v>56</v>
      </c>
      <c r="R14" s="31">
        <v>45141</v>
      </c>
      <c r="S14" s="31">
        <v>45182</v>
      </c>
      <c r="T14" s="31"/>
      <c r="U14" s="31">
        <v>45226</v>
      </c>
      <c r="V14" s="32">
        <v>16600</v>
      </c>
      <c r="W14" s="29" t="s">
        <v>33</v>
      </c>
      <c r="X14" s="29" t="s">
        <v>82</v>
      </c>
      <c r="Y14" s="29" t="s">
        <v>72</v>
      </c>
      <c r="Z14" s="29" t="s">
        <v>59</v>
      </c>
      <c r="AA14" s="29" t="s">
        <v>59</v>
      </c>
      <c r="AB14" s="29"/>
      <c r="AC14" s="36">
        <v>0</v>
      </c>
      <c r="AD14" s="32">
        <v>16600</v>
      </c>
      <c r="AE14" s="36">
        <v>0</v>
      </c>
      <c r="AF14" s="36">
        <v>0</v>
      </c>
      <c r="AG14" s="36">
        <v>0</v>
      </c>
      <c r="AH14" s="36">
        <v>0</v>
      </c>
      <c r="AI14" s="36">
        <v>0</v>
      </c>
      <c r="AJ14" s="36">
        <v>0</v>
      </c>
      <c r="AK14" s="36">
        <v>0</v>
      </c>
      <c r="AL14" s="36">
        <v>0</v>
      </c>
      <c r="AM14" s="36">
        <v>0</v>
      </c>
      <c r="AN14" s="29"/>
      <c r="AO14" s="31"/>
      <c r="AP14" s="29"/>
      <c r="AQ14" s="36">
        <v>0</v>
      </c>
    </row>
    <row r="15" spans="1:43" s="10" customFormat="1" ht="10" x14ac:dyDescent="0.35">
      <c r="A15" s="29">
        <v>891409025</v>
      </c>
      <c r="B15" s="29" t="s">
        <v>16</v>
      </c>
      <c r="C15" s="29" t="s">
        <v>15</v>
      </c>
      <c r="D15" s="29">
        <v>60330</v>
      </c>
      <c r="E15" s="30" t="s">
        <v>87</v>
      </c>
      <c r="F15" s="29" t="s">
        <v>88</v>
      </c>
      <c r="G15" s="31">
        <v>45182</v>
      </c>
      <c r="H15" s="31">
        <v>45182</v>
      </c>
      <c r="I15" s="32">
        <v>46300</v>
      </c>
      <c r="J15" s="32">
        <v>46300</v>
      </c>
      <c r="K15" s="29" t="s">
        <v>18</v>
      </c>
      <c r="L15" s="29" t="s">
        <v>17</v>
      </c>
      <c r="M15" s="40" t="s">
        <v>181</v>
      </c>
      <c r="N15" s="40" t="s">
        <v>55</v>
      </c>
      <c r="O15" s="36">
        <v>0</v>
      </c>
      <c r="P15" s="29"/>
      <c r="Q15" s="29" t="s">
        <v>56</v>
      </c>
      <c r="R15" s="31">
        <v>45141</v>
      </c>
      <c r="S15" s="31">
        <v>45182</v>
      </c>
      <c r="T15" s="31"/>
      <c r="U15" s="31">
        <v>45226</v>
      </c>
      <c r="V15" s="32">
        <v>46300</v>
      </c>
      <c r="W15" s="29" t="s">
        <v>33</v>
      </c>
      <c r="X15" s="29" t="s">
        <v>79</v>
      </c>
      <c r="Y15" s="29" t="s">
        <v>72</v>
      </c>
      <c r="Z15" s="29" t="s">
        <v>59</v>
      </c>
      <c r="AA15" s="29" t="s">
        <v>59</v>
      </c>
      <c r="AB15" s="29"/>
      <c r="AC15" s="36">
        <v>0</v>
      </c>
      <c r="AD15" s="32">
        <v>46300</v>
      </c>
      <c r="AE15" s="36">
        <v>0</v>
      </c>
      <c r="AF15" s="36">
        <v>0</v>
      </c>
      <c r="AG15" s="36">
        <v>0</v>
      </c>
      <c r="AH15" s="36">
        <v>0</v>
      </c>
      <c r="AI15" s="36">
        <v>0</v>
      </c>
      <c r="AJ15" s="36">
        <v>0</v>
      </c>
      <c r="AK15" s="36">
        <v>0</v>
      </c>
      <c r="AL15" s="36">
        <v>0</v>
      </c>
      <c r="AM15" s="36">
        <v>0</v>
      </c>
      <c r="AN15" s="29"/>
      <c r="AO15" s="31"/>
      <c r="AP15" s="29"/>
      <c r="AQ15" s="36">
        <v>0</v>
      </c>
    </row>
    <row r="16" spans="1:43" s="10" customFormat="1" ht="10" x14ac:dyDescent="0.35">
      <c r="A16" s="29">
        <v>891409025</v>
      </c>
      <c r="B16" s="29" t="s">
        <v>16</v>
      </c>
      <c r="C16" s="29" t="s">
        <v>15</v>
      </c>
      <c r="D16" s="29">
        <v>60559</v>
      </c>
      <c r="E16" s="30" t="s">
        <v>89</v>
      </c>
      <c r="F16" s="29" t="s">
        <v>90</v>
      </c>
      <c r="G16" s="31">
        <v>45182</v>
      </c>
      <c r="H16" s="31">
        <v>45182</v>
      </c>
      <c r="I16" s="32">
        <v>16600</v>
      </c>
      <c r="J16" s="32">
        <v>16600</v>
      </c>
      <c r="K16" s="29" t="s">
        <v>18</v>
      </c>
      <c r="L16" s="29" t="s">
        <v>17</v>
      </c>
      <c r="M16" s="40" t="s">
        <v>181</v>
      </c>
      <c r="N16" s="40" t="s">
        <v>55</v>
      </c>
      <c r="O16" s="36">
        <v>0</v>
      </c>
      <c r="P16" s="29"/>
      <c r="Q16" s="29" t="s">
        <v>56</v>
      </c>
      <c r="R16" s="31">
        <v>45146</v>
      </c>
      <c r="S16" s="31">
        <v>45182</v>
      </c>
      <c r="T16" s="31"/>
      <c r="U16" s="31">
        <v>45226</v>
      </c>
      <c r="V16" s="32">
        <v>16600</v>
      </c>
      <c r="W16" s="29" t="s">
        <v>33</v>
      </c>
      <c r="X16" s="29" t="s">
        <v>71</v>
      </c>
      <c r="Y16" s="29" t="s">
        <v>72</v>
      </c>
      <c r="Z16" s="29" t="s">
        <v>59</v>
      </c>
      <c r="AA16" s="29" t="s">
        <v>59</v>
      </c>
      <c r="AB16" s="29"/>
      <c r="AC16" s="36">
        <v>0</v>
      </c>
      <c r="AD16" s="32">
        <v>16600</v>
      </c>
      <c r="AE16" s="36">
        <v>0</v>
      </c>
      <c r="AF16" s="36">
        <v>0</v>
      </c>
      <c r="AG16" s="36">
        <v>0</v>
      </c>
      <c r="AH16" s="36">
        <v>0</v>
      </c>
      <c r="AI16" s="36">
        <v>0</v>
      </c>
      <c r="AJ16" s="36">
        <v>0</v>
      </c>
      <c r="AK16" s="36">
        <v>0</v>
      </c>
      <c r="AL16" s="36">
        <v>0</v>
      </c>
      <c r="AM16" s="36">
        <v>0</v>
      </c>
      <c r="AN16" s="29"/>
      <c r="AO16" s="31"/>
      <c r="AP16" s="29"/>
      <c r="AQ16" s="36">
        <v>0</v>
      </c>
    </row>
    <row r="17" spans="1:43" s="10" customFormat="1" ht="10" x14ac:dyDescent="0.35">
      <c r="A17" s="29">
        <v>891409025</v>
      </c>
      <c r="B17" s="29" t="s">
        <v>16</v>
      </c>
      <c r="C17" s="29" t="s">
        <v>15</v>
      </c>
      <c r="D17" s="29">
        <v>60583</v>
      </c>
      <c r="E17" s="30" t="s">
        <v>91</v>
      </c>
      <c r="F17" s="29" t="s">
        <v>92</v>
      </c>
      <c r="G17" s="31">
        <v>45182</v>
      </c>
      <c r="H17" s="31">
        <v>45182</v>
      </c>
      <c r="I17" s="32">
        <v>46300</v>
      </c>
      <c r="J17" s="32">
        <v>46300</v>
      </c>
      <c r="K17" s="29" t="s">
        <v>18</v>
      </c>
      <c r="L17" s="29" t="s">
        <v>17</v>
      </c>
      <c r="M17" s="40" t="s">
        <v>181</v>
      </c>
      <c r="N17" s="40" t="s">
        <v>55</v>
      </c>
      <c r="O17" s="36">
        <v>0</v>
      </c>
      <c r="P17" s="29"/>
      <c r="Q17" s="29" t="s">
        <v>56</v>
      </c>
      <c r="R17" s="31">
        <v>45146</v>
      </c>
      <c r="S17" s="31">
        <v>45182</v>
      </c>
      <c r="T17" s="31"/>
      <c r="U17" s="31">
        <v>45226</v>
      </c>
      <c r="V17" s="32">
        <v>46300</v>
      </c>
      <c r="W17" s="29" t="s">
        <v>33</v>
      </c>
      <c r="X17" s="29" t="s">
        <v>71</v>
      </c>
      <c r="Y17" s="29" t="s">
        <v>72</v>
      </c>
      <c r="Z17" s="29" t="s">
        <v>59</v>
      </c>
      <c r="AA17" s="29" t="s">
        <v>59</v>
      </c>
      <c r="AB17" s="29"/>
      <c r="AC17" s="36">
        <v>0</v>
      </c>
      <c r="AD17" s="32">
        <v>46300</v>
      </c>
      <c r="AE17" s="36">
        <v>0</v>
      </c>
      <c r="AF17" s="36">
        <v>0</v>
      </c>
      <c r="AG17" s="36">
        <v>0</v>
      </c>
      <c r="AH17" s="36">
        <v>0</v>
      </c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29"/>
      <c r="AO17" s="31"/>
      <c r="AP17" s="29"/>
      <c r="AQ17" s="36">
        <v>0</v>
      </c>
    </row>
    <row r="18" spans="1:43" s="10" customFormat="1" ht="10" x14ac:dyDescent="0.35">
      <c r="A18" s="29">
        <v>891409025</v>
      </c>
      <c r="B18" s="29" t="s">
        <v>16</v>
      </c>
      <c r="C18" s="29" t="s">
        <v>15</v>
      </c>
      <c r="D18" s="29">
        <v>60869</v>
      </c>
      <c r="E18" s="30" t="s">
        <v>93</v>
      </c>
      <c r="F18" s="29" t="s">
        <v>94</v>
      </c>
      <c r="G18" s="31">
        <v>45182</v>
      </c>
      <c r="H18" s="31">
        <v>45182</v>
      </c>
      <c r="I18" s="32">
        <v>16600</v>
      </c>
      <c r="J18" s="32">
        <v>16600</v>
      </c>
      <c r="K18" s="29" t="s">
        <v>18</v>
      </c>
      <c r="L18" s="29" t="s">
        <v>17</v>
      </c>
      <c r="M18" s="40" t="s">
        <v>181</v>
      </c>
      <c r="N18" s="40" t="s">
        <v>55</v>
      </c>
      <c r="O18" s="36">
        <v>0</v>
      </c>
      <c r="P18" s="29"/>
      <c r="Q18" s="29" t="s">
        <v>56</v>
      </c>
      <c r="R18" s="31">
        <v>45149</v>
      </c>
      <c r="S18" s="31">
        <v>45182</v>
      </c>
      <c r="T18" s="31"/>
      <c r="U18" s="31">
        <v>45226</v>
      </c>
      <c r="V18" s="32">
        <v>16600</v>
      </c>
      <c r="W18" s="29" t="s">
        <v>33</v>
      </c>
      <c r="X18" s="29" t="s">
        <v>71</v>
      </c>
      <c r="Y18" s="29" t="s">
        <v>72</v>
      </c>
      <c r="Z18" s="29" t="s">
        <v>59</v>
      </c>
      <c r="AA18" s="29" t="s">
        <v>59</v>
      </c>
      <c r="AB18" s="29"/>
      <c r="AC18" s="36">
        <v>0</v>
      </c>
      <c r="AD18" s="32">
        <v>16600</v>
      </c>
      <c r="AE18" s="36">
        <v>0</v>
      </c>
      <c r="AF18" s="36">
        <v>0</v>
      </c>
      <c r="AG18" s="36">
        <v>0</v>
      </c>
      <c r="AH18" s="36">
        <v>0</v>
      </c>
      <c r="AI18" s="36">
        <v>0</v>
      </c>
      <c r="AJ18" s="36">
        <v>0</v>
      </c>
      <c r="AK18" s="36">
        <v>0</v>
      </c>
      <c r="AL18" s="36">
        <v>0</v>
      </c>
      <c r="AM18" s="36">
        <v>0</v>
      </c>
      <c r="AN18" s="29"/>
      <c r="AO18" s="31"/>
      <c r="AP18" s="29"/>
      <c r="AQ18" s="36">
        <v>0</v>
      </c>
    </row>
    <row r="19" spans="1:43" s="10" customFormat="1" ht="10" x14ac:dyDescent="0.35">
      <c r="A19" s="29">
        <v>891409025</v>
      </c>
      <c r="B19" s="29" t="s">
        <v>16</v>
      </c>
      <c r="C19" s="29" t="s">
        <v>15</v>
      </c>
      <c r="D19" s="29">
        <v>60903</v>
      </c>
      <c r="E19" s="30" t="s">
        <v>95</v>
      </c>
      <c r="F19" s="29" t="s">
        <v>96</v>
      </c>
      <c r="G19" s="31">
        <v>45182</v>
      </c>
      <c r="H19" s="31">
        <v>45182</v>
      </c>
      <c r="I19" s="32">
        <v>46400</v>
      </c>
      <c r="J19" s="32">
        <v>46400</v>
      </c>
      <c r="K19" s="29" t="s">
        <v>18</v>
      </c>
      <c r="L19" s="29" t="s">
        <v>17</v>
      </c>
      <c r="M19" s="40" t="s">
        <v>181</v>
      </c>
      <c r="N19" s="40" t="s">
        <v>55</v>
      </c>
      <c r="O19" s="36">
        <v>0</v>
      </c>
      <c r="P19" s="29"/>
      <c r="Q19" s="29" t="s">
        <v>56</v>
      </c>
      <c r="R19" s="31">
        <v>45149</v>
      </c>
      <c r="S19" s="31">
        <v>45182</v>
      </c>
      <c r="T19" s="31"/>
      <c r="U19" s="31">
        <v>45226</v>
      </c>
      <c r="V19" s="32">
        <v>46400</v>
      </c>
      <c r="W19" s="29" t="s">
        <v>33</v>
      </c>
      <c r="X19" s="29" t="s">
        <v>71</v>
      </c>
      <c r="Y19" s="29" t="s">
        <v>72</v>
      </c>
      <c r="Z19" s="29" t="s">
        <v>59</v>
      </c>
      <c r="AA19" s="29" t="s">
        <v>59</v>
      </c>
      <c r="AB19" s="29"/>
      <c r="AC19" s="36">
        <v>0</v>
      </c>
      <c r="AD19" s="32">
        <v>46400</v>
      </c>
      <c r="AE19" s="36">
        <v>0</v>
      </c>
      <c r="AF19" s="36">
        <v>0</v>
      </c>
      <c r="AG19" s="36">
        <v>0</v>
      </c>
      <c r="AH19" s="36">
        <v>0</v>
      </c>
      <c r="AI19" s="36">
        <v>0</v>
      </c>
      <c r="AJ19" s="36">
        <v>0</v>
      </c>
      <c r="AK19" s="36">
        <v>0</v>
      </c>
      <c r="AL19" s="36">
        <v>0</v>
      </c>
      <c r="AM19" s="36">
        <v>0</v>
      </c>
      <c r="AN19" s="29"/>
      <c r="AO19" s="31"/>
      <c r="AP19" s="29"/>
      <c r="AQ19" s="36">
        <v>0</v>
      </c>
    </row>
    <row r="20" spans="1:43" s="10" customFormat="1" ht="10" x14ac:dyDescent="0.35">
      <c r="A20" s="29">
        <v>891409025</v>
      </c>
      <c r="B20" s="29" t="s">
        <v>16</v>
      </c>
      <c r="C20" s="29" t="s">
        <v>15</v>
      </c>
      <c r="D20" s="29">
        <v>61031</v>
      </c>
      <c r="E20" s="30" t="s">
        <v>97</v>
      </c>
      <c r="F20" s="29" t="s">
        <v>98</v>
      </c>
      <c r="G20" s="31">
        <v>45182</v>
      </c>
      <c r="H20" s="31">
        <v>45182</v>
      </c>
      <c r="I20" s="32">
        <v>16600</v>
      </c>
      <c r="J20" s="32">
        <v>16600</v>
      </c>
      <c r="K20" s="29" t="s">
        <v>18</v>
      </c>
      <c r="L20" s="29" t="s">
        <v>17</v>
      </c>
      <c r="M20" s="40" t="s">
        <v>181</v>
      </c>
      <c r="N20" s="40" t="s">
        <v>55</v>
      </c>
      <c r="O20" s="36">
        <v>0</v>
      </c>
      <c r="P20" s="29"/>
      <c r="Q20" s="29" t="s">
        <v>56</v>
      </c>
      <c r="R20" s="31">
        <v>45152</v>
      </c>
      <c r="S20" s="31">
        <v>45182</v>
      </c>
      <c r="T20" s="31"/>
      <c r="U20" s="31">
        <v>45226</v>
      </c>
      <c r="V20" s="32">
        <v>16600</v>
      </c>
      <c r="W20" s="29" t="s">
        <v>33</v>
      </c>
      <c r="X20" s="29" t="s">
        <v>71</v>
      </c>
      <c r="Y20" s="29" t="s">
        <v>72</v>
      </c>
      <c r="Z20" s="29" t="s">
        <v>59</v>
      </c>
      <c r="AA20" s="29" t="s">
        <v>59</v>
      </c>
      <c r="AB20" s="29"/>
      <c r="AC20" s="36">
        <v>0</v>
      </c>
      <c r="AD20" s="32">
        <v>16600</v>
      </c>
      <c r="AE20" s="36">
        <v>0</v>
      </c>
      <c r="AF20" s="36">
        <v>0</v>
      </c>
      <c r="AG20" s="36">
        <v>0</v>
      </c>
      <c r="AH20" s="36">
        <v>0</v>
      </c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29"/>
      <c r="AO20" s="31"/>
      <c r="AP20" s="29"/>
      <c r="AQ20" s="36">
        <v>0</v>
      </c>
    </row>
    <row r="21" spans="1:43" s="10" customFormat="1" ht="10" x14ac:dyDescent="0.35">
      <c r="A21" s="29">
        <v>891409025</v>
      </c>
      <c r="B21" s="29" t="s">
        <v>16</v>
      </c>
      <c r="C21" s="29" t="s">
        <v>15</v>
      </c>
      <c r="D21" s="29">
        <v>61038</v>
      </c>
      <c r="E21" s="30" t="s">
        <v>99</v>
      </c>
      <c r="F21" s="29" t="s">
        <v>100</v>
      </c>
      <c r="G21" s="31">
        <v>45182</v>
      </c>
      <c r="H21" s="31">
        <v>45182</v>
      </c>
      <c r="I21" s="32">
        <v>46400</v>
      </c>
      <c r="J21" s="32">
        <v>46400</v>
      </c>
      <c r="K21" s="29" t="s">
        <v>18</v>
      </c>
      <c r="L21" s="29" t="s">
        <v>17</v>
      </c>
      <c r="M21" s="40" t="s">
        <v>181</v>
      </c>
      <c r="N21" s="40" t="s">
        <v>55</v>
      </c>
      <c r="O21" s="36">
        <v>0</v>
      </c>
      <c r="P21" s="29"/>
      <c r="Q21" s="29" t="s">
        <v>56</v>
      </c>
      <c r="R21" s="31">
        <v>45152</v>
      </c>
      <c r="S21" s="31">
        <v>45182</v>
      </c>
      <c r="T21" s="31"/>
      <c r="U21" s="31">
        <v>45226</v>
      </c>
      <c r="V21" s="32">
        <v>46400</v>
      </c>
      <c r="W21" s="29" t="s">
        <v>33</v>
      </c>
      <c r="X21" s="29" t="s">
        <v>71</v>
      </c>
      <c r="Y21" s="29" t="s">
        <v>72</v>
      </c>
      <c r="Z21" s="29" t="s">
        <v>59</v>
      </c>
      <c r="AA21" s="29" t="s">
        <v>59</v>
      </c>
      <c r="AB21" s="29"/>
      <c r="AC21" s="36">
        <v>0</v>
      </c>
      <c r="AD21" s="32">
        <v>46400</v>
      </c>
      <c r="AE21" s="36">
        <v>0</v>
      </c>
      <c r="AF21" s="36">
        <v>0</v>
      </c>
      <c r="AG21" s="36">
        <v>0</v>
      </c>
      <c r="AH21" s="36">
        <v>0</v>
      </c>
      <c r="AI21" s="36">
        <v>0</v>
      </c>
      <c r="AJ21" s="36">
        <v>0</v>
      </c>
      <c r="AK21" s="36">
        <v>0</v>
      </c>
      <c r="AL21" s="36">
        <v>0</v>
      </c>
      <c r="AM21" s="36">
        <v>0</v>
      </c>
      <c r="AN21" s="29"/>
      <c r="AO21" s="31"/>
      <c r="AP21" s="29"/>
      <c r="AQ21" s="36">
        <v>0</v>
      </c>
    </row>
    <row r="22" spans="1:43" s="10" customFormat="1" ht="10" x14ac:dyDescent="0.35">
      <c r="A22" s="29">
        <v>891409025</v>
      </c>
      <c r="B22" s="29" t="s">
        <v>16</v>
      </c>
      <c r="C22" s="29" t="s">
        <v>15</v>
      </c>
      <c r="D22" s="29">
        <v>61086</v>
      </c>
      <c r="E22" s="30" t="s">
        <v>101</v>
      </c>
      <c r="F22" s="29" t="s">
        <v>102</v>
      </c>
      <c r="G22" s="31">
        <v>45182</v>
      </c>
      <c r="H22" s="31">
        <v>45182</v>
      </c>
      <c r="I22" s="32">
        <v>32000</v>
      </c>
      <c r="J22" s="32">
        <v>32000</v>
      </c>
      <c r="K22" s="29" t="s">
        <v>18</v>
      </c>
      <c r="L22" s="29" t="s">
        <v>17</v>
      </c>
      <c r="M22" s="40" t="s">
        <v>181</v>
      </c>
      <c r="N22" s="40" t="s">
        <v>55</v>
      </c>
      <c r="O22" s="36">
        <v>0</v>
      </c>
      <c r="P22" s="29"/>
      <c r="Q22" s="29" t="s">
        <v>56</v>
      </c>
      <c r="R22" s="31">
        <v>45153</v>
      </c>
      <c r="S22" s="31">
        <v>45182</v>
      </c>
      <c r="T22" s="31"/>
      <c r="U22" s="31">
        <v>45229</v>
      </c>
      <c r="V22" s="32">
        <v>32000</v>
      </c>
      <c r="W22" s="29" t="s">
        <v>33</v>
      </c>
      <c r="X22" s="29" t="s">
        <v>71</v>
      </c>
      <c r="Y22" s="29" t="s">
        <v>72</v>
      </c>
      <c r="Z22" s="29" t="s">
        <v>59</v>
      </c>
      <c r="AA22" s="29" t="s">
        <v>59</v>
      </c>
      <c r="AB22" s="29"/>
      <c r="AC22" s="36">
        <v>0</v>
      </c>
      <c r="AD22" s="32">
        <v>32000</v>
      </c>
      <c r="AE22" s="36">
        <v>0</v>
      </c>
      <c r="AF22" s="36">
        <v>0</v>
      </c>
      <c r="AG22" s="36">
        <v>0</v>
      </c>
      <c r="AH22" s="36">
        <v>0</v>
      </c>
      <c r="AI22" s="36">
        <v>0</v>
      </c>
      <c r="AJ22" s="36">
        <v>0</v>
      </c>
      <c r="AK22" s="36">
        <v>0</v>
      </c>
      <c r="AL22" s="36">
        <v>0</v>
      </c>
      <c r="AM22" s="36">
        <v>0</v>
      </c>
      <c r="AN22" s="29"/>
      <c r="AO22" s="31"/>
      <c r="AP22" s="29"/>
      <c r="AQ22" s="36">
        <v>0</v>
      </c>
    </row>
    <row r="23" spans="1:43" s="10" customFormat="1" ht="10" x14ac:dyDescent="0.35">
      <c r="A23" s="29">
        <v>891409025</v>
      </c>
      <c r="B23" s="29" t="s">
        <v>16</v>
      </c>
      <c r="C23" s="29" t="s">
        <v>15</v>
      </c>
      <c r="D23" s="29">
        <v>61087</v>
      </c>
      <c r="E23" s="30" t="s">
        <v>103</v>
      </c>
      <c r="F23" s="29" t="s">
        <v>104</v>
      </c>
      <c r="G23" s="31">
        <v>45182</v>
      </c>
      <c r="H23" s="31">
        <v>45182</v>
      </c>
      <c r="I23" s="32">
        <v>16600</v>
      </c>
      <c r="J23" s="32">
        <v>16600</v>
      </c>
      <c r="K23" s="29" t="s">
        <v>18</v>
      </c>
      <c r="L23" s="29" t="s">
        <v>17</v>
      </c>
      <c r="M23" s="40" t="s">
        <v>181</v>
      </c>
      <c r="N23" s="40" t="s">
        <v>55</v>
      </c>
      <c r="O23" s="36">
        <v>0</v>
      </c>
      <c r="P23" s="29"/>
      <c r="Q23" s="29" t="s">
        <v>56</v>
      </c>
      <c r="R23" s="31">
        <v>45153</v>
      </c>
      <c r="S23" s="31">
        <v>45182</v>
      </c>
      <c r="T23" s="31"/>
      <c r="U23" s="31">
        <v>45229</v>
      </c>
      <c r="V23" s="32">
        <v>16600</v>
      </c>
      <c r="W23" s="29" t="s">
        <v>33</v>
      </c>
      <c r="X23" s="29" t="s">
        <v>105</v>
      </c>
      <c r="Y23" s="29" t="s">
        <v>72</v>
      </c>
      <c r="Z23" s="29" t="s">
        <v>59</v>
      </c>
      <c r="AA23" s="29" t="s">
        <v>59</v>
      </c>
      <c r="AB23" s="29"/>
      <c r="AC23" s="36">
        <v>0</v>
      </c>
      <c r="AD23" s="32">
        <v>16600</v>
      </c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29"/>
      <c r="AO23" s="31"/>
      <c r="AP23" s="29"/>
      <c r="AQ23" s="36">
        <v>0</v>
      </c>
    </row>
    <row r="24" spans="1:43" s="10" customFormat="1" ht="10" x14ac:dyDescent="0.35">
      <c r="A24" s="29">
        <v>891409025</v>
      </c>
      <c r="B24" s="29" t="s">
        <v>16</v>
      </c>
      <c r="C24" s="29" t="s">
        <v>15</v>
      </c>
      <c r="D24" s="29">
        <v>61313</v>
      </c>
      <c r="E24" s="30" t="s">
        <v>106</v>
      </c>
      <c r="F24" s="29" t="s">
        <v>107</v>
      </c>
      <c r="G24" s="31">
        <v>45182</v>
      </c>
      <c r="H24" s="31">
        <v>45182</v>
      </c>
      <c r="I24" s="32">
        <v>4986</v>
      </c>
      <c r="J24" s="32">
        <v>4986</v>
      </c>
      <c r="K24" s="29" t="s">
        <v>18</v>
      </c>
      <c r="L24" s="29" t="s">
        <v>17</v>
      </c>
      <c r="M24" s="40" t="s">
        <v>181</v>
      </c>
      <c r="N24" s="40" t="s">
        <v>55</v>
      </c>
      <c r="O24" s="36">
        <v>0</v>
      </c>
      <c r="P24" s="29"/>
      <c r="Q24" s="29" t="s">
        <v>56</v>
      </c>
      <c r="R24" s="31">
        <v>45154</v>
      </c>
      <c r="S24" s="31">
        <v>45182</v>
      </c>
      <c r="T24" s="31"/>
      <c r="U24" s="31">
        <v>45229</v>
      </c>
      <c r="V24" s="32">
        <v>4986</v>
      </c>
      <c r="W24" s="29" t="s">
        <v>33</v>
      </c>
      <c r="X24" s="29" t="s">
        <v>71</v>
      </c>
      <c r="Y24" s="29" t="s">
        <v>72</v>
      </c>
      <c r="Z24" s="29" t="s">
        <v>59</v>
      </c>
      <c r="AA24" s="29" t="s">
        <v>59</v>
      </c>
      <c r="AB24" s="29"/>
      <c r="AC24" s="36">
        <v>0</v>
      </c>
      <c r="AD24" s="32">
        <v>4986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29"/>
      <c r="AO24" s="31"/>
      <c r="AP24" s="29"/>
      <c r="AQ24" s="36">
        <v>0</v>
      </c>
    </row>
    <row r="25" spans="1:43" s="10" customFormat="1" ht="10" x14ac:dyDescent="0.35">
      <c r="A25" s="29">
        <v>891409025</v>
      </c>
      <c r="B25" s="29" t="s">
        <v>16</v>
      </c>
      <c r="C25" s="29" t="s">
        <v>15</v>
      </c>
      <c r="D25" s="29">
        <v>63711</v>
      </c>
      <c r="E25" s="30" t="s">
        <v>108</v>
      </c>
      <c r="F25" s="29" t="s">
        <v>109</v>
      </c>
      <c r="G25" s="31">
        <v>45210</v>
      </c>
      <c r="H25" s="31">
        <v>45210</v>
      </c>
      <c r="I25" s="32">
        <v>221900</v>
      </c>
      <c r="J25" s="32">
        <v>221900</v>
      </c>
      <c r="K25" s="29" t="s">
        <v>18</v>
      </c>
      <c r="L25" s="29" t="s">
        <v>17</v>
      </c>
      <c r="M25" s="40" t="s">
        <v>181</v>
      </c>
      <c r="N25" s="40" t="s">
        <v>55</v>
      </c>
      <c r="O25" s="36">
        <v>0</v>
      </c>
      <c r="P25" s="29"/>
      <c r="Q25" s="29" t="s">
        <v>56</v>
      </c>
      <c r="R25" s="31">
        <v>45183</v>
      </c>
      <c r="S25" s="31">
        <v>45212</v>
      </c>
      <c r="T25" s="31"/>
      <c r="U25" s="31">
        <v>45253</v>
      </c>
      <c r="V25" s="32">
        <v>221900</v>
      </c>
      <c r="W25" s="29" t="s">
        <v>33</v>
      </c>
      <c r="X25" s="29" t="s">
        <v>110</v>
      </c>
      <c r="Y25" s="29" t="s">
        <v>72</v>
      </c>
      <c r="Z25" s="29" t="s">
        <v>59</v>
      </c>
      <c r="AA25" s="29" t="s">
        <v>59</v>
      </c>
      <c r="AB25" s="29"/>
      <c r="AC25" s="36">
        <v>0</v>
      </c>
      <c r="AD25" s="32">
        <v>221900</v>
      </c>
      <c r="AE25" s="36">
        <v>0</v>
      </c>
      <c r="AF25" s="36">
        <v>0</v>
      </c>
      <c r="AG25" s="36">
        <v>0</v>
      </c>
      <c r="AH25" s="36">
        <v>0</v>
      </c>
      <c r="AI25" s="36">
        <v>0</v>
      </c>
      <c r="AJ25" s="36">
        <v>0</v>
      </c>
      <c r="AK25" s="36">
        <v>0</v>
      </c>
      <c r="AL25" s="36">
        <v>0</v>
      </c>
      <c r="AM25" s="36">
        <v>0</v>
      </c>
      <c r="AN25" s="29"/>
      <c r="AO25" s="31"/>
      <c r="AP25" s="29"/>
      <c r="AQ25" s="36">
        <v>0</v>
      </c>
    </row>
    <row r="26" spans="1:43" s="10" customFormat="1" ht="10" x14ac:dyDescent="0.35">
      <c r="A26" s="29">
        <v>891409025</v>
      </c>
      <c r="B26" s="29" t="s">
        <v>16</v>
      </c>
      <c r="C26" s="29" t="s">
        <v>15</v>
      </c>
      <c r="D26" s="29">
        <v>64208</v>
      </c>
      <c r="E26" s="30" t="s">
        <v>111</v>
      </c>
      <c r="F26" s="29" t="s">
        <v>112</v>
      </c>
      <c r="G26" s="31">
        <v>45210</v>
      </c>
      <c r="H26" s="31">
        <v>45210</v>
      </c>
      <c r="I26" s="32">
        <v>204743</v>
      </c>
      <c r="J26" s="32">
        <v>204743</v>
      </c>
      <c r="K26" s="29" t="s">
        <v>18</v>
      </c>
      <c r="L26" s="29" t="s">
        <v>17</v>
      </c>
      <c r="M26" s="40" t="s">
        <v>181</v>
      </c>
      <c r="N26" s="40" t="s">
        <v>55</v>
      </c>
      <c r="O26" s="36">
        <v>0</v>
      </c>
      <c r="P26" s="29"/>
      <c r="Q26" s="29" t="s">
        <v>56</v>
      </c>
      <c r="R26" s="31">
        <v>45190</v>
      </c>
      <c r="S26" s="31">
        <v>45212</v>
      </c>
      <c r="T26" s="31"/>
      <c r="U26" s="31">
        <v>45253</v>
      </c>
      <c r="V26" s="32">
        <v>204743</v>
      </c>
      <c r="W26" s="29" t="s">
        <v>33</v>
      </c>
      <c r="X26" s="29" t="s">
        <v>110</v>
      </c>
      <c r="Y26" s="29" t="s">
        <v>72</v>
      </c>
      <c r="Z26" s="29" t="s">
        <v>59</v>
      </c>
      <c r="AA26" s="29" t="s">
        <v>59</v>
      </c>
      <c r="AB26" s="29"/>
      <c r="AC26" s="36">
        <v>0</v>
      </c>
      <c r="AD26" s="32">
        <v>204743</v>
      </c>
      <c r="AE26" s="36">
        <v>0</v>
      </c>
      <c r="AF26" s="36">
        <v>0</v>
      </c>
      <c r="AG26" s="36">
        <v>0</v>
      </c>
      <c r="AH26" s="36">
        <v>0</v>
      </c>
      <c r="AI26" s="36">
        <v>0</v>
      </c>
      <c r="AJ26" s="36">
        <v>0</v>
      </c>
      <c r="AK26" s="36">
        <v>0</v>
      </c>
      <c r="AL26" s="36">
        <v>0</v>
      </c>
      <c r="AM26" s="36">
        <v>0</v>
      </c>
      <c r="AN26" s="29"/>
      <c r="AO26" s="31"/>
      <c r="AP26" s="29"/>
      <c r="AQ26" s="36">
        <v>0</v>
      </c>
    </row>
    <row r="27" spans="1:43" s="10" customFormat="1" ht="10" x14ac:dyDescent="0.35">
      <c r="A27" s="29">
        <v>891409025</v>
      </c>
      <c r="B27" s="29" t="s">
        <v>16</v>
      </c>
      <c r="C27" s="29" t="s">
        <v>15</v>
      </c>
      <c r="D27" s="29">
        <v>66173</v>
      </c>
      <c r="E27" s="30" t="s">
        <v>113</v>
      </c>
      <c r="F27" s="29" t="s">
        <v>114</v>
      </c>
      <c r="G27" s="31">
        <v>45234</v>
      </c>
      <c r="H27" s="31">
        <v>45234</v>
      </c>
      <c r="I27" s="32">
        <v>96135</v>
      </c>
      <c r="J27" s="32">
        <v>96135</v>
      </c>
      <c r="K27" s="29" t="s">
        <v>18</v>
      </c>
      <c r="L27" s="29" t="s">
        <v>17</v>
      </c>
      <c r="M27" s="40" t="s">
        <v>181</v>
      </c>
      <c r="N27" s="40" t="s">
        <v>55</v>
      </c>
      <c r="O27" s="36">
        <v>0</v>
      </c>
      <c r="P27" s="29"/>
      <c r="Q27" s="29" t="s">
        <v>56</v>
      </c>
      <c r="R27" s="31">
        <v>45216</v>
      </c>
      <c r="S27" s="31">
        <v>45237</v>
      </c>
      <c r="T27" s="31"/>
      <c r="U27" s="31">
        <v>45253</v>
      </c>
      <c r="V27" s="32">
        <v>96135</v>
      </c>
      <c r="W27" s="29" t="s">
        <v>33</v>
      </c>
      <c r="X27" s="29" t="s">
        <v>110</v>
      </c>
      <c r="Y27" s="29" t="s">
        <v>72</v>
      </c>
      <c r="Z27" s="29" t="s">
        <v>59</v>
      </c>
      <c r="AA27" s="29" t="s">
        <v>59</v>
      </c>
      <c r="AB27" s="29"/>
      <c r="AC27" s="36">
        <v>0</v>
      </c>
      <c r="AD27" s="32">
        <v>96135</v>
      </c>
      <c r="AE27" s="36">
        <v>0</v>
      </c>
      <c r="AF27" s="36">
        <v>0</v>
      </c>
      <c r="AG27" s="36">
        <v>0</v>
      </c>
      <c r="AH27" s="36">
        <v>0</v>
      </c>
      <c r="AI27" s="36">
        <v>0</v>
      </c>
      <c r="AJ27" s="36">
        <v>0</v>
      </c>
      <c r="AK27" s="36">
        <v>0</v>
      </c>
      <c r="AL27" s="36">
        <v>0</v>
      </c>
      <c r="AM27" s="36">
        <v>0</v>
      </c>
      <c r="AN27" s="29"/>
      <c r="AO27" s="31"/>
      <c r="AP27" s="29"/>
      <c r="AQ27" s="36">
        <v>0</v>
      </c>
    </row>
    <row r="28" spans="1:43" s="10" customFormat="1" ht="10" x14ac:dyDescent="0.35">
      <c r="A28" s="29">
        <v>891409025</v>
      </c>
      <c r="B28" s="29" t="s">
        <v>16</v>
      </c>
      <c r="C28" s="29" t="s">
        <v>15</v>
      </c>
      <c r="D28" s="29">
        <v>70553</v>
      </c>
      <c r="E28" s="30" t="s">
        <v>53</v>
      </c>
      <c r="F28" s="29" t="s">
        <v>54</v>
      </c>
      <c r="G28" s="31">
        <v>45326</v>
      </c>
      <c r="H28" s="31">
        <v>45326</v>
      </c>
      <c r="I28" s="32">
        <v>280049</v>
      </c>
      <c r="J28" s="32">
        <v>280049</v>
      </c>
      <c r="K28" s="29" t="s">
        <v>18</v>
      </c>
      <c r="L28" s="29" t="s">
        <v>17</v>
      </c>
      <c r="M28" s="40" t="s">
        <v>181</v>
      </c>
      <c r="N28" s="40" t="s">
        <v>55</v>
      </c>
      <c r="O28" s="36">
        <v>0</v>
      </c>
      <c r="P28" s="29"/>
      <c r="Q28" s="29" t="s">
        <v>56</v>
      </c>
      <c r="R28" s="31">
        <v>45279</v>
      </c>
      <c r="S28" s="31">
        <v>45296</v>
      </c>
      <c r="T28" s="31"/>
      <c r="U28" s="31">
        <v>45320</v>
      </c>
      <c r="V28" s="32">
        <v>280049</v>
      </c>
      <c r="W28" s="29" t="s">
        <v>33</v>
      </c>
      <c r="X28" s="29" t="s">
        <v>57</v>
      </c>
      <c r="Y28" s="29" t="s">
        <v>58</v>
      </c>
      <c r="Z28" s="29" t="s">
        <v>59</v>
      </c>
      <c r="AA28" s="29" t="s">
        <v>59</v>
      </c>
      <c r="AB28" s="29"/>
      <c r="AC28" s="36">
        <v>0</v>
      </c>
      <c r="AD28" s="32">
        <v>280049</v>
      </c>
      <c r="AE28" s="36">
        <v>0</v>
      </c>
      <c r="AF28" s="36">
        <v>0</v>
      </c>
      <c r="AG28" s="36">
        <v>0</v>
      </c>
      <c r="AH28" s="36">
        <v>0</v>
      </c>
      <c r="AI28" s="36">
        <v>0</v>
      </c>
      <c r="AJ28" s="36">
        <v>0</v>
      </c>
      <c r="AK28" s="36">
        <v>0</v>
      </c>
      <c r="AL28" s="36">
        <v>0</v>
      </c>
      <c r="AM28" s="36">
        <v>0</v>
      </c>
      <c r="AN28" s="29"/>
      <c r="AO28" s="31"/>
      <c r="AP28" s="29"/>
      <c r="AQ28" s="36">
        <v>0</v>
      </c>
    </row>
    <row r="29" spans="1:43" s="10" customFormat="1" ht="10" x14ac:dyDescent="0.35">
      <c r="A29" s="29">
        <v>891409025</v>
      </c>
      <c r="B29" s="29" t="s">
        <v>16</v>
      </c>
      <c r="C29" s="29" t="s">
        <v>15</v>
      </c>
      <c r="D29" s="29">
        <v>70600</v>
      </c>
      <c r="E29" s="30" t="s">
        <v>115</v>
      </c>
      <c r="F29" s="29" t="s">
        <v>116</v>
      </c>
      <c r="G29" s="31">
        <v>45326</v>
      </c>
      <c r="H29" s="31">
        <v>45326</v>
      </c>
      <c r="I29" s="32">
        <v>712463</v>
      </c>
      <c r="J29" s="32">
        <v>712463</v>
      </c>
      <c r="K29" s="29" t="s">
        <v>18</v>
      </c>
      <c r="L29" s="29" t="s">
        <v>17</v>
      </c>
      <c r="M29" s="40" t="s">
        <v>181</v>
      </c>
      <c r="N29" s="40" t="s">
        <v>55</v>
      </c>
      <c r="O29" s="36">
        <v>0</v>
      </c>
      <c r="P29" s="29"/>
      <c r="Q29" s="29" t="s">
        <v>56</v>
      </c>
      <c r="R29" s="31">
        <v>45280</v>
      </c>
      <c r="S29" s="31">
        <v>45296</v>
      </c>
      <c r="T29" s="31"/>
      <c r="U29" s="31">
        <v>45317</v>
      </c>
      <c r="V29" s="32">
        <v>712463</v>
      </c>
      <c r="W29" s="29" t="s">
        <v>33</v>
      </c>
      <c r="X29" s="29" t="s">
        <v>117</v>
      </c>
      <c r="Y29" s="29" t="s">
        <v>58</v>
      </c>
      <c r="Z29" s="29" t="s">
        <v>59</v>
      </c>
      <c r="AA29" s="29" t="s">
        <v>59</v>
      </c>
      <c r="AB29" s="29"/>
      <c r="AC29" s="36">
        <v>0</v>
      </c>
      <c r="AD29" s="32">
        <v>712463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29"/>
      <c r="AO29" s="31"/>
      <c r="AP29" s="29"/>
      <c r="AQ29" s="36">
        <v>0</v>
      </c>
    </row>
    <row r="30" spans="1:43" s="10" customFormat="1" ht="10" x14ac:dyDescent="0.35">
      <c r="A30" s="29">
        <v>891409025</v>
      </c>
      <c r="B30" s="29" t="s">
        <v>16</v>
      </c>
      <c r="C30" s="29" t="s">
        <v>15</v>
      </c>
      <c r="D30" s="29">
        <v>72901</v>
      </c>
      <c r="E30" s="30" t="s">
        <v>118</v>
      </c>
      <c r="F30" s="29" t="s">
        <v>119</v>
      </c>
      <c r="G30" s="31">
        <v>45331</v>
      </c>
      <c r="H30" s="31">
        <v>45331</v>
      </c>
      <c r="I30" s="32">
        <v>81400</v>
      </c>
      <c r="J30" s="32">
        <v>81400</v>
      </c>
      <c r="K30" s="29" t="s">
        <v>18</v>
      </c>
      <c r="L30" s="29" t="s">
        <v>17</v>
      </c>
      <c r="M30" s="40"/>
      <c r="N30" s="40" t="s">
        <v>55</v>
      </c>
      <c r="O30" s="36">
        <v>0</v>
      </c>
      <c r="P30" s="29"/>
      <c r="Q30" s="29" t="s">
        <v>56</v>
      </c>
      <c r="R30" s="31">
        <v>45311</v>
      </c>
      <c r="S30" s="31">
        <v>45331</v>
      </c>
      <c r="T30" s="31"/>
      <c r="U30" s="31">
        <v>45342</v>
      </c>
      <c r="V30" s="32">
        <v>81400</v>
      </c>
      <c r="W30" s="29" t="s">
        <v>33</v>
      </c>
      <c r="X30" s="29" t="s">
        <v>120</v>
      </c>
      <c r="Y30" s="29" t="s">
        <v>58</v>
      </c>
      <c r="Z30" s="29" t="s">
        <v>59</v>
      </c>
      <c r="AA30" s="29" t="s">
        <v>59</v>
      </c>
      <c r="AB30" s="29"/>
      <c r="AC30" s="36">
        <v>0</v>
      </c>
      <c r="AD30" s="32">
        <v>81400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29"/>
      <c r="AO30" s="31"/>
      <c r="AP30" s="29"/>
      <c r="AQ30" s="36">
        <v>0</v>
      </c>
    </row>
    <row r="31" spans="1:43" s="10" customFormat="1" ht="10" x14ac:dyDescent="0.35">
      <c r="A31" s="29">
        <v>891409025</v>
      </c>
      <c r="B31" s="29" t="s">
        <v>16</v>
      </c>
      <c r="C31" s="29" t="s">
        <v>15</v>
      </c>
      <c r="D31" s="29">
        <v>59448</v>
      </c>
      <c r="E31" s="30" t="s">
        <v>121</v>
      </c>
      <c r="F31" s="29" t="s">
        <v>122</v>
      </c>
      <c r="G31" s="31">
        <v>45574</v>
      </c>
      <c r="H31" s="31">
        <v>45574</v>
      </c>
      <c r="I31" s="32">
        <v>15660</v>
      </c>
      <c r="J31" s="32">
        <v>15660</v>
      </c>
      <c r="K31" s="29" t="s">
        <v>18</v>
      </c>
      <c r="L31" s="29" t="s">
        <v>17</v>
      </c>
      <c r="M31" s="40" t="s">
        <v>181</v>
      </c>
      <c r="N31" s="40" t="s">
        <v>55</v>
      </c>
      <c r="O31" s="36">
        <v>0</v>
      </c>
      <c r="P31" s="29"/>
      <c r="Q31" s="29" t="s">
        <v>56</v>
      </c>
      <c r="R31" s="31">
        <v>45133</v>
      </c>
      <c r="S31" s="31">
        <v>45182</v>
      </c>
      <c r="T31" s="31"/>
      <c r="U31" s="31">
        <v>45225</v>
      </c>
      <c r="V31" s="32">
        <v>15660</v>
      </c>
      <c r="W31" s="29" t="s">
        <v>33</v>
      </c>
      <c r="X31" s="29" t="s">
        <v>123</v>
      </c>
      <c r="Y31" s="29" t="s">
        <v>72</v>
      </c>
      <c r="Z31" s="29" t="s">
        <v>59</v>
      </c>
      <c r="AA31" s="29" t="s">
        <v>59</v>
      </c>
      <c r="AB31" s="29"/>
      <c r="AC31" s="36">
        <v>0</v>
      </c>
      <c r="AD31" s="32">
        <v>15660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29"/>
      <c r="AO31" s="31"/>
      <c r="AP31" s="29"/>
      <c r="AQ31" s="36">
        <v>0</v>
      </c>
    </row>
    <row r="32" spans="1:43" s="10" customFormat="1" ht="10" x14ac:dyDescent="0.35">
      <c r="A32" s="29">
        <v>891409025</v>
      </c>
      <c r="B32" s="29" t="s">
        <v>16</v>
      </c>
      <c r="C32" s="29" t="s">
        <v>15</v>
      </c>
      <c r="D32" s="29">
        <v>88693</v>
      </c>
      <c r="E32" s="30" t="s">
        <v>124</v>
      </c>
      <c r="F32" s="29" t="s">
        <v>125</v>
      </c>
      <c r="G32" s="31">
        <v>45574</v>
      </c>
      <c r="H32" s="31">
        <v>45574</v>
      </c>
      <c r="I32" s="32">
        <v>1085739</v>
      </c>
      <c r="J32" s="32">
        <v>1085739</v>
      </c>
      <c r="K32" s="29" t="s">
        <v>18</v>
      </c>
      <c r="L32" s="29" t="s">
        <v>17</v>
      </c>
      <c r="M32" s="40"/>
      <c r="N32" s="40" t="s">
        <v>55</v>
      </c>
      <c r="O32" s="36">
        <v>0</v>
      </c>
      <c r="P32" s="29"/>
      <c r="Q32" s="29" t="s">
        <v>56</v>
      </c>
      <c r="R32" s="31">
        <v>45549</v>
      </c>
      <c r="S32" s="31">
        <v>45575</v>
      </c>
      <c r="T32" s="31"/>
      <c r="U32" s="31">
        <v>45587</v>
      </c>
      <c r="V32" s="32">
        <v>1085739</v>
      </c>
      <c r="W32" s="29" t="s">
        <v>33</v>
      </c>
      <c r="X32" s="29" t="s">
        <v>126</v>
      </c>
      <c r="Y32" s="29" t="s">
        <v>58</v>
      </c>
      <c r="Z32" s="29" t="s">
        <v>127</v>
      </c>
      <c r="AA32" s="29" t="s">
        <v>128</v>
      </c>
      <c r="AB32" s="29"/>
      <c r="AC32" s="36">
        <v>0</v>
      </c>
      <c r="AD32" s="32">
        <v>1085739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29"/>
      <c r="AO32" s="31"/>
      <c r="AP32" s="29"/>
      <c r="AQ32" s="36">
        <v>0</v>
      </c>
    </row>
    <row r="33" spans="1:43" s="10" customFormat="1" ht="10" x14ac:dyDescent="0.35">
      <c r="A33" s="29">
        <v>891409025</v>
      </c>
      <c r="B33" s="29" t="s">
        <v>16</v>
      </c>
      <c r="C33" s="29" t="s">
        <v>15</v>
      </c>
      <c r="D33" s="29">
        <v>30000</v>
      </c>
      <c r="E33" s="30" t="s">
        <v>171</v>
      </c>
      <c r="F33" s="29" t="s">
        <v>172</v>
      </c>
      <c r="G33" s="31">
        <v>45107</v>
      </c>
      <c r="H33" s="31">
        <v>45107</v>
      </c>
      <c r="I33" s="32">
        <v>66893</v>
      </c>
      <c r="J33" s="32">
        <v>66893</v>
      </c>
      <c r="K33" s="29" t="s">
        <v>18</v>
      </c>
      <c r="L33" s="29" t="s">
        <v>17</v>
      </c>
      <c r="M33" s="40" t="s">
        <v>181</v>
      </c>
      <c r="N33" s="40" t="s">
        <v>55</v>
      </c>
      <c r="O33" s="36">
        <v>0</v>
      </c>
      <c r="P33" s="29"/>
      <c r="Q33" s="29" t="s">
        <v>56</v>
      </c>
      <c r="R33" s="31">
        <v>44692</v>
      </c>
      <c r="S33" s="31"/>
      <c r="T33" s="31"/>
      <c r="U33" s="31"/>
      <c r="V33" s="32">
        <v>66893</v>
      </c>
      <c r="W33" s="29" t="s">
        <v>33</v>
      </c>
      <c r="X33" s="29" t="s">
        <v>173</v>
      </c>
      <c r="Y33" s="29" t="s">
        <v>58</v>
      </c>
      <c r="Z33" s="29"/>
      <c r="AA33" s="29" t="s">
        <v>63</v>
      </c>
      <c r="AB33" s="29"/>
      <c r="AC33" s="36">
        <v>0</v>
      </c>
      <c r="AD33" s="32">
        <v>66893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29"/>
      <c r="AO33" s="31"/>
      <c r="AP33" s="29"/>
      <c r="AQ33" s="36">
        <v>0</v>
      </c>
    </row>
    <row r="34" spans="1:43" s="10" customFormat="1" ht="10" x14ac:dyDescent="0.35">
      <c r="A34" s="29">
        <v>891409025</v>
      </c>
      <c r="B34" s="29" t="s">
        <v>16</v>
      </c>
      <c r="C34" s="29" t="s">
        <v>13</v>
      </c>
      <c r="D34" s="29">
        <v>468892</v>
      </c>
      <c r="E34" s="30" t="s">
        <v>174</v>
      </c>
      <c r="F34" s="29" t="s">
        <v>175</v>
      </c>
      <c r="G34" s="31">
        <v>42751</v>
      </c>
      <c r="H34" s="31">
        <v>42751</v>
      </c>
      <c r="I34" s="32">
        <v>65653</v>
      </c>
      <c r="J34" s="32">
        <v>65653</v>
      </c>
      <c r="K34" s="29" t="s">
        <v>18</v>
      </c>
      <c r="L34" s="29" t="s">
        <v>17</v>
      </c>
      <c r="M34" s="40" t="s">
        <v>180</v>
      </c>
      <c r="N34" s="40" t="s">
        <v>157</v>
      </c>
      <c r="O34" s="36">
        <v>0</v>
      </c>
      <c r="P34" s="29"/>
      <c r="Q34" s="29"/>
      <c r="R34" s="29"/>
      <c r="S34" s="29"/>
      <c r="T34" s="29"/>
      <c r="U34" s="29"/>
      <c r="V34" s="36">
        <v>0</v>
      </c>
      <c r="W34" s="29"/>
      <c r="X34" s="29"/>
      <c r="Y34" s="29"/>
      <c r="Z34" s="29"/>
      <c r="AA34" s="29"/>
      <c r="AB34" s="29"/>
      <c r="AC34" s="36">
        <v>0</v>
      </c>
      <c r="AD34" s="36">
        <v>0</v>
      </c>
      <c r="AE34" s="32">
        <v>65653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29"/>
      <c r="AO34" s="31"/>
      <c r="AP34" s="29"/>
      <c r="AQ34" s="36">
        <v>0</v>
      </c>
    </row>
    <row r="35" spans="1:43" s="10" customFormat="1" ht="10" x14ac:dyDescent="0.35">
      <c r="A35" s="29">
        <v>891409025</v>
      </c>
      <c r="B35" s="29" t="s">
        <v>16</v>
      </c>
      <c r="C35" s="29" t="s">
        <v>13</v>
      </c>
      <c r="D35" s="29">
        <v>468892</v>
      </c>
      <c r="E35" s="30" t="s">
        <v>174</v>
      </c>
      <c r="F35" s="29" t="s">
        <v>175</v>
      </c>
      <c r="G35" s="31">
        <v>42751</v>
      </c>
      <c r="H35" s="31">
        <v>42751</v>
      </c>
      <c r="I35" s="32">
        <v>32336</v>
      </c>
      <c r="J35" s="32">
        <v>32336</v>
      </c>
      <c r="K35" s="29" t="s">
        <v>18</v>
      </c>
      <c r="L35" s="29" t="s">
        <v>17</v>
      </c>
      <c r="M35" s="40" t="s">
        <v>180</v>
      </c>
      <c r="N35" s="40" t="s">
        <v>157</v>
      </c>
      <c r="O35" s="36">
        <v>0</v>
      </c>
      <c r="P35" s="29"/>
      <c r="Q35" s="29"/>
      <c r="R35" s="29"/>
      <c r="S35" s="29"/>
      <c r="T35" s="29"/>
      <c r="U35" s="29"/>
      <c r="V35" s="36">
        <v>0</v>
      </c>
      <c r="W35" s="29"/>
      <c r="X35" s="29"/>
      <c r="Y35" s="29"/>
      <c r="Z35" s="29"/>
      <c r="AA35" s="29"/>
      <c r="AB35" s="29"/>
      <c r="AC35" s="36">
        <v>0</v>
      </c>
      <c r="AD35" s="36">
        <v>0</v>
      </c>
      <c r="AE35" s="32">
        <v>32336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29"/>
      <c r="AO35" s="31"/>
      <c r="AP35" s="29"/>
      <c r="AQ35" s="36">
        <v>0</v>
      </c>
    </row>
    <row r="36" spans="1:43" s="10" customFormat="1" ht="10" x14ac:dyDescent="0.35">
      <c r="A36" s="29">
        <v>891409025</v>
      </c>
      <c r="B36" s="29" t="s">
        <v>16</v>
      </c>
      <c r="C36" s="29" t="s">
        <v>14</v>
      </c>
      <c r="D36" s="29">
        <v>1978</v>
      </c>
      <c r="E36" s="30" t="s">
        <v>176</v>
      </c>
      <c r="F36" s="29" t="s">
        <v>177</v>
      </c>
      <c r="G36" s="31">
        <v>43067</v>
      </c>
      <c r="H36" s="31">
        <v>43067</v>
      </c>
      <c r="I36" s="32">
        <v>14874</v>
      </c>
      <c r="J36" s="32">
        <v>14874</v>
      </c>
      <c r="K36" s="29" t="s">
        <v>18</v>
      </c>
      <c r="L36" s="29" t="s">
        <v>17</v>
      </c>
      <c r="M36" s="40" t="s">
        <v>180</v>
      </c>
      <c r="N36" s="40" t="s">
        <v>157</v>
      </c>
      <c r="O36" s="36">
        <v>0</v>
      </c>
      <c r="P36" s="29"/>
      <c r="Q36" s="29"/>
      <c r="R36" s="29"/>
      <c r="S36" s="29"/>
      <c r="T36" s="29"/>
      <c r="U36" s="29"/>
      <c r="V36" s="36">
        <v>0</v>
      </c>
      <c r="W36" s="29"/>
      <c r="X36" s="29"/>
      <c r="Y36" s="29"/>
      <c r="Z36" s="29"/>
      <c r="AA36" s="29"/>
      <c r="AB36" s="29"/>
      <c r="AC36" s="36">
        <v>0</v>
      </c>
      <c r="AD36" s="36">
        <v>0</v>
      </c>
      <c r="AE36" s="32">
        <v>14874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29"/>
      <c r="AO36" s="31"/>
      <c r="AP36" s="29"/>
      <c r="AQ36" s="36">
        <v>0</v>
      </c>
    </row>
    <row r="37" spans="1:43" s="10" customFormat="1" ht="10" x14ac:dyDescent="0.35">
      <c r="A37" s="29">
        <v>891409025</v>
      </c>
      <c r="B37" s="29" t="s">
        <v>16</v>
      </c>
      <c r="C37" s="29" t="s">
        <v>14</v>
      </c>
      <c r="D37" s="29">
        <v>1978</v>
      </c>
      <c r="E37" s="30" t="s">
        <v>176</v>
      </c>
      <c r="F37" s="29" t="s">
        <v>177</v>
      </c>
      <c r="G37" s="31">
        <v>43067</v>
      </c>
      <c r="H37" s="31">
        <v>43067</v>
      </c>
      <c r="I37" s="32">
        <v>7326</v>
      </c>
      <c r="J37" s="32">
        <v>7326</v>
      </c>
      <c r="K37" s="29" t="s">
        <v>18</v>
      </c>
      <c r="L37" s="29" t="s">
        <v>17</v>
      </c>
      <c r="M37" s="40" t="s">
        <v>180</v>
      </c>
      <c r="N37" s="40" t="s">
        <v>157</v>
      </c>
      <c r="O37" s="36">
        <v>0</v>
      </c>
      <c r="P37" s="29"/>
      <c r="Q37" s="29"/>
      <c r="R37" s="29"/>
      <c r="S37" s="29"/>
      <c r="T37" s="29"/>
      <c r="U37" s="29"/>
      <c r="V37" s="36">
        <v>0</v>
      </c>
      <c r="W37" s="29"/>
      <c r="X37" s="29"/>
      <c r="Y37" s="29"/>
      <c r="Z37" s="29"/>
      <c r="AA37" s="29"/>
      <c r="AB37" s="29"/>
      <c r="AC37" s="36">
        <v>0</v>
      </c>
      <c r="AD37" s="36">
        <v>0</v>
      </c>
      <c r="AE37" s="32">
        <v>7326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29"/>
      <c r="AO37" s="31"/>
      <c r="AP37" s="29"/>
      <c r="AQ37" s="36">
        <v>0</v>
      </c>
    </row>
    <row r="38" spans="1:43" s="10" customFormat="1" ht="10" x14ac:dyDescent="0.35">
      <c r="A38" s="29">
        <v>891409025</v>
      </c>
      <c r="B38" s="29" t="s">
        <v>16</v>
      </c>
      <c r="C38" s="29" t="s">
        <v>15</v>
      </c>
      <c r="D38" s="29">
        <v>71412</v>
      </c>
      <c r="E38" s="30" t="s">
        <v>155</v>
      </c>
      <c r="F38" s="29" t="s">
        <v>156</v>
      </c>
      <c r="G38" s="31">
        <v>45291</v>
      </c>
      <c r="H38" s="31">
        <v>45291</v>
      </c>
      <c r="I38" s="32">
        <v>412820</v>
      </c>
      <c r="J38" s="32">
        <v>412820</v>
      </c>
      <c r="K38" s="29" t="s">
        <v>18</v>
      </c>
      <c r="L38" s="29" t="s">
        <v>17</v>
      </c>
      <c r="M38" s="40" t="s">
        <v>180</v>
      </c>
      <c r="N38" s="40" t="s">
        <v>157</v>
      </c>
      <c r="O38" s="36">
        <v>0</v>
      </c>
      <c r="P38" s="29"/>
      <c r="Q38" s="29" t="s">
        <v>158</v>
      </c>
      <c r="R38" s="31">
        <v>45290</v>
      </c>
      <c r="S38" s="31"/>
      <c r="T38" s="31"/>
      <c r="U38" s="31"/>
      <c r="V38" s="36">
        <v>0</v>
      </c>
      <c r="W38" s="29"/>
      <c r="X38" s="29"/>
      <c r="Y38" s="29"/>
      <c r="Z38" s="29"/>
      <c r="AA38" s="29"/>
      <c r="AB38" s="29"/>
      <c r="AC38" s="36">
        <v>0</v>
      </c>
      <c r="AD38" s="36">
        <v>0</v>
      </c>
      <c r="AE38" s="32">
        <v>412820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29"/>
      <c r="AO38" s="31"/>
      <c r="AP38" s="29"/>
      <c r="AQ38" s="36">
        <v>0</v>
      </c>
    </row>
    <row r="39" spans="1:43" s="10" customFormat="1" ht="10" x14ac:dyDescent="0.35">
      <c r="A39" s="29">
        <v>891409025</v>
      </c>
      <c r="B39" s="29" t="s">
        <v>16</v>
      </c>
      <c r="C39" s="29" t="s">
        <v>15</v>
      </c>
      <c r="D39" s="29">
        <v>95951</v>
      </c>
      <c r="E39" s="30" t="s">
        <v>159</v>
      </c>
      <c r="F39" s="29" t="s">
        <v>160</v>
      </c>
      <c r="G39" s="31">
        <v>45688</v>
      </c>
      <c r="H39" s="31">
        <v>45688</v>
      </c>
      <c r="I39" s="32">
        <v>699922</v>
      </c>
      <c r="J39" s="32">
        <v>699922</v>
      </c>
      <c r="K39" s="29" t="s">
        <v>18</v>
      </c>
      <c r="L39" s="29" t="s">
        <v>17</v>
      </c>
      <c r="M39" s="40"/>
      <c r="N39" s="40" t="s">
        <v>157</v>
      </c>
      <c r="O39" s="36">
        <v>0</v>
      </c>
      <c r="P39" s="29"/>
      <c r="Q39" s="29" t="s">
        <v>158</v>
      </c>
      <c r="R39" s="31">
        <v>45666</v>
      </c>
      <c r="S39" s="31"/>
      <c r="T39" s="31"/>
      <c r="U39" s="31"/>
      <c r="V39" s="36">
        <v>0</v>
      </c>
      <c r="W39" s="29"/>
      <c r="X39" s="29"/>
      <c r="Y39" s="29"/>
      <c r="Z39" s="29"/>
      <c r="AA39" s="29"/>
      <c r="AB39" s="29"/>
      <c r="AC39" s="36">
        <v>0</v>
      </c>
      <c r="AD39" s="36">
        <v>0</v>
      </c>
      <c r="AE39" s="32">
        <v>699922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29"/>
      <c r="AO39" s="31"/>
      <c r="AP39" s="29"/>
      <c r="AQ39" s="36">
        <v>0</v>
      </c>
    </row>
    <row r="40" spans="1:43" s="10" customFormat="1" ht="10" x14ac:dyDescent="0.35">
      <c r="A40" s="29">
        <v>891409025</v>
      </c>
      <c r="B40" s="29" t="s">
        <v>16</v>
      </c>
      <c r="C40" s="29" t="s">
        <v>15</v>
      </c>
      <c r="D40" s="29">
        <v>95973</v>
      </c>
      <c r="E40" s="30" t="s">
        <v>161</v>
      </c>
      <c r="F40" s="29" t="s">
        <v>162</v>
      </c>
      <c r="G40" s="31">
        <v>45688</v>
      </c>
      <c r="H40" s="31">
        <v>45688</v>
      </c>
      <c r="I40" s="32">
        <v>500453</v>
      </c>
      <c r="J40" s="32">
        <v>500453</v>
      </c>
      <c r="K40" s="29" t="s">
        <v>18</v>
      </c>
      <c r="L40" s="29" t="s">
        <v>17</v>
      </c>
      <c r="M40" s="40"/>
      <c r="N40" s="40" t="s">
        <v>157</v>
      </c>
      <c r="O40" s="36">
        <v>0</v>
      </c>
      <c r="P40" s="29"/>
      <c r="Q40" s="29" t="s">
        <v>158</v>
      </c>
      <c r="R40" s="31">
        <v>45666</v>
      </c>
      <c r="S40" s="31"/>
      <c r="T40" s="31"/>
      <c r="U40" s="31"/>
      <c r="V40" s="36">
        <v>0</v>
      </c>
      <c r="W40" s="29"/>
      <c r="X40" s="29"/>
      <c r="Y40" s="29"/>
      <c r="Z40" s="29"/>
      <c r="AA40" s="29"/>
      <c r="AB40" s="29"/>
      <c r="AC40" s="36">
        <v>0</v>
      </c>
      <c r="AD40" s="36">
        <v>0</v>
      </c>
      <c r="AE40" s="32">
        <v>500453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29"/>
      <c r="AO40" s="31"/>
      <c r="AP40" s="29"/>
      <c r="AQ40" s="36">
        <v>0</v>
      </c>
    </row>
    <row r="41" spans="1:43" s="10" customFormat="1" ht="10" x14ac:dyDescent="0.35">
      <c r="A41" s="29">
        <v>891409025</v>
      </c>
      <c r="B41" s="29" t="s">
        <v>16</v>
      </c>
      <c r="C41" s="29" t="s">
        <v>15</v>
      </c>
      <c r="D41" s="29">
        <v>96623</v>
      </c>
      <c r="E41" s="30" t="s">
        <v>163</v>
      </c>
      <c r="F41" s="29" t="s">
        <v>164</v>
      </c>
      <c r="G41" s="31">
        <v>45688</v>
      </c>
      <c r="H41" s="31">
        <v>45688</v>
      </c>
      <c r="I41" s="32">
        <v>86100</v>
      </c>
      <c r="J41" s="32">
        <v>86100</v>
      </c>
      <c r="K41" s="29" t="s">
        <v>18</v>
      </c>
      <c r="L41" s="29" t="s">
        <v>17</v>
      </c>
      <c r="M41" s="40"/>
      <c r="N41" s="40" t="s">
        <v>157</v>
      </c>
      <c r="O41" s="36">
        <v>0</v>
      </c>
      <c r="P41" s="29"/>
      <c r="Q41" s="29" t="s">
        <v>158</v>
      </c>
      <c r="R41" s="31">
        <v>45678</v>
      </c>
      <c r="S41" s="31"/>
      <c r="T41" s="31"/>
      <c r="U41" s="31"/>
      <c r="V41" s="36">
        <v>0</v>
      </c>
      <c r="W41" s="29"/>
      <c r="X41" s="29"/>
      <c r="Y41" s="29"/>
      <c r="Z41" s="29"/>
      <c r="AA41" s="29"/>
      <c r="AB41" s="29"/>
      <c r="AC41" s="36">
        <v>0</v>
      </c>
      <c r="AD41" s="36">
        <v>0</v>
      </c>
      <c r="AE41" s="32">
        <v>86100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29"/>
      <c r="AO41" s="31"/>
      <c r="AP41" s="29"/>
      <c r="AQ41" s="36">
        <v>0</v>
      </c>
    </row>
    <row r="42" spans="1:43" s="10" customFormat="1" ht="10" x14ac:dyDescent="0.35">
      <c r="A42" s="29">
        <v>891409025</v>
      </c>
      <c r="B42" s="29" t="s">
        <v>16</v>
      </c>
      <c r="C42" s="29" t="s">
        <v>15</v>
      </c>
      <c r="D42" s="29">
        <v>96667</v>
      </c>
      <c r="E42" s="30" t="s">
        <v>165</v>
      </c>
      <c r="F42" s="29" t="s">
        <v>166</v>
      </c>
      <c r="G42" s="31">
        <v>45688</v>
      </c>
      <c r="H42" s="31">
        <v>45688</v>
      </c>
      <c r="I42" s="32">
        <v>481426</v>
      </c>
      <c r="J42" s="32">
        <v>481426</v>
      </c>
      <c r="K42" s="29" t="s">
        <v>18</v>
      </c>
      <c r="L42" s="29" t="s">
        <v>17</v>
      </c>
      <c r="M42" s="40"/>
      <c r="N42" s="40" t="s">
        <v>157</v>
      </c>
      <c r="O42" s="36">
        <v>0</v>
      </c>
      <c r="P42" s="29"/>
      <c r="Q42" s="29" t="s">
        <v>158</v>
      </c>
      <c r="R42" s="31">
        <v>45679</v>
      </c>
      <c r="S42" s="31"/>
      <c r="T42" s="31"/>
      <c r="U42" s="31"/>
      <c r="V42" s="36">
        <v>0</v>
      </c>
      <c r="W42" s="29"/>
      <c r="X42" s="29"/>
      <c r="Y42" s="29"/>
      <c r="Z42" s="29"/>
      <c r="AA42" s="29"/>
      <c r="AB42" s="29"/>
      <c r="AC42" s="36">
        <v>0</v>
      </c>
      <c r="AD42" s="36">
        <v>0</v>
      </c>
      <c r="AE42" s="32">
        <v>481426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29"/>
      <c r="AO42" s="31"/>
      <c r="AP42" s="29"/>
      <c r="AQ42" s="36">
        <v>0</v>
      </c>
    </row>
    <row r="43" spans="1:43" s="10" customFormat="1" ht="10" x14ac:dyDescent="0.35">
      <c r="A43" s="29">
        <v>891409025</v>
      </c>
      <c r="B43" s="29" t="s">
        <v>16</v>
      </c>
      <c r="C43" s="29" t="s">
        <v>15</v>
      </c>
      <c r="D43" s="29">
        <v>97527</v>
      </c>
      <c r="E43" s="30" t="s">
        <v>167</v>
      </c>
      <c r="F43" s="29" t="s">
        <v>168</v>
      </c>
      <c r="G43" s="31">
        <v>45716</v>
      </c>
      <c r="H43" s="31">
        <v>45716</v>
      </c>
      <c r="I43" s="32">
        <v>853089</v>
      </c>
      <c r="J43" s="32">
        <v>853089</v>
      </c>
      <c r="K43" s="29" t="s">
        <v>18</v>
      </c>
      <c r="L43" s="29" t="s">
        <v>17</v>
      </c>
      <c r="M43" s="40"/>
      <c r="N43" s="40" t="s">
        <v>157</v>
      </c>
      <c r="O43" s="36">
        <v>0</v>
      </c>
      <c r="P43" s="29"/>
      <c r="Q43" s="29" t="s">
        <v>158</v>
      </c>
      <c r="R43" s="31">
        <v>45693</v>
      </c>
      <c r="S43" s="31"/>
      <c r="T43" s="31"/>
      <c r="U43" s="31"/>
      <c r="V43" s="36">
        <v>0</v>
      </c>
      <c r="W43" s="29"/>
      <c r="X43" s="29"/>
      <c r="Y43" s="29"/>
      <c r="Z43" s="29"/>
      <c r="AA43" s="29"/>
      <c r="AB43" s="29"/>
      <c r="AC43" s="36">
        <v>0</v>
      </c>
      <c r="AD43" s="36">
        <v>0</v>
      </c>
      <c r="AE43" s="32">
        <v>853089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29"/>
      <c r="AO43" s="31"/>
      <c r="AP43" s="29"/>
      <c r="AQ43" s="36">
        <v>0</v>
      </c>
    </row>
    <row r="44" spans="1:43" s="10" customFormat="1" ht="10" x14ac:dyDescent="0.35">
      <c r="A44" s="29">
        <v>891409025</v>
      </c>
      <c r="B44" s="29" t="s">
        <v>16</v>
      </c>
      <c r="C44" s="29" t="s">
        <v>15</v>
      </c>
      <c r="D44" s="29">
        <v>97951</v>
      </c>
      <c r="E44" s="30" t="s">
        <v>169</v>
      </c>
      <c r="F44" s="29" t="s">
        <v>170</v>
      </c>
      <c r="G44" s="31">
        <v>45716</v>
      </c>
      <c r="H44" s="31">
        <v>45716</v>
      </c>
      <c r="I44" s="32">
        <v>185775</v>
      </c>
      <c r="J44" s="32">
        <v>185775</v>
      </c>
      <c r="K44" s="29" t="s">
        <v>18</v>
      </c>
      <c r="L44" s="29" t="s">
        <v>17</v>
      </c>
      <c r="M44" s="40"/>
      <c r="N44" s="40" t="s">
        <v>157</v>
      </c>
      <c r="O44" s="36">
        <v>0</v>
      </c>
      <c r="P44" s="29"/>
      <c r="Q44" s="29" t="s">
        <v>158</v>
      </c>
      <c r="R44" s="31">
        <v>45700</v>
      </c>
      <c r="S44" s="31"/>
      <c r="T44" s="31"/>
      <c r="U44" s="31"/>
      <c r="V44" s="36">
        <v>0</v>
      </c>
      <c r="W44" s="29"/>
      <c r="X44" s="29"/>
      <c r="Y44" s="29"/>
      <c r="Z44" s="29"/>
      <c r="AA44" s="29"/>
      <c r="AB44" s="29"/>
      <c r="AC44" s="36">
        <v>0</v>
      </c>
      <c r="AD44" s="36">
        <v>0</v>
      </c>
      <c r="AE44" s="32">
        <v>185775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29"/>
      <c r="AO44" s="31"/>
      <c r="AP44" s="29"/>
      <c r="AQ44" s="36">
        <v>0</v>
      </c>
    </row>
    <row r="45" spans="1:43" s="10" customFormat="1" ht="10" x14ac:dyDescent="0.35">
      <c r="A45" s="29">
        <v>891409025</v>
      </c>
      <c r="B45" s="29" t="s">
        <v>16</v>
      </c>
      <c r="C45" s="29" t="s">
        <v>13</v>
      </c>
      <c r="D45" s="29">
        <v>162180</v>
      </c>
      <c r="E45" s="30" t="s">
        <v>129</v>
      </c>
      <c r="F45" s="29" t="s">
        <v>130</v>
      </c>
      <c r="G45" s="31">
        <v>40980</v>
      </c>
      <c r="H45" s="31">
        <v>40980</v>
      </c>
      <c r="I45" s="32">
        <v>24924</v>
      </c>
      <c r="J45" s="32">
        <v>24924</v>
      </c>
      <c r="K45" s="29" t="s">
        <v>18</v>
      </c>
      <c r="L45" s="29" t="s">
        <v>17</v>
      </c>
      <c r="M45" s="40" t="s">
        <v>179</v>
      </c>
      <c r="N45" s="41" t="s">
        <v>179</v>
      </c>
      <c r="O45" s="36">
        <v>0</v>
      </c>
      <c r="P45" s="29"/>
      <c r="Q45" s="29" t="s">
        <v>131</v>
      </c>
      <c r="R45" s="31">
        <v>40953</v>
      </c>
      <c r="S45" s="31">
        <v>40991</v>
      </c>
      <c r="T45" s="31">
        <v>41152</v>
      </c>
      <c r="U45" s="31"/>
      <c r="V45" s="36">
        <v>0</v>
      </c>
      <c r="W45" s="29"/>
      <c r="X45" s="29"/>
      <c r="Y45" s="29"/>
      <c r="Z45" s="29"/>
      <c r="AA45" s="29"/>
      <c r="AB45" s="29" t="s">
        <v>64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2">
        <v>24924</v>
      </c>
      <c r="AJ45" s="36">
        <v>0</v>
      </c>
      <c r="AK45" s="36">
        <v>0</v>
      </c>
      <c r="AL45" s="36">
        <v>0</v>
      </c>
      <c r="AM45" s="36">
        <v>0</v>
      </c>
      <c r="AN45" s="29"/>
      <c r="AO45" s="31"/>
      <c r="AP45" s="29"/>
      <c r="AQ45" s="36">
        <v>0</v>
      </c>
    </row>
    <row r="46" spans="1:43" s="10" customFormat="1" ht="10" x14ac:dyDescent="0.35">
      <c r="A46" s="29">
        <v>891409025</v>
      </c>
      <c r="B46" s="29" t="s">
        <v>16</v>
      </c>
      <c r="C46" s="29" t="s">
        <v>13</v>
      </c>
      <c r="D46" s="29">
        <v>162181</v>
      </c>
      <c r="E46" s="30" t="s">
        <v>132</v>
      </c>
      <c r="F46" s="29" t="s">
        <v>133</v>
      </c>
      <c r="G46" s="31">
        <v>40980</v>
      </c>
      <c r="H46" s="31">
        <v>40980</v>
      </c>
      <c r="I46" s="32">
        <v>559488</v>
      </c>
      <c r="J46" s="32">
        <v>559488</v>
      </c>
      <c r="K46" s="29" t="s">
        <v>18</v>
      </c>
      <c r="L46" s="29" t="s">
        <v>17</v>
      </c>
      <c r="M46" s="40" t="s">
        <v>179</v>
      </c>
      <c r="N46" s="44" t="s">
        <v>179</v>
      </c>
      <c r="O46" s="36">
        <v>0</v>
      </c>
      <c r="P46" s="29"/>
      <c r="Q46" s="29" t="s">
        <v>131</v>
      </c>
      <c r="R46" s="31">
        <v>40953</v>
      </c>
      <c r="S46" s="31">
        <v>40991</v>
      </c>
      <c r="T46" s="31">
        <v>41152</v>
      </c>
      <c r="U46" s="31"/>
      <c r="V46" s="36">
        <v>0</v>
      </c>
      <c r="W46" s="29"/>
      <c r="X46" s="29"/>
      <c r="Y46" s="29"/>
      <c r="Z46" s="29"/>
      <c r="AA46" s="29"/>
      <c r="AB46" s="29" t="s">
        <v>64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2">
        <v>559488</v>
      </c>
      <c r="AJ46" s="36">
        <v>0</v>
      </c>
      <c r="AK46" s="36">
        <v>0</v>
      </c>
      <c r="AL46" s="36">
        <v>0</v>
      </c>
      <c r="AM46" s="36">
        <v>0</v>
      </c>
      <c r="AN46" s="29"/>
      <c r="AO46" s="31"/>
      <c r="AP46" s="29"/>
      <c r="AQ46" s="36">
        <v>0</v>
      </c>
    </row>
    <row r="47" spans="1:43" s="10" customFormat="1" ht="10" x14ac:dyDescent="0.35">
      <c r="A47" s="29">
        <v>891409025</v>
      </c>
      <c r="B47" s="29" t="s">
        <v>16</v>
      </c>
      <c r="C47" s="29" t="s">
        <v>13</v>
      </c>
      <c r="D47" s="29">
        <v>162180</v>
      </c>
      <c r="E47" s="30" t="s">
        <v>129</v>
      </c>
      <c r="F47" s="29" t="s">
        <v>130</v>
      </c>
      <c r="G47" s="31">
        <v>40980</v>
      </c>
      <c r="H47" s="31">
        <v>40980</v>
      </c>
      <c r="I47" s="32">
        <v>12276</v>
      </c>
      <c r="J47" s="32">
        <v>12276</v>
      </c>
      <c r="K47" s="29" t="s">
        <v>18</v>
      </c>
      <c r="L47" s="29" t="s">
        <v>17</v>
      </c>
      <c r="M47" s="40" t="s">
        <v>179</v>
      </c>
      <c r="N47" s="41" t="s">
        <v>179</v>
      </c>
      <c r="O47" s="36">
        <v>0</v>
      </c>
      <c r="P47" s="29"/>
      <c r="Q47" s="29" t="s">
        <v>131</v>
      </c>
      <c r="R47" s="31">
        <v>40953</v>
      </c>
      <c r="S47" s="31">
        <v>40991</v>
      </c>
      <c r="T47" s="31">
        <v>41152</v>
      </c>
      <c r="U47" s="31"/>
      <c r="V47" s="36">
        <v>0</v>
      </c>
      <c r="W47" s="29"/>
      <c r="X47" s="29"/>
      <c r="Y47" s="29"/>
      <c r="Z47" s="29"/>
      <c r="AA47" s="29"/>
      <c r="AB47" s="29" t="s">
        <v>64</v>
      </c>
      <c r="AC47" s="36">
        <v>0</v>
      </c>
      <c r="AD47" s="36">
        <v>0</v>
      </c>
      <c r="AE47" s="36">
        <v>0</v>
      </c>
      <c r="AF47" s="36">
        <v>0</v>
      </c>
      <c r="AG47" s="36">
        <v>0</v>
      </c>
      <c r="AH47" s="36">
        <v>0</v>
      </c>
      <c r="AI47" s="32">
        <v>12276</v>
      </c>
      <c r="AJ47" s="36">
        <v>0</v>
      </c>
      <c r="AK47" s="36">
        <v>0</v>
      </c>
      <c r="AL47" s="36">
        <v>0</v>
      </c>
      <c r="AM47" s="36">
        <v>0</v>
      </c>
      <c r="AN47" s="29"/>
      <c r="AO47" s="31"/>
      <c r="AP47" s="29"/>
      <c r="AQ47" s="36">
        <v>0</v>
      </c>
    </row>
    <row r="48" spans="1:43" s="10" customFormat="1" ht="10" x14ac:dyDescent="0.35">
      <c r="A48" s="29">
        <v>891409025</v>
      </c>
      <c r="B48" s="29" t="s">
        <v>16</v>
      </c>
      <c r="C48" s="29" t="s">
        <v>13</v>
      </c>
      <c r="D48" s="29">
        <v>162181</v>
      </c>
      <c r="E48" s="30" t="s">
        <v>132</v>
      </c>
      <c r="F48" s="29" t="s">
        <v>133</v>
      </c>
      <c r="G48" s="31">
        <v>40980</v>
      </c>
      <c r="H48" s="31">
        <v>40980</v>
      </c>
      <c r="I48" s="32">
        <v>275569</v>
      </c>
      <c r="J48" s="32">
        <v>275569</v>
      </c>
      <c r="K48" s="29" t="s">
        <v>18</v>
      </c>
      <c r="L48" s="29" t="s">
        <v>17</v>
      </c>
      <c r="M48" s="40" t="s">
        <v>179</v>
      </c>
      <c r="N48" s="41" t="s">
        <v>179</v>
      </c>
      <c r="O48" s="36">
        <v>0</v>
      </c>
      <c r="P48" s="29"/>
      <c r="Q48" s="29" t="s">
        <v>131</v>
      </c>
      <c r="R48" s="31">
        <v>40953</v>
      </c>
      <c r="S48" s="31">
        <v>40991</v>
      </c>
      <c r="T48" s="31">
        <v>41152</v>
      </c>
      <c r="U48" s="31"/>
      <c r="V48" s="36">
        <v>0</v>
      </c>
      <c r="W48" s="29"/>
      <c r="X48" s="29"/>
      <c r="Y48" s="29"/>
      <c r="Z48" s="29"/>
      <c r="AA48" s="29"/>
      <c r="AB48" s="29" t="s">
        <v>64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2">
        <v>275569</v>
      </c>
      <c r="AJ48" s="36">
        <v>0</v>
      </c>
      <c r="AK48" s="36">
        <v>0</v>
      </c>
      <c r="AL48" s="36">
        <v>0</v>
      </c>
      <c r="AM48" s="36">
        <v>0</v>
      </c>
      <c r="AN48" s="29"/>
      <c r="AO48" s="31"/>
      <c r="AP48" s="29"/>
      <c r="AQ48" s="36">
        <v>0</v>
      </c>
    </row>
    <row r="49" spans="1:43" s="10" customFormat="1" ht="10" x14ac:dyDescent="0.35">
      <c r="A49" s="29">
        <v>891409025</v>
      </c>
      <c r="B49" s="29" t="s">
        <v>16</v>
      </c>
      <c r="C49" s="29" t="s">
        <v>15</v>
      </c>
      <c r="D49" s="29">
        <v>35244</v>
      </c>
      <c r="E49" s="30" t="s">
        <v>134</v>
      </c>
      <c r="F49" s="29" t="s">
        <v>135</v>
      </c>
      <c r="G49" s="31">
        <v>45107</v>
      </c>
      <c r="H49" s="31">
        <v>45107</v>
      </c>
      <c r="I49" s="32">
        <v>84878</v>
      </c>
      <c r="J49" s="32">
        <v>84878</v>
      </c>
      <c r="K49" s="29" t="s">
        <v>18</v>
      </c>
      <c r="L49" s="29" t="s">
        <v>17</v>
      </c>
      <c r="M49" s="40" t="s">
        <v>179</v>
      </c>
      <c r="N49" s="40" t="s">
        <v>178</v>
      </c>
      <c r="O49" s="32">
        <v>84878</v>
      </c>
      <c r="P49" s="29">
        <v>1222283639</v>
      </c>
      <c r="Q49" s="29" t="s">
        <v>131</v>
      </c>
      <c r="R49" s="31">
        <v>44776</v>
      </c>
      <c r="S49" s="31">
        <v>45104</v>
      </c>
      <c r="T49" s="31">
        <v>45104</v>
      </c>
      <c r="U49" s="31"/>
      <c r="V49" s="36">
        <v>0</v>
      </c>
      <c r="W49" s="29"/>
      <c r="X49" s="29"/>
      <c r="Y49" s="29"/>
      <c r="Z49" s="29"/>
      <c r="AA49" s="29"/>
      <c r="AB49" s="29" t="s">
        <v>64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2">
        <v>84878</v>
      </c>
      <c r="AJ49" s="36">
        <v>0</v>
      </c>
      <c r="AK49" s="36">
        <v>0</v>
      </c>
      <c r="AL49" s="36">
        <v>0</v>
      </c>
      <c r="AM49" s="36">
        <v>0</v>
      </c>
      <c r="AN49" s="29"/>
      <c r="AO49" s="31"/>
      <c r="AP49" s="29"/>
      <c r="AQ49" s="36">
        <v>0</v>
      </c>
    </row>
    <row r="50" spans="1:43" s="10" customFormat="1" ht="10" x14ac:dyDescent="0.35">
      <c r="A50" s="29">
        <v>891409025</v>
      </c>
      <c r="B50" s="29" t="s">
        <v>16</v>
      </c>
      <c r="C50" s="29" t="s">
        <v>15</v>
      </c>
      <c r="D50" s="29">
        <v>53768</v>
      </c>
      <c r="E50" s="30" t="s">
        <v>136</v>
      </c>
      <c r="F50" s="29" t="s">
        <v>137</v>
      </c>
      <c r="G50" s="31">
        <v>45107</v>
      </c>
      <c r="H50" s="31">
        <v>45107</v>
      </c>
      <c r="I50" s="32">
        <v>76100</v>
      </c>
      <c r="J50" s="32">
        <v>76100</v>
      </c>
      <c r="K50" s="29" t="s">
        <v>18</v>
      </c>
      <c r="L50" s="29" t="s">
        <v>17</v>
      </c>
      <c r="M50" s="40" t="s">
        <v>179</v>
      </c>
      <c r="N50" s="40" t="s">
        <v>178</v>
      </c>
      <c r="O50" s="32">
        <v>76100</v>
      </c>
      <c r="P50" s="29">
        <v>1222283629</v>
      </c>
      <c r="Q50" s="29" t="s">
        <v>131</v>
      </c>
      <c r="R50" s="31">
        <v>45055</v>
      </c>
      <c r="S50" s="31">
        <v>45100</v>
      </c>
      <c r="T50" s="31">
        <v>45100</v>
      </c>
      <c r="U50" s="31"/>
      <c r="V50" s="36">
        <v>0</v>
      </c>
      <c r="W50" s="29"/>
      <c r="X50" s="29"/>
      <c r="Y50" s="29"/>
      <c r="Z50" s="29"/>
      <c r="AA50" s="29"/>
      <c r="AB50" s="29" t="s">
        <v>64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2">
        <v>76100</v>
      </c>
      <c r="AJ50" s="36">
        <v>0</v>
      </c>
      <c r="AK50" s="36">
        <v>0</v>
      </c>
      <c r="AL50" s="36">
        <v>0</v>
      </c>
      <c r="AM50" s="36">
        <v>0</v>
      </c>
      <c r="AN50" s="29"/>
      <c r="AO50" s="31"/>
      <c r="AP50" s="29"/>
      <c r="AQ50" s="36">
        <v>0</v>
      </c>
    </row>
    <row r="51" spans="1:43" s="10" customFormat="1" ht="10" x14ac:dyDescent="0.35">
      <c r="A51" s="29">
        <v>891409025</v>
      </c>
      <c r="B51" s="29" t="s">
        <v>16</v>
      </c>
      <c r="C51" s="29" t="s">
        <v>15</v>
      </c>
      <c r="D51" s="29">
        <v>72783</v>
      </c>
      <c r="E51" s="30" t="s">
        <v>138</v>
      </c>
      <c r="F51" s="29" t="s">
        <v>139</v>
      </c>
      <c r="G51" s="31">
        <v>45331</v>
      </c>
      <c r="H51" s="31">
        <v>45331</v>
      </c>
      <c r="I51" s="32">
        <v>81400</v>
      </c>
      <c r="J51" s="32">
        <v>81400</v>
      </c>
      <c r="K51" s="29" t="s">
        <v>18</v>
      </c>
      <c r="L51" s="29" t="s">
        <v>17</v>
      </c>
      <c r="M51" s="40"/>
      <c r="N51" s="40" t="s">
        <v>178</v>
      </c>
      <c r="O51" s="32">
        <v>81400</v>
      </c>
      <c r="P51" s="29">
        <v>1222398120</v>
      </c>
      <c r="Q51" s="29" t="s">
        <v>131</v>
      </c>
      <c r="R51" s="31">
        <v>45310</v>
      </c>
      <c r="S51" s="31">
        <v>45331</v>
      </c>
      <c r="T51" s="31">
        <v>45343</v>
      </c>
      <c r="U51" s="31"/>
      <c r="V51" s="36">
        <v>0</v>
      </c>
      <c r="W51" s="29"/>
      <c r="X51" s="29"/>
      <c r="Y51" s="29"/>
      <c r="Z51" s="29" t="s">
        <v>59</v>
      </c>
      <c r="AA51" s="29"/>
      <c r="AB51" s="29" t="s">
        <v>140</v>
      </c>
      <c r="AC51" s="36">
        <v>0</v>
      </c>
      <c r="AD51" s="36">
        <v>0</v>
      </c>
      <c r="AE51" s="36">
        <v>0</v>
      </c>
      <c r="AF51" s="36">
        <v>0</v>
      </c>
      <c r="AG51" s="36">
        <v>0</v>
      </c>
      <c r="AH51" s="36">
        <v>0</v>
      </c>
      <c r="AI51" s="32">
        <v>81400</v>
      </c>
      <c r="AJ51" s="36">
        <v>0</v>
      </c>
      <c r="AK51" s="36">
        <v>0</v>
      </c>
      <c r="AL51" s="36">
        <v>0</v>
      </c>
      <c r="AM51" s="36">
        <v>0</v>
      </c>
      <c r="AN51" s="29"/>
      <c r="AO51" s="31"/>
      <c r="AP51" s="29"/>
      <c r="AQ51" s="36">
        <v>0</v>
      </c>
    </row>
    <row r="52" spans="1:43" s="10" customFormat="1" ht="10" x14ac:dyDescent="0.35">
      <c r="A52" s="29">
        <v>891409025</v>
      </c>
      <c r="B52" s="29" t="s">
        <v>16</v>
      </c>
      <c r="C52" s="29" t="s">
        <v>15</v>
      </c>
      <c r="D52" s="29">
        <v>88452</v>
      </c>
      <c r="E52" s="30" t="s">
        <v>141</v>
      </c>
      <c r="F52" s="29" t="s">
        <v>142</v>
      </c>
      <c r="G52" s="31">
        <v>45574</v>
      </c>
      <c r="H52" s="31">
        <v>45574</v>
      </c>
      <c r="I52" s="32">
        <v>68200</v>
      </c>
      <c r="J52" s="32">
        <v>68200</v>
      </c>
      <c r="K52" s="29" t="s">
        <v>18</v>
      </c>
      <c r="L52" s="29" t="s">
        <v>17</v>
      </c>
      <c r="M52" s="40"/>
      <c r="N52" s="40" t="s">
        <v>178</v>
      </c>
      <c r="O52" s="32">
        <v>68200</v>
      </c>
      <c r="P52" s="29">
        <v>1222528751</v>
      </c>
      <c r="Q52" s="29" t="s">
        <v>131</v>
      </c>
      <c r="R52" s="31">
        <v>45546</v>
      </c>
      <c r="S52" s="31">
        <v>45575</v>
      </c>
      <c r="T52" s="31">
        <v>45583</v>
      </c>
      <c r="U52" s="31"/>
      <c r="V52" s="36">
        <v>0</v>
      </c>
      <c r="W52" s="29"/>
      <c r="X52" s="29"/>
      <c r="Y52" s="29"/>
      <c r="Z52" s="29" t="s">
        <v>59</v>
      </c>
      <c r="AA52" s="29"/>
      <c r="AB52" s="29" t="s">
        <v>143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2">
        <v>68200</v>
      </c>
      <c r="AJ52" s="36">
        <v>0</v>
      </c>
      <c r="AK52" s="36">
        <v>0</v>
      </c>
      <c r="AL52" s="36">
        <v>0</v>
      </c>
      <c r="AM52" s="36">
        <v>0</v>
      </c>
      <c r="AN52" s="29"/>
      <c r="AO52" s="31"/>
      <c r="AP52" s="29"/>
      <c r="AQ52" s="36">
        <v>0</v>
      </c>
    </row>
    <row r="53" spans="1:43" s="10" customFormat="1" ht="10" x14ac:dyDescent="0.35">
      <c r="A53" s="29">
        <v>891409025</v>
      </c>
      <c r="B53" s="29" t="s">
        <v>16</v>
      </c>
      <c r="C53" s="29" t="s">
        <v>15</v>
      </c>
      <c r="D53" s="29">
        <v>69036</v>
      </c>
      <c r="E53" s="30" t="s">
        <v>150</v>
      </c>
      <c r="F53" s="29" t="s">
        <v>151</v>
      </c>
      <c r="G53" s="31">
        <v>45574</v>
      </c>
      <c r="H53" s="31">
        <v>45574</v>
      </c>
      <c r="I53" s="32">
        <v>14000</v>
      </c>
      <c r="J53" s="32">
        <v>14000</v>
      </c>
      <c r="K53" s="29" t="s">
        <v>18</v>
      </c>
      <c r="L53" s="29" t="s">
        <v>17</v>
      </c>
      <c r="M53" s="40" t="s">
        <v>180</v>
      </c>
      <c r="N53" s="40" t="s">
        <v>178</v>
      </c>
      <c r="O53" s="32">
        <v>14000</v>
      </c>
      <c r="P53" s="29">
        <v>136810084</v>
      </c>
      <c r="Q53" s="29" t="s">
        <v>131</v>
      </c>
      <c r="R53" s="31">
        <v>45258</v>
      </c>
      <c r="S53" s="31">
        <v>45597</v>
      </c>
      <c r="T53" s="31">
        <v>45624</v>
      </c>
      <c r="U53" s="31"/>
      <c r="V53" s="36">
        <v>0</v>
      </c>
      <c r="W53" s="29"/>
      <c r="X53" s="29"/>
      <c r="Y53" s="29"/>
      <c r="Z53" s="29" t="s">
        <v>152</v>
      </c>
      <c r="AA53" s="29"/>
      <c r="AB53" s="29" t="s">
        <v>143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2">
        <v>14000</v>
      </c>
      <c r="AJ53" s="36">
        <v>0</v>
      </c>
      <c r="AK53" s="36">
        <v>0</v>
      </c>
      <c r="AL53" s="36">
        <v>0</v>
      </c>
      <c r="AM53" s="36">
        <v>0</v>
      </c>
      <c r="AN53" s="29"/>
      <c r="AO53" s="31"/>
      <c r="AP53" s="29"/>
      <c r="AQ53" s="36">
        <v>0</v>
      </c>
    </row>
    <row r="54" spans="1:43" s="10" customFormat="1" ht="10" x14ac:dyDescent="0.35">
      <c r="A54" s="29">
        <v>891409025</v>
      </c>
      <c r="B54" s="29" t="s">
        <v>16</v>
      </c>
      <c r="C54" s="29" t="s">
        <v>15</v>
      </c>
      <c r="D54" s="29">
        <v>90491</v>
      </c>
      <c r="E54" s="30" t="s">
        <v>153</v>
      </c>
      <c r="F54" s="29" t="s">
        <v>154</v>
      </c>
      <c r="G54" s="31">
        <v>45618</v>
      </c>
      <c r="H54" s="31">
        <v>45618</v>
      </c>
      <c r="I54" s="32">
        <v>81400</v>
      </c>
      <c r="J54" s="32">
        <v>81400</v>
      </c>
      <c r="K54" s="29" t="s">
        <v>18</v>
      </c>
      <c r="L54" s="29" t="s">
        <v>17</v>
      </c>
      <c r="M54" s="40"/>
      <c r="N54" s="40" t="s">
        <v>178</v>
      </c>
      <c r="O54" s="32">
        <v>81400</v>
      </c>
      <c r="P54" s="29">
        <v>1222551979</v>
      </c>
      <c r="Q54" s="29" t="s">
        <v>131</v>
      </c>
      <c r="R54" s="31">
        <v>45576</v>
      </c>
      <c r="S54" s="31">
        <v>45628</v>
      </c>
      <c r="T54" s="31">
        <v>45650</v>
      </c>
      <c r="U54" s="31"/>
      <c r="V54" s="36">
        <v>0</v>
      </c>
      <c r="W54" s="29"/>
      <c r="X54" s="29"/>
      <c r="Y54" s="29"/>
      <c r="Z54" s="29" t="s">
        <v>59</v>
      </c>
      <c r="AA54" s="29"/>
      <c r="AB54" s="29" t="s">
        <v>143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2">
        <v>81400</v>
      </c>
      <c r="AJ54" s="36">
        <v>0</v>
      </c>
      <c r="AK54" s="36">
        <v>0</v>
      </c>
      <c r="AL54" s="36">
        <v>0</v>
      </c>
      <c r="AM54" s="36">
        <v>0</v>
      </c>
      <c r="AN54" s="29"/>
      <c r="AO54" s="31"/>
      <c r="AP54" s="29"/>
      <c r="AQ54" s="36">
        <v>0</v>
      </c>
    </row>
    <row r="55" spans="1:43" s="10" customFormat="1" ht="10" x14ac:dyDescent="0.35">
      <c r="I55" s="15"/>
      <c r="J55" s="15"/>
      <c r="K55" s="29"/>
      <c r="L55" s="29"/>
      <c r="M55" s="42"/>
      <c r="N55" s="42"/>
      <c r="R55" s="11"/>
      <c r="S55" s="11"/>
      <c r="T55" s="11"/>
      <c r="U55" s="11"/>
      <c r="V55" s="15"/>
      <c r="AL55" s="13"/>
      <c r="AO55" s="11"/>
      <c r="AQ55" s="15"/>
    </row>
  </sheetData>
  <protectedRanges>
    <protectedRange algorithmName="SHA-512" hashValue="9+ah9tJAD1d4FIK7boMSAp9ZhkqWOsKcliwsS35JSOsk0Aea+c/2yFVjBeVDsv7trYxT+iUP9dPVCIbjcjaMoQ==" saltValue="Z7GArlXd1BdcXotzmJqK/w==" spinCount="100000" sqref="A3" name="Rango1_4"/>
    <protectedRange algorithmName="SHA-512" hashValue="9+ah9tJAD1d4FIK7boMSAp9ZhkqWOsKcliwsS35JSOsk0Aea+c/2yFVjBeVDsv7trYxT+iUP9dPVCIbjcjaMoQ==" saltValue="Z7GArlXd1BdcXotzmJqK/w==" spinCount="100000" sqref="A8" name="Rango1_4_1"/>
    <protectedRange algorithmName="SHA-512" hashValue="9+ah9tJAD1d4FIK7boMSAp9ZhkqWOsKcliwsS35JSOsk0Aea+c/2yFVjBeVDsv7trYxT+iUP9dPVCIbjcjaMoQ==" saltValue="Z7GArlXd1BdcXotzmJqK/w==" spinCount="100000" sqref="A43" name="Rango1_4_2"/>
    <protectedRange algorithmName="SHA-512" hashValue="9+ah9tJAD1d4FIK7boMSAp9ZhkqWOsKcliwsS35JSOsk0Aea+c/2yFVjBeVDsv7trYxT+iUP9dPVCIbjcjaMoQ==" saltValue="Z7GArlXd1BdcXotzmJqK/w==" spinCount="100000" sqref="A51:B54" name="Rango1_4_4"/>
  </protectedRanges>
  <conditionalFormatting sqref="E1:E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7:J42 I44:J45 AE44 AI45 AE34:AE42" xr:uid="{364F5DAF-6740-4B06-9122-5104A218160C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FE336-ACED-4AA4-B361-1E777B57C8AE}">
  <dimension ref="B1:J42"/>
  <sheetViews>
    <sheetView showGridLines="0" tabSelected="1" topLeftCell="A6" zoomScaleNormal="100" workbookViewId="0">
      <selection activeCell="D16" sqref="D16"/>
    </sheetView>
  </sheetViews>
  <sheetFormatPr baseColWidth="10" defaultColWidth="10.90625" defaultRowHeight="12.5" x14ac:dyDescent="0.25"/>
  <cols>
    <col min="1" max="1" width="1" style="46" customWidth="1"/>
    <col min="2" max="2" width="10.90625" style="46"/>
    <col min="3" max="3" width="17.54296875" style="46" customWidth="1"/>
    <col min="4" max="4" width="11.54296875" style="46" customWidth="1"/>
    <col min="5" max="8" width="10.90625" style="46"/>
    <col min="9" max="9" width="22.54296875" style="46" customWidth="1"/>
    <col min="10" max="10" width="14" style="46" customWidth="1"/>
    <col min="11" max="11" width="1.81640625" style="46" customWidth="1"/>
    <col min="12" max="12" width="3.1796875" style="46" customWidth="1"/>
    <col min="13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96" t="s">
        <v>185</v>
      </c>
      <c r="E2" s="97"/>
      <c r="F2" s="97"/>
      <c r="G2" s="97"/>
      <c r="H2" s="97"/>
      <c r="I2" s="98"/>
      <c r="J2" s="102" t="s">
        <v>186</v>
      </c>
    </row>
    <row r="3" spans="2:10" ht="15.75" customHeight="1" thickBot="1" x14ac:dyDescent="0.3">
      <c r="B3" s="49"/>
      <c r="C3" s="50"/>
      <c r="D3" s="99"/>
      <c r="E3" s="100"/>
      <c r="F3" s="100"/>
      <c r="G3" s="100"/>
      <c r="H3" s="100"/>
      <c r="I3" s="101"/>
      <c r="J3" s="103"/>
    </row>
    <row r="4" spans="2:10" ht="13" x14ac:dyDescent="0.25">
      <c r="B4" s="49"/>
      <c r="C4" s="50"/>
      <c r="D4" s="51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55" t="s">
        <v>187</v>
      </c>
      <c r="E5" s="56"/>
      <c r="F5" s="56"/>
      <c r="G5" s="56"/>
      <c r="H5" s="56"/>
      <c r="I5" s="57"/>
      <c r="J5" s="57" t="s">
        <v>188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11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216</v>
      </c>
      <c r="J12" s="65"/>
    </row>
    <row r="13" spans="2:10" ht="13" x14ac:dyDescent="0.3">
      <c r="B13" s="64"/>
      <c r="C13" s="66" t="s">
        <v>217</v>
      </c>
      <c r="J13" s="65"/>
    </row>
    <row r="14" spans="2:10" x14ac:dyDescent="0.25">
      <c r="B14" s="64"/>
      <c r="J14" s="65"/>
    </row>
    <row r="15" spans="2:10" x14ac:dyDescent="0.25">
      <c r="B15" s="64"/>
      <c r="C15" s="46" t="s">
        <v>218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46" t="s">
        <v>219</v>
      </c>
      <c r="D17" s="67"/>
      <c r="H17" s="70" t="s">
        <v>189</v>
      </c>
      <c r="I17" s="71" t="s">
        <v>190</v>
      </c>
      <c r="J17" s="65"/>
    </row>
    <row r="18" spans="2:10" ht="13" x14ac:dyDescent="0.3">
      <c r="B18" s="64"/>
      <c r="C18" s="66" t="s">
        <v>191</v>
      </c>
      <c r="D18" s="66"/>
      <c r="E18" s="66"/>
      <c r="F18" s="66"/>
      <c r="H18" s="72">
        <v>52</v>
      </c>
      <c r="I18" s="73">
        <v>10372370</v>
      </c>
      <c r="J18" s="65"/>
    </row>
    <row r="19" spans="2:10" x14ac:dyDescent="0.25">
      <c r="B19" s="64"/>
      <c r="C19" s="46" t="s">
        <v>192</v>
      </c>
      <c r="H19" s="74">
        <v>3</v>
      </c>
      <c r="I19" s="75">
        <v>1925000</v>
      </c>
      <c r="J19" s="65"/>
    </row>
    <row r="20" spans="2:10" x14ac:dyDescent="0.25">
      <c r="B20" s="64"/>
      <c r="C20" s="46" t="s">
        <v>193</v>
      </c>
      <c r="H20" s="74">
        <v>28</v>
      </c>
      <c r="I20" s="75">
        <v>3829361</v>
      </c>
      <c r="J20" s="65"/>
    </row>
    <row r="21" spans="2:10" x14ac:dyDescent="0.25">
      <c r="B21" s="64"/>
      <c r="C21" s="46" t="s">
        <v>194</v>
      </c>
      <c r="H21" s="74">
        <v>11</v>
      </c>
      <c r="I21" s="75">
        <v>3339774</v>
      </c>
      <c r="J21" s="65"/>
    </row>
    <row r="22" spans="2:10" x14ac:dyDescent="0.25">
      <c r="B22" s="64"/>
      <c r="C22" s="46" t="s">
        <v>195</v>
      </c>
      <c r="H22" s="74">
        <v>0</v>
      </c>
      <c r="I22" s="75">
        <v>0</v>
      </c>
      <c r="J22" s="65"/>
    </row>
    <row r="23" spans="2:10" x14ac:dyDescent="0.25">
      <c r="B23" s="64"/>
      <c r="C23" s="46" t="s">
        <v>196</v>
      </c>
      <c r="H23" s="74">
        <v>0</v>
      </c>
      <c r="I23" s="75">
        <v>0</v>
      </c>
      <c r="J23" s="65"/>
    </row>
    <row r="24" spans="2:10" ht="13" thickBot="1" x14ac:dyDescent="0.3">
      <c r="B24" s="64"/>
      <c r="C24" s="46" t="s">
        <v>197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198</v>
      </c>
      <c r="D25" s="66"/>
      <c r="E25" s="66"/>
      <c r="F25" s="66"/>
      <c r="H25" s="72">
        <f>H19+H20+H21+H22+H24+H23</f>
        <v>42</v>
      </c>
      <c r="I25" s="73">
        <f>I19+I20+I21+I22+I24+I23</f>
        <v>9094135</v>
      </c>
      <c r="J25" s="65"/>
    </row>
    <row r="26" spans="2:10" x14ac:dyDescent="0.25">
      <c r="B26" s="64"/>
      <c r="C26" s="46" t="s">
        <v>199</v>
      </c>
      <c r="H26" s="74">
        <v>10</v>
      </c>
      <c r="I26" s="75">
        <v>1278235</v>
      </c>
      <c r="J26" s="65"/>
    </row>
    <row r="27" spans="2:10" ht="13" thickBot="1" x14ac:dyDescent="0.3">
      <c r="B27" s="64"/>
      <c r="C27" s="46" t="s">
        <v>46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200</v>
      </c>
      <c r="D28" s="66"/>
      <c r="E28" s="66"/>
      <c r="F28" s="66"/>
      <c r="H28" s="72">
        <f>H26+H27</f>
        <v>10</v>
      </c>
      <c r="I28" s="73">
        <f>I26+I27</f>
        <v>1278235</v>
      </c>
      <c r="J28" s="65"/>
    </row>
    <row r="29" spans="2:10" ht="13.5" thickBot="1" x14ac:dyDescent="0.35">
      <c r="B29" s="64"/>
      <c r="C29" s="46" t="s">
        <v>201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202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203</v>
      </c>
      <c r="D32" s="66"/>
      <c r="H32" s="79">
        <f>H25+H28+H30</f>
        <v>52</v>
      </c>
      <c r="I32" s="80">
        <f>I25+I28+I30</f>
        <v>10372370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ht="14.5" x14ac:dyDescent="0.35">
      <c r="B35" s="64"/>
      <c r="G35" s="81"/>
      <c r="H35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221</v>
      </c>
      <c r="D37" s="83"/>
      <c r="H37" s="82" t="s">
        <v>204</v>
      </c>
      <c r="I37" s="83"/>
      <c r="J37" s="65"/>
    </row>
    <row r="38" spans="2:10" ht="13" x14ac:dyDescent="0.3">
      <c r="B38" s="64"/>
      <c r="C38" s="66" t="s">
        <v>220</v>
      </c>
      <c r="D38" s="81"/>
      <c r="H38" s="84" t="s">
        <v>205</v>
      </c>
      <c r="I38" s="81"/>
      <c r="J38" s="65"/>
    </row>
    <row r="39" spans="2:10" ht="13" x14ac:dyDescent="0.3">
      <c r="B39" s="64"/>
      <c r="C39" s="66" t="s">
        <v>206</v>
      </c>
      <c r="H39" s="66" t="s">
        <v>207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104" t="s">
        <v>208</v>
      </c>
      <c r="D41" s="104"/>
      <c r="E41" s="104"/>
      <c r="F41" s="104"/>
      <c r="G41" s="104"/>
      <c r="H41" s="104"/>
      <c r="I41" s="104"/>
      <c r="J41" s="65"/>
    </row>
    <row r="42" spans="2:10" ht="18.75" customHeight="1" thickBot="1" x14ac:dyDescent="0.3">
      <c r="B42" s="85"/>
      <c r="C42" s="86"/>
      <c r="D42" s="86"/>
      <c r="E42" s="86"/>
      <c r="F42" s="86"/>
      <c r="G42" s="86"/>
      <c r="H42" s="86"/>
      <c r="I42" s="86"/>
      <c r="J42" s="87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63B3-A963-48B9-8A9D-EB2FEA3924B5}">
  <dimension ref="B1:J43"/>
  <sheetViews>
    <sheetView showGridLines="0" zoomScale="84" zoomScaleNormal="84" zoomScaleSheetLayoutView="100" workbookViewId="0">
      <selection activeCell="F12" sqref="F12"/>
    </sheetView>
  </sheetViews>
  <sheetFormatPr baseColWidth="10" defaultColWidth="11.453125" defaultRowHeight="12.5" x14ac:dyDescent="0.25"/>
  <cols>
    <col min="1" max="1" width="4.453125" style="46" customWidth="1"/>
    <col min="2" max="2" width="11.453125" style="46"/>
    <col min="3" max="3" width="12.81640625" style="46" customWidth="1"/>
    <col min="4" max="4" width="22" style="46" customWidth="1"/>
    <col min="5" max="8" width="11.453125" style="46"/>
    <col min="9" max="9" width="24.81640625" style="46" customWidth="1"/>
    <col min="10" max="10" width="12.54296875" style="46" customWidth="1"/>
    <col min="11" max="11" width="1.81640625" style="46" customWidth="1"/>
    <col min="12" max="16384" width="11.453125" style="46"/>
  </cols>
  <sheetData>
    <row r="1" spans="2:10" ht="18" customHeight="1" thickBot="1" x14ac:dyDescent="0.3"/>
    <row r="2" spans="2:10" ht="19.5" customHeight="1" x14ac:dyDescent="0.25">
      <c r="B2" s="47"/>
      <c r="C2" s="48"/>
      <c r="D2" s="96" t="s">
        <v>209</v>
      </c>
      <c r="E2" s="97"/>
      <c r="F2" s="97"/>
      <c r="G2" s="97"/>
      <c r="H2" s="97"/>
      <c r="I2" s="98"/>
      <c r="J2" s="102" t="s">
        <v>186</v>
      </c>
    </row>
    <row r="3" spans="2:10" ht="15.75" customHeight="1" thickBot="1" x14ac:dyDescent="0.3">
      <c r="B3" s="49"/>
      <c r="C3" s="50"/>
      <c r="D3" s="99"/>
      <c r="E3" s="100"/>
      <c r="F3" s="100"/>
      <c r="G3" s="100"/>
      <c r="H3" s="100"/>
      <c r="I3" s="101"/>
      <c r="J3" s="103"/>
    </row>
    <row r="4" spans="2:10" ht="13" x14ac:dyDescent="0.25">
      <c r="B4" s="49"/>
      <c r="C4" s="50"/>
      <c r="E4" s="52"/>
      <c r="F4" s="52"/>
      <c r="G4" s="52"/>
      <c r="H4" s="52"/>
      <c r="I4" s="53"/>
      <c r="J4" s="54"/>
    </row>
    <row r="5" spans="2:10" ht="13" x14ac:dyDescent="0.25">
      <c r="B5" s="49"/>
      <c r="C5" s="50"/>
      <c r="D5" s="105" t="s">
        <v>210</v>
      </c>
      <c r="E5" s="106"/>
      <c r="F5" s="106"/>
      <c r="G5" s="106"/>
      <c r="H5" s="106"/>
      <c r="I5" s="107"/>
      <c r="J5" s="57" t="s">
        <v>211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46" t="str">
        <f ca="1">+CONCATENATE("Santiago de Cali, ",TEXT(TODAY(),"MMMM DD YYYY"))</f>
        <v>Santiago de Cali, abril 11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ESE HOSPITAL SAN RAFAEL</v>
      </c>
      <c r="J11" s="65"/>
    </row>
    <row r="12" spans="2:10" ht="13" x14ac:dyDescent="0.3">
      <c r="B12" s="64"/>
      <c r="C12" s="66" t="str">
        <f>+'FOR-CSA-018'!C13</f>
        <v>NIT: 891409025</v>
      </c>
      <c r="J12" s="65"/>
    </row>
    <row r="13" spans="2:10" x14ac:dyDescent="0.25">
      <c r="B13" s="64"/>
      <c r="J13" s="65"/>
    </row>
    <row r="14" spans="2:10" x14ac:dyDescent="0.25">
      <c r="B14" s="64"/>
      <c r="C14" s="46" t="s">
        <v>212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88"/>
      <c r="D16" s="67"/>
      <c r="H16" s="89" t="s">
        <v>189</v>
      </c>
      <c r="I16" s="89" t="s">
        <v>190</v>
      </c>
      <c r="J16" s="65"/>
    </row>
    <row r="17" spans="2:10" ht="13" x14ac:dyDescent="0.3">
      <c r="B17" s="64"/>
      <c r="C17" s="66" t="s">
        <v>219</v>
      </c>
      <c r="D17" s="66"/>
      <c r="E17" s="66"/>
      <c r="F17" s="66"/>
      <c r="H17" s="90">
        <f>+SUM(H18:H23)</f>
        <v>42</v>
      </c>
      <c r="I17" s="91">
        <f>+SUM(I18:I23)</f>
        <v>9094135</v>
      </c>
      <c r="J17" s="65"/>
    </row>
    <row r="18" spans="2:10" x14ac:dyDescent="0.25">
      <c r="B18" s="64"/>
      <c r="C18" s="46" t="s">
        <v>192</v>
      </c>
      <c r="H18" s="92">
        <f>+'FOR-CSA-018'!H19</f>
        <v>3</v>
      </c>
      <c r="I18" s="93">
        <f>+'FOR-CSA-018'!I19</f>
        <v>1925000</v>
      </c>
      <c r="J18" s="65"/>
    </row>
    <row r="19" spans="2:10" x14ac:dyDescent="0.25">
      <c r="B19" s="64"/>
      <c r="C19" s="46" t="s">
        <v>193</v>
      </c>
      <c r="H19" s="92">
        <f>+'FOR-CSA-018'!H20</f>
        <v>28</v>
      </c>
      <c r="I19" s="93">
        <f>+'FOR-CSA-018'!I20</f>
        <v>3829361</v>
      </c>
      <c r="J19" s="65"/>
    </row>
    <row r="20" spans="2:10" x14ac:dyDescent="0.25">
      <c r="B20" s="64"/>
      <c r="C20" s="46" t="s">
        <v>194</v>
      </c>
      <c r="H20" s="92">
        <f>+'FOR-CSA-018'!H21</f>
        <v>11</v>
      </c>
      <c r="I20" s="93">
        <f>+'FOR-CSA-018'!I21</f>
        <v>3339774</v>
      </c>
      <c r="J20" s="65"/>
    </row>
    <row r="21" spans="2:10" x14ac:dyDescent="0.25">
      <c r="B21" s="64"/>
      <c r="C21" s="46" t="s">
        <v>195</v>
      </c>
      <c r="H21" s="92">
        <f>+'FOR-CSA-018'!H22</f>
        <v>0</v>
      </c>
      <c r="I21" s="93">
        <f>+'FOR-CSA-018'!I22</f>
        <v>0</v>
      </c>
      <c r="J21" s="65"/>
    </row>
    <row r="22" spans="2:10" x14ac:dyDescent="0.25">
      <c r="B22" s="64"/>
      <c r="C22" s="46" t="s">
        <v>196</v>
      </c>
      <c r="H22" s="92">
        <f>+'FOR-CSA-018'!H23</f>
        <v>0</v>
      </c>
      <c r="I22" s="93">
        <f>+'FOR-CSA-018'!I23</f>
        <v>0</v>
      </c>
      <c r="J22" s="65"/>
    </row>
    <row r="23" spans="2:10" x14ac:dyDescent="0.25">
      <c r="B23" s="64"/>
      <c r="C23" s="46" t="s">
        <v>213</v>
      </c>
      <c r="H23" s="92">
        <f>+'FOR-CSA-018'!H24</f>
        <v>0</v>
      </c>
      <c r="I23" s="93">
        <f>+'FOR-CSA-018'!I24</f>
        <v>0</v>
      </c>
      <c r="J23" s="65"/>
    </row>
    <row r="24" spans="2:10" ht="13" x14ac:dyDescent="0.3">
      <c r="B24" s="64"/>
      <c r="C24" s="66" t="s">
        <v>214</v>
      </c>
      <c r="D24" s="66"/>
      <c r="E24" s="66"/>
      <c r="F24" s="66"/>
      <c r="H24" s="90">
        <f>SUM(H18:H23)</f>
        <v>42</v>
      </c>
      <c r="I24" s="91">
        <f>+SUBTOTAL(9,I18:I23)</f>
        <v>9094135</v>
      </c>
      <c r="J24" s="65"/>
    </row>
    <row r="25" spans="2:10" ht="13.5" thickBot="1" x14ac:dyDescent="0.35">
      <c r="B25" s="64"/>
      <c r="C25" s="66"/>
      <c r="D25" s="66"/>
      <c r="H25" s="94"/>
      <c r="I25" s="95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Dagnober Sanchez Henao</v>
      </c>
      <c r="D30" s="82"/>
      <c r="G30" s="82" t="str">
        <f>+'FOR-CSA-018'!H37</f>
        <v xml:space="preserve">Lizeth Ome </v>
      </c>
      <c r="H30" s="83"/>
      <c r="I30" s="81"/>
      <c r="J30" s="65"/>
    </row>
    <row r="31" spans="2:10" ht="13" x14ac:dyDescent="0.3">
      <c r="B31" s="64"/>
      <c r="C31" s="84" t="str">
        <f>+'FOR-CSA-018'!C38</f>
        <v>Coordinador de Facturación y Cartera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Entidad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08" t="s">
        <v>215</v>
      </c>
      <c r="D35" s="108"/>
      <c r="E35" s="108"/>
      <c r="F35" s="108"/>
      <c r="G35" s="108"/>
      <c r="H35" s="108"/>
      <c r="I35" s="108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5"/>
      <c r="C37" s="86"/>
      <c r="D37" s="86"/>
      <c r="E37" s="86"/>
      <c r="F37" s="86"/>
      <c r="G37" s="83"/>
      <c r="H37" s="83"/>
      <c r="I37" s="83"/>
      <c r="J37" s="87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2025-04-11T13:28:57Z</cp:lastPrinted>
  <dcterms:created xsi:type="dcterms:W3CDTF">2022-06-01T14:39:12Z</dcterms:created>
  <dcterms:modified xsi:type="dcterms:W3CDTF">2025-04-11T13:32:34Z</dcterms:modified>
</cp:coreProperties>
</file>