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8. AGOSTO\NIT 900407111 GENCELL PHARMA S.A.S\"/>
    </mc:Choice>
  </mc:AlternateContent>
  <bookViews>
    <workbookView xWindow="0" yWindow="0" windowWidth="19200" windowHeight="644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FACTURA'!$A$2:$AD$15</definedName>
  </definedNames>
  <calcPr calcId="152511"/>
  <pivotCaches>
    <pivotCache cacheId="67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H23" i="4"/>
  <c r="H31" i="4" s="1"/>
  <c r="Y1" i="2"/>
  <c r="I31" i="4" l="1"/>
  <c r="W1" i="2" l="1"/>
  <c r="V1" i="2" l="1"/>
  <c r="U1" i="2"/>
  <c r="T1" i="2"/>
  <c r="S1" i="2"/>
  <c r="R1" i="2"/>
  <c r="K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Z6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Z10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AA10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  <comment ref="Z13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AA13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JULIO 2024</t>
        </r>
      </text>
    </comment>
  </commentList>
</comments>
</file>

<file path=xl/sharedStrings.xml><?xml version="1.0" encoding="utf-8"?>
<sst xmlns="http://schemas.openxmlformats.org/spreadsheetml/2006/main" count="221" uniqueCount="113">
  <si>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</si>
  <si>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</si>
  <si>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</si>
  <si>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</si>
  <si>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</si>
  <si>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</si>
  <si>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</si>
  <si>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</si>
  <si>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</si>
  <si>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</si>
  <si>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</si>
  <si>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</si>
  <si>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EJEMPLO:
PGP 
LIBRO ABIERTO
 CAPITA
 EVENTO</t>
  </si>
  <si>
    <t>EJEMPLO:
AMBUTALORIO 
HOSPITALARIO 
URGENCIAS</t>
  </si>
  <si>
    <t>GENCELL PHARMA SAS</t>
  </si>
  <si>
    <t>FEGP</t>
  </si>
  <si>
    <t>Alf+Fac</t>
  </si>
  <si>
    <t>Llave</t>
  </si>
  <si>
    <t>FEGP56384</t>
  </si>
  <si>
    <t>FEGP57317</t>
  </si>
  <si>
    <t>FEGP58411</t>
  </si>
  <si>
    <t>FEGP60499</t>
  </si>
  <si>
    <t>FEGP61843</t>
  </si>
  <si>
    <t>FEGP63514</t>
  </si>
  <si>
    <t>FEGP66766</t>
  </si>
  <si>
    <t>FEGP69950</t>
  </si>
  <si>
    <t>FEGP69951</t>
  </si>
  <si>
    <t>FEGP72531</t>
  </si>
  <si>
    <t>FEGP72532</t>
  </si>
  <si>
    <t>FEGP75104</t>
  </si>
  <si>
    <t>FEGP75105</t>
  </si>
  <si>
    <t>900407111_FEGP56384</t>
  </si>
  <si>
    <t>900407111_FEGP57317</t>
  </si>
  <si>
    <t>900407111_FEGP58411</t>
  </si>
  <si>
    <t>900407111_FEGP60499</t>
  </si>
  <si>
    <t>900407111_FEGP61843</t>
  </si>
  <si>
    <t>900407111_FEGP63514</t>
  </si>
  <si>
    <t>900407111_FEGP66766</t>
  </si>
  <si>
    <t>900407111_FEGP69950</t>
  </si>
  <si>
    <t>900407111_FEGP69951</t>
  </si>
  <si>
    <t>900407111_FEGP72531</t>
  </si>
  <si>
    <t>900407111_FEGP72532</t>
  </si>
  <si>
    <t>900407111_FEGP75104</t>
  </si>
  <si>
    <t>900407111_FEGP75105</t>
  </si>
  <si>
    <t>Estado de Factura EPS Agosto 20</t>
  </si>
  <si>
    <t>Boxalud</t>
  </si>
  <si>
    <t xml:space="preserve">Fecha de radicacion EPS </t>
  </si>
  <si>
    <t>Finalizada</t>
  </si>
  <si>
    <t>Para cargar RIPS o soportes</t>
  </si>
  <si>
    <t>Valor Total Bruto</t>
  </si>
  <si>
    <t>Valor Radicado</t>
  </si>
  <si>
    <t>Valor Glosa Aceptada</t>
  </si>
  <si>
    <t>Valor Pagar</t>
  </si>
  <si>
    <t>Valor Nota Credito</t>
  </si>
  <si>
    <t>Por pagar SAP</t>
  </si>
  <si>
    <t>P. abiertas doc</t>
  </si>
  <si>
    <t>Valor compensacion SAP</t>
  </si>
  <si>
    <t>15.08.2024</t>
  </si>
  <si>
    <t>Doc. Compensacion</t>
  </si>
  <si>
    <t xml:space="preserve">Fecha de compensacion </t>
  </si>
  <si>
    <t xml:space="preserve">Valor TF </t>
  </si>
  <si>
    <t>Fecha de corte</t>
  </si>
  <si>
    <t>26.07.2024</t>
  </si>
  <si>
    <t>FACTURA NO RADICADA</t>
  </si>
  <si>
    <t>FACTURA PENDIENTE EN PROGRAMACION DE PAGO</t>
  </si>
  <si>
    <t>FACTURA CANCELADA</t>
  </si>
  <si>
    <t>Retencion</t>
  </si>
  <si>
    <t>Etiquetas de fila</t>
  </si>
  <si>
    <t>Total general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</si>
  <si>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</si>
  <si>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</si>
  <si>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</si>
  <si>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</si>
  <si>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</si>
  <si>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</si>
  <si>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</si>
  <si>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</si>
  <si>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</si>
  <si>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</si>
  <si>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</si>
  <si>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</si>
  <si>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</si>
  <si>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</si>
  <si>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</si>
  <si>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</si>
  <si>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</si>
  <si>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</si>
  <si>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</si>
  <si>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</si>
  <si>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</si>
  <si>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</si>
  <si>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</si>
  <si>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</si>
  <si>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</si>
  <si>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GENCELL PHARMA SAS</t>
  </si>
  <si>
    <t>NIT: 900407111</t>
  </si>
  <si>
    <t>Santiago de Cali, Agosto 20 del 2024</t>
  </si>
  <si>
    <t>Con Corte al dia: 31/07/2024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</si>
  <si>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</si>
  <si>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</si>
  <si>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</si>
  <si>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</si>
  <si>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</si>
  <si>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</si>
  <si>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</si>
  <si>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</si>
  <si>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</si>
  <si>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</si>
  <si>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</si>
  <si>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</si>
  <si>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 xml:space="preserve">Jennifer Carolina Prieto </t>
  </si>
  <si>
    <t>Cartera</t>
  </si>
  <si>
    <t>A continuacion me permito remitir nuestra respuesta al estado de cartera presentado en la fecha: 06/08/2024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</si>
</sst>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#,##0.00;[Red]\-&quot;$&quot;#,##0.00"/>
    <numFmt numFmtId="166" formatCode="_-* #,##0_-;\-* #,##0_-;_-* &quot;-&quot;??_-;_-@_-"/>
    <numFmt numFmtId="171" formatCode="[$-240A]d&quot; de &quot;mmmm&quot; de &quot;yyyy;@"/>
    <numFmt numFmtId="172" formatCode="_-* #,##0.00\ _€_-;\-* #,##0.00\ _€_-;_-* &quot;-&quot;??\ _€_-;_-@_-"/>
    <numFmt numFmtId="173" formatCode="_-* #,##0\ _€_-;\-* #,##0\ _€_-;_-* &quot;-&quot;??\ _€_-;_-@_-"/>
    <numFmt numFmtId="174" formatCode="_-&quot;$&quot;\ * #,##0_-;\-&quot;$&quot;\ * #,##0_-;_-&quot;$&quot;\ * &quot;-&quot;??_-;_-@_-"/>
    <numFmt numFmtId="175" formatCode="&quot;$&quot;\ #,##0;[Red]&quot;$&quot;\ #,##0"/>
    <numFmt numFmtId="176" formatCode="[$$-240A]\ #,##0;\-[$$-240A]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" fillId="0" borderId="0"/>
    <xf numFmtId="172" fontId="5" fillId="0" borderId="0" applyFont="0" applyFill="0" applyBorder="0" applyAlignment="0" applyProtection="0"/>
  </cellStyleXfs>
  <cellXfs count="12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164" fontId="0" fillId="0" borderId="1" xfId="0" applyNumberFormat="1" applyBorder="1"/>
    <xf numFmtId="0" fontId="0" fillId="0" borderId="1" xfId="0" applyFont="1" applyBorder="1"/>
    <xf numFmtId="14" fontId="0" fillId="0" borderId="1" xfId="0" applyNumberFormat="1" applyFont="1" applyBorder="1"/>
    <xf numFmtId="0" fontId="0" fillId="0" borderId="0" xfId="0" applyFont="1"/>
    <xf numFmtId="0" fontId="1" fillId="3" borderId="1" xfId="0" applyFont="1" applyFill="1" applyBorder="1" applyAlignment="1">
      <alignment horizontal="center" vertical="center" wrapText="1"/>
    </xf>
    <xf numFmtId="166" fontId="0" fillId="0" borderId="0" xfId="1" applyNumberFormat="1" applyFont="1"/>
    <xf numFmtId="166" fontId="1" fillId="0" borderId="1" xfId="1" applyNumberFormat="1" applyFont="1" applyBorder="1" applyAlignment="1">
      <alignment horizontal="center" vertical="center" wrapText="1"/>
    </xf>
    <xf numFmtId="166" fontId="1" fillId="4" borderId="1" xfId="1" applyNumberFormat="1" applyFont="1" applyFill="1" applyBorder="1" applyAlignment="1">
      <alignment horizontal="center" vertical="center" wrapText="1"/>
    </xf>
    <xf numFmtId="166" fontId="0" fillId="0" borderId="1" xfId="1" applyNumberFormat="1" applyFont="1" applyBorder="1"/>
    <xf numFmtId="0" fontId="1" fillId="5" borderId="1" xfId="0" applyFont="1" applyFill="1" applyBorder="1" applyAlignment="1">
      <alignment horizontal="center" vertical="center" wrapText="1"/>
    </xf>
    <xf numFmtId="166" fontId="1" fillId="0" borderId="0" xfId="1" applyNumberFormat="1" applyFont="1"/>
    <xf numFmtId="0" fontId="1" fillId="6" borderId="1" xfId="0" applyFont="1" applyFill="1" applyBorder="1" applyAlignment="1">
      <alignment horizontal="center" vertical="center" wrapText="1"/>
    </xf>
    <xf numFmtId="166" fontId="6" fillId="0" borderId="1" xfId="1" applyNumberFormat="1" applyFont="1" applyBorder="1" applyAlignment="1">
      <alignment horizontal="center" vertical="center" wrapText="1"/>
    </xf>
    <xf numFmtId="3" fontId="0" fillId="0" borderId="1" xfId="0" applyNumberFormat="1" applyFont="1" applyBorder="1"/>
    <xf numFmtId="166" fontId="1" fillId="5" borderId="1" xfId="1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3" xfId="0" pivotButton="1" applyBorder="1"/>
    <xf numFmtId="0" fontId="0" fillId="0" borderId="3" xfId="0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3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166" fontId="0" fillId="0" borderId="6" xfId="0" applyNumberFormat="1" applyBorder="1"/>
    <xf numFmtId="166" fontId="0" fillId="0" borderId="8" xfId="0" applyNumberFormat="1" applyBorder="1"/>
    <xf numFmtId="0" fontId="0" fillId="0" borderId="12" xfId="0" applyBorder="1" applyAlignment="1">
      <alignment horizontal="left"/>
    </xf>
    <xf numFmtId="166" fontId="0" fillId="0" borderId="15" xfId="0" applyNumberFormat="1" applyBorder="1"/>
    <xf numFmtId="0" fontId="0" fillId="0" borderId="12" xfId="0" applyNumberFormat="1" applyBorder="1" applyAlignment="1">
      <alignment horizontal="center" vertical="center"/>
    </xf>
    <xf numFmtId="0" fontId="8" fillId="0" borderId="0" xfId="3" applyFont="1"/>
    <xf numFmtId="0" fontId="8" fillId="0" borderId="4" xfId="3" applyFont="1" applyBorder="1" applyAlignment="1">
      <alignment horizontal="centerContinuous"/>
    </xf>
    <xf numFmtId="0" fontId="8" fillId="0" borderId="6" xfId="3" applyFont="1" applyBorder="1" applyAlignment="1">
      <alignment horizontal="centerContinuous"/>
    </xf>
    <xf numFmtId="0" fontId="9" fillId="0" borderId="4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4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/>
    </xf>
    <xf numFmtId="0" fontId="8" fillId="0" borderId="11" xfId="3" applyFont="1" applyBorder="1" applyAlignment="1">
      <alignment horizontal="centerContinuous"/>
    </xf>
    <xf numFmtId="0" fontId="8" fillId="0" borderId="7" xfId="3" applyFont="1" applyBorder="1"/>
    <xf numFmtId="0" fontId="8" fillId="0" borderId="8" xfId="3" applyFont="1" applyBorder="1"/>
    <xf numFmtId="0" fontId="9" fillId="0" borderId="0" xfId="3" applyFont="1"/>
    <xf numFmtId="14" fontId="8" fillId="0" borderId="0" xfId="3" applyNumberFormat="1" applyFont="1"/>
    <xf numFmtId="171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73" fontId="10" fillId="0" borderId="0" xfId="4" applyNumberFormat="1" applyFont="1" applyAlignment="1">
      <alignment horizontal="center"/>
    </xf>
    <xf numFmtId="174" fontId="10" fillId="0" borderId="0" xfId="2" applyNumberFormat="1" applyFont="1" applyAlignment="1">
      <alignment horizontal="right"/>
    </xf>
    <xf numFmtId="174" fontId="8" fillId="0" borderId="0" xfId="2" applyNumberFormat="1" applyFont="1"/>
    <xf numFmtId="173" fontId="7" fillId="0" borderId="0" xfId="4" applyNumberFormat="1" applyFont="1" applyAlignment="1">
      <alignment horizontal="center"/>
    </xf>
    <xf numFmtId="174" fontId="7" fillId="0" borderId="0" xfId="2" applyNumberFormat="1" applyFont="1" applyAlignment="1">
      <alignment horizontal="right"/>
    </xf>
    <xf numFmtId="173" fontId="8" fillId="0" borderId="0" xfId="4" applyNumberFormat="1" applyFont="1" applyAlignment="1">
      <alignment horizontal="center"/>
    </xf>
    <xf numFmtId="174" fontId="8" fillId="0" borderId="0" xfId="2" applyNumberFormat="1" applyFont="1" applyAlignment="1">
      <alignment horizontal="right"/>
    </xf>
    <xf numFmtId="174" fontId="8" fillId="0" borderId="0" xfId="3" applyNumberFormat="1" applyFont="1"/>
    <xf numFmtId="173" fontId="8" fillId="0" borderId="10" xfId="4" applyNumberFormat="1" applyFont="1" applyBorder="1" applyAlignment="1">
      <alignment horizontal="center"/>
    </xf>
    <xf numFmtId="174" fontId="8" fillId="0" borderId="10" xfId="2" applyNumberFormat="1" applyFont="1" applyBorder="1" applyAlignment="1">
      <alignment horizontal="right"/>
    </xf>
    <xf numFmtId="173" fontId="9" fillId="0" borderId="0" xfId="2" applyNumberFormat="1" applyFont="1" applyAlignment="1">
      <alignment horizontal="right"/>
    </xf>
    <xf numFmtId="174" fontId="9" fillId="0" borderId="0" xfId="2" applyNumberFormat="1" applyFont="1" applyAlignment="1">
      <alignment horizontal="right"/>
    </xf>
    <xf numFmtId="0" fontId="10" fillId="0" borderId="0" xfId="3" applyFont="1"/>
    <xf numFmtId="173" fontId="7" fillId="0" borderId="10" xfId="4" applyNumberFormat="1" applyFont="1" applyBorder="1" applyAlignment="1">
      <alignment horizontal="center"/>
    </xf>
    <xf numFmtId="174" fontId="7" fillId="0" borderId="10" xfId="2" applyNumberFormat="1" applyFont="1" applyBorder="1" applyAlignment="1">
      <alignment horizontal="right"/>
    </xf>
    <xf numFmtId="0" fontId="7" fillId="0" borderId="8" xfId="3" applyFont="1" applyBorder="1"/>
    <xf numFmtId="173" fontId="7" fillId="0" borderId="0" xfId="2" applyNumberFormat="1" applyFont="1" applyAlignment="1">
      <alignment horizontal="right"/>
    </xf>
    <xf numFmtId="173" fontId="10" fillId="0" borderId="17" xfId="4" applyNumberFormat="1" applyFont="1" applyBorder="1" applyAlignment="1">
      <alignment horizontal="center"/>
    </xf>
    <xf numFmtId="174" fontId="10" fillId="0" borderId="17" xfId="2" applyNumberFormat="1" applyFont="1" applyBorder="1" applyAlignment="1">
      <alignment horizontal="right"/>
    </xf>
    <xf numFmtId="175" fontId="7" fillId="0" borderId="0" xfId="3" applyNumberFormat="1" applyFont="1"/>
    <xf numFmtId="172" fontId="7" fillId="0" borderId="0" xfId="4" applyFont="1"/>
    <xf numFmtId="174" fontId="7" fillId="0" borderId="0" xfId="2" applyNumberFormat="1" applyFont="1"/>
    <xf numFmtId="175" fontId="10" fillId="0" borderId="10" xfId="3" applyNumberFormat="1" applyFont="1" applyBorder="1"/>
    <xf numFmtId="175" fontId="7" fillId="0" borderId="10" xfId="3" applyNumberFormat="1" applyFont="1" applyBorder="1"/>
    <xf numFmtId="172" fontId="10" fillId="0" borderId="10" xfId="4" applyFont="1" applyBorder="1"/>
    <xf numFmtId="174" fontId="7" fillId="0" borderId="10" xfId="2" applyNumberFormat="1" applyFont="1" applyBorder="1"/>
    <xf numFmtId="175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8" fillId="0" borderId="9" xfId="3" applyFont="1" applyBorder="1"/>
    <xf numFmtId="0" fontId="8" fillId="0" borderId="10" xfId="3" applyFont="1" applyBorder="1"/>
    <xf numFmtId="175" fontId="8" fillId="0" borderId="10" xfId="3" applyNumberFormat="1" applyFont="1" applyBorder="1"/>
    <xf numFmtId="0" fontId="8" fillId="0" borderId="11" xfId="3" applyFont="1" applyBorder="1"/>
    <xf numFmtId="0" fontId="7" fillId="0" borderId="4" xfId="3" applyFont="1" applyBorder="1" applyAlignment="1">
      <alignment horizontal="center"/>
    </xf>
    <xf numFmtId="0" fontId="7" fillId="0" borderId="6" xfId="3" applyFont="1" applyBorder="1" applyAlignment="1">
      <alignment horizontal="center"/>
    </xf>
    <xf numFmtId="0" fontId="10" fillId="0" borderId="4" xfId="3" applyFont="1" applyBorder="1" applyAlignment="1">
      <alignment horizontal="center" vertical="center"/>
    </xf>
    <xf numFmtId="0" fontId="10" fillId="0" borderId="5" xfId="3" applyFont="1" applyBorder="1" applyAlignment="1">
      <alignment horizontal="center" vertical="center"/>
    </xf>
    <xf numFmtId="0" fontId="10" fillId="0" borderId="6" xfId="3" applyFont="1" applyBorder="1" applyAlignment="1">
      <alignment horizontal="center" vertical="center"/>
    </xf>
    <xf numFmtId="0" fontId="10" fillId="0" borderId="12" xfId="3" applyFont="1" applyBorder="1" applyAlignment="1">
      <alignment horizontal="center" vertical="center"/>
    </xf>
    <xf numFmtId="0" fontId="7" fillId="0" borderId="9" xfId="3" applyFont="1" applyBorder="1" applyAlignment="1">
      <alignment horizontal="center"/>
    </xf>
    <xf numFmtId="0" fontId="7" fillId="0" borderId="11" xfId="3" applyFont="1" applyBorder="1" applyAlignment="1">
      <alignment horizontal="center"/>
    </xf>
    <xf numFmtId="0" fontId="10" fillId="0" borderId="16" xfId="3" applyFont="1" applyBorder="1" applyAlignment="1">
      <alignment horizontal="center" vertical="center" wrapText="1"/>
    </xf>
    <xf numFmtId="0" fontId="10" fillId="0" borderId="18" xfId="3" applyFont="1" applyBorder="1" applyAlignment="1">
      <alignment horizontal="center" vertical="center" wrapText="1"/>
    </xf>
    <xf numFmtId="0" fontId="10" fillId="0" borderId="15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/>
    </xf>
    <xf numFmtId="0" fontId="7" fillId="0" borderId="7" xfId="3" applyFont="1" applyBorder="1"/>
    <xf numFmtId="171" fontId="7" fillId="0" borderId="0" xfId="3" applyNumberFormat="1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166" fontId="10" fillId="0" borderId="0" xfId="1" applyNumberFormat="1" applyFont="1"/>
    <xf numFmtId="176" fontId="10" fillId="0" borderId="0" xfId="1" applyNumberFormat="1" applyFont="1" applyAlignment="1">
      <alignment horizontal="right"/>
    </xf>
    <xf numFmtId="166" fontId="7" fillId="0" borderId="0" xfId="1" applyNumberFormat="1" applyFont="1" applyAlignment="1">
      <alignment horizontal="center"/>
    </xf>
    <xf numFmtId="176" fontId="7" fillId="0" borderId="0" xfId="1" applyNumberFormat="1" applyFont="1" applyAlignment="1">
      <alignment horizontal="right"/>
    </xf>
    <xf numFmtId="166" fontId="7" fillId="0" borderId="2" xfId="1" applyNumberFormat="1" applyFont="1" applyBorder="1" applyAlignment="1">
      <alignment horizontal="center"/>
    </xf>
    <xf numFmtId="176" fontId="7" fillId="0" borderId="2" xfId="1" applyNumberFormat="1" applyFont="1" applyBorder="1" applyAlignment="1">
      <alignment horizontal="right"/>
    </xf>
    <xf numFmtId="166" fontId="7" fillId="0" borderId="17" xfId="1" applyNumberFormat="1" applyFont="1" applyBorder="1" applyAlignment="1">
      <alignment horizontal="center"/>
    </xf>
    <xf numFmtId="176" fontId="7" fillId="0" borderId="17" xfId="1" applyNumberFormat="1" applyFont="1" applyBorder="1" applyAlignment="1">
      <alignment horizontal="right"/>
    </xf>
    <xf numFmtId="175" fontId="7" fillId="0" borderId="0" xfId="3" applyNumberFormat="1" applyFont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7" fillId="0" borderId="9" xfId="3" applyFont="1" applyBorder="1"/>
    <xf numFmtId="0" fontId="7" fillId="0" borderId="10" xfId="3" applyFont="1" applyBorder="1"/>
    <xf numFmtId="0" fontId="7" fillId="0" borderId="11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21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6" formatCode="_-* #,##0_-;\-* #,##0_-;_-* &quot;-&quot;??_-;_-@_-"/>
    </dxf>
    <dxf>
      <numFmt numFmtId="166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24.445271296296" createdVersion="5" refreshedVersion="5" minRefreshableVersion="3" recordCount="13">
  <cacheSource type="worksheet">
    <worksheetSource ref="A2:AD15" sheet="ESTADO DE CADA FACTURA"/>
  </cacheSource>
  <cacheFields count="30">
    <cacheField name="NIT IPS" numFmtId="0">
      <sharedItems containsSemiMixedTypes="0" containsString="0" containsNumber="1" containsInteger="1" minValue="900407111" maxValue="900407111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56384" maxValue="75105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3-09-15T00:00:00" maxDate="2024-07-13T00:00:00"/>
    </cacheField>
    <cacheField name="IPS Fecha radicado" numFmtId="14">
      <sharedItems containsSemiMixedTypes="0" containsNonDate="0" containsDate="1" containsString="0" minDate="2023-09-15T00:00:00" maxDate="2024-07-13T00:00:00"/>
    </cacheField>
    <cacheField name="Fecha de radicacion EPS " numFmtId="14">
      <sharedItems containsNonDate="0" containsDate="1" containsString="0" containsBlank="1" minDate="2023-10-13T00:00:00" maxDate="2024-07-16T00:00:00"/>
    </cacheField>
    <cacheField name="IPS Valor Factura" numFmtId="166">
      <sharedItems containsSemiMixedTypes="0" containsString="0" containsNumber="1" minValue="7788254" maxValue="42292100.979999997"/>
    </cacheField>
    <cacheField name="IPS Saldo Factura" numFmtId="166">
      <sharedItems containsSemiMixedTypes="0" containsString="0" containsNumber="1" minValue="7631915" maxValue="42292100.979999997"/>
    </cacheField>
    <cacheField name="Tipo de Contrato" numFmtId="0">
      <sharedItems containsBlank="1"/>
    </cacheField>
    <cacheField name="Sede / Ciudad" numFmtId="0">
      <sharedItems containsNonDate="0" containsString="0" containsBlank="1"/>
    </cacheField>
    <cacheField name="Tipo de Prestación" numFmtId="0">
      <sharedItems containsBlank="1"/>
    </cacheField>
    <cacheField name="Numero de Contrato" numFmtId="0">
      <sharedItems containsNonDate="0" containsString="0" containsBlank="1"/>
    </cacheField>
    <cacheField name="Estado de Factura EPS Agosto 20" numFmtId="0">
      <sharedItems count="4">
        <s v="FACTURA CANCELADA"/>
        <s v="FACTURA PENDIENTE EN PROGRAMACION DE PAGO"/>
        <s v="FACTURA NO RADICADA"/>
        <s v="FACTRUA PENDIENTE EN PROGRAMACION DE PAGO" u="1"/>
      </sharedItems>
    </cacheField>
    <cacheField name="Boxalud" numFmtId="0">
      <sharedItems/>
    </cacheField>
    <cacheField name="Valor Total Bruto" numFmtId="166">
      <sharedItems containsSemiMixedTypes="0" containsString="0" containsNumber="1" containsInteger="1" minValue="0" maxValue="42680000"/>
    </cacheField>
    <cacheField name="Valor Radicado" numFmtId="166">
      <sharedItems containsSemiMixedTypes="0" containsString="0" containsNumber="1" containsInteger="1" minValue="0" maxValue="42680000"/>
    </cacheField>
    <cacheField name="Valor Glosa Aceptada" numFmtId="166">
      <sharedItems containsSemiMixedTypes="0" containsString="0" containsNumber="1" containsInteger="1" minValue="0" maxValue="0"/>
    </cacheField>
    <cacheField name="Valor Nota Credito" numFmtId="166">
      <sharedItems containsSemiMixedTypes="0" containsString="0" containsNumber="1" containsInteger="1" minValue="0" maxValue="0"/>
    </cacheField>
    <cacheField name="Valor Pagar" numFmtId="166">
      <sharedItems containsString="0" containsBlank="1" containsNumber="1" containsInteger="1" minValue="7631915" maxValue="41438501"/>
    </cacheField>
    <cacheField name="Por pagar SAP" numFmtId="166">
      <sharedItems containsSemiMixedTypes="0" containsString="0" containsNumber="1" containsInteger="1" minValue="0" maxValue="41438501"/>
    </cacheField>
    <cacheField name="P. abiertas doc" numFmtId="0">
      <sharedItems containsString="0" containsBlank="1" containsNumber="1" containsInteger="1" minValue="1222393872" maxValue="1222475664"/>
    </cacheField>
    <cacheField name="Valor compensacion SAP" numFmtId="0">
      <sharedItems containsString="0" containsBlank="1" containsNumber="1" containsInteger="1" minValue="0" maxValue="23263663"/>
    </cacheField>
    <cacheField name="Retencion" numFmtId="0">
      <sharedItems containsString="0" containsBlank="1" containsNumber="1" containsInteger="1" minValue="170400" maxValue="438920"/>
    </cacheField>
    <cacheField name="Doc. Compensacion" numFmtId="0">
      <sharedItems containsString="0" containsBlank="1" containsNumber="1" containsInteger="1" minValue="2201530388" maxValue="4800064825"/>
    </cacheField>
    <cacheField name="Valor TF " numFmtId="0">
      <sharedItems containsString="0" containsBlank="1" containsNumber="1" containsInteger="1" minValue="18825800" maxValue="61386292"/>
    </cacheField>
    <cacheField name="Fecha de compensacion " numFmtId="0">
      <sharedItems containsBlank="1"/>
    </cacheField>
    <cacheField name="Fecha de corte" numFmtId="14">
      <sharedItems containsSemiMixedTypes="0" containsNonDate="0" containsDate="1" containsString="0" minDate="2024-07-31T00:00:00" maxDate="2024-08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">
  <r>
    <n v="900407111"/>
    <s v="GENCELL PHARMA SAS"/>
    <s v="FEGP"/>
    <n v="56384"/>
    <s v="FEGP56384"/>
    <s v="900407111_FEGP56384"/>
    <d v="2023-09-15T00:00:00"/>
    <d v="2023-09-15T00:00:00"/>
    <d v="2023-12-01T00:00:00"/>
    <n v="9176720.0099999998"/>
    <n v="8991834.0099999998"/>
    <s v="EJEMPLO:_x000a_PGP _x000a_LIBRO ABIERTO_x000a_ CAPITA_x000a_ EVENTO"/>
    <m/>
    <s v="EJEMPLO:_x000a_AMBUTALORIO _x000a_HOSPITALARIO _x000a_URGENCIAS"/>
    <m/>
    <x v="0"/>
    <s v="Finalizada"/>
    <n v="9244320"/>
    <n v="9244320"/>
    <n v="0"/>
    <n v="0"/>
    <n v="8991834"/>
    <n v="0"/>
    <m/>
    <n v="8991834"/>
    <m/>
    <n v="2201530388"/>
    <n v="61386292"/>
    <s v="26.07.2024"/>
    <d v="2024-07-31T00:00:00"/>
  </r>
  <r>
    <n v="900407111"/>
    <s v="GENCELL PHARMA SAS"/>
    <s v="FEGP"/>
    <n v="57317"/>
    <s v="FEGP57317"/>
    <s v="900407111_FEGP57317"/>
    <d v="2023-10-13T00:00:00"/>
    <d v="2023-10-13T00:00:00"/>
    <d v="2023-10-13T00:00:00"/>
    <n v="7788254"/>
    <n v="7631915"/>
    <s v="EJEMPLO:_x000a_PGP _x000a_LIBRO ABIERTO_x000a_ CAPITA_x000a_ EVENTO"/>
    <m/>
    <s v="EJEMPLO:_x000a_AMBUTALORIO _x000a_HOSPITALARIO _x000a_URGENCIAS"/>
    <m/>
    <x v="0"/>
    <s v="Finalizada"/>
    <n v="7816954"/>
    <n v="7816954"/>
    <n v="0"/>
    <n v="0"/>
    <n v="7631915"/>
    <n v="0"/>
    <m/>
    <n v="7631915"/>
    <m/>
    <n v="2201530388"/>
    <n v="61386292"/>
    <s v="26.07.2024"/>
    <d v="2024-07-31T00:00:00"/>
  </r>
  <r>
    <n v="900407111"/>
    <s v="GENCELL PHARMA SAS"/>
    <s v="FEGP"/>
    <n v="58411"/>
    <s v="FEGP58411"/>
    <s v="900407111_FEGP58411"/>
    <d v="2023-11-15T00:00:00"/>
    <d v="2023-11-15T00:00:00"/>
    <d v="2023-11-15T00:00:00"/>
    <n v="23738432"/>
    <n v="23263663"/>
    <m/>
    <m/>
    <m/>
    <m/>
    <x v="0"/>
    <s v="Finalizada"/>
    <n v="23738432"/>
    <n v="23738432"/>
    <n v="0"/>
    <n v="0"/>
    <n v="23263663"/>
    <n v="0"/>
    <m/>
    <n v="23263663"/>
    <m/>
    <n v="2201530388"/>
    <n v="61386292"/>
    <s v="26.07.2024"/>
    <d v="2024-07-31T00:00:00"/>
  </r>
  <r>
    <n v="900407111"/>
    <s v="GENCELL PHARMA SAS"/>
    <s v="FEGP"/>
    <n v="60499"/>
    <s v="FEGP60499"/>
    <s v="900407111_FEGP60499"/>
    <d v="2024-01-12T00:00:00"/>
    <d v="2024-01-12T00:00:00"/>
    <d v="2024-04-15T00:00:00"/>
    <n v="21937800"/>
    <n v="21937800"/>
    <m/>
    <m/>
    <m/>
    <m/>
    <x v="0"/>
    <s v="Finalizada"/>
    <n v="21946000"/>
    <n v="21946000"/>
    <n v="0"/>
    <n v="0"/>
    <n v="21498880"/>
    <n v="0"/>
    <m/>
    <n v="21498880"/>
    <n v="438920"/>
    <n v="2201530388"/>
    <n v="61386292"/>
    <s v="26.07.2024"/>
    <d v="2024-07-31T00:00:00"/>
  </r>
  <r>
    <n v="900407111"/>
    <s v="GENCELL PHARMA SAS"/>
    <s v="FEGP"/>
    <n v="61843"/>
    <s v="FEGP61843"/>
    <s v="900407111_FEGP61843"/>
    <d v="2024-02-14T00:00:00"/>
    <d v="2024-02-14T00:00:00"/>
    <d v="2024-02-15T00:00:00"/>
    <n v="30415578"/>
    <n v="30415578"/>
    <m/>
    <m/>
    <m/>
    <m/>
    <x v="1"/>
    <s v="Finalizada"/>
    <n v="30427878"/>
    <n v="30427878"/>
    <n v="0"/>
    <n v="0"/>
    <n v="29807020"/>
    <n v="29807020"/>
    <n v="1222393872"/>
    <m/>
    <m/>
    <m/>
    <m/>
    <m/>
    <d v="2024-07-31T00:00:00"/>
  </r>
  <r>
    <n v="900407111"/>
    <s v="GENCELL PHARMA SAS"/>
    <s v="FEGP"/>
    <n v="63514"/>
    <s v="FEGP63514"/>
    <s v="900407111_FEGP63514"/>
    <d v="2024-03-14T00:00:00"/>
    <d v="2024-03-14T00:00:00"/>
    <d v="2024-03-14T00:00:00"/>
    <n v="23743150"/>
    <n v="23743150"/>
    <m/>
    <m/>
    <m/>
    <m/>
    <x v="1"/>
    <s v="Finalizada"/>
    <n v="23751350"/>
    <n v="23751350"/>
    <n v="0"/>
    <n v="0"/>
    <n v="23268123"/>
    <n v="23268123"/>
    <n v="1222418909"/>
    <m/>
    <m/>
    <m/>
    <m/>
    <m/>
    <d v="2024-07-31T00:00:00"/>
  </r>
  <r>
    <n v="900407111"/>
    <s v="GENCELL PHARMA SAS"/>
    <s v="FEGP"/>
    <n v="66766"/>
    <s v="FEGP66766"/>
    <s v="900407111_FEGP66766"/>
    <d v="2024-04-15T00:00:00"/>
    <d v="2024-04-15T00:00:00"/>
    <d v="2024-04-15T00:00:00"/>
    <n v="24584200"/>
    <n v="24584200"/>
    <m/>
    <m/>
    <m/>
    <m/>
    <x v="1"/>
    <s v="Finalizada"/>
    <n v="24620000"/>
    <n v="24620000"/>
    <n v="0"/>
    <n v="0"/>
    <n v="24091800"/>
    <n v="24091800"/>
    <n v="1222435102"/>
    <m/>
    <m/>
    <m/>
    <m/>
    <m/>
    <d v="2024-07-31T00:00:00"/>
  </r>
  <r>
    <n v="900407111"/>
    <s v="GENCELL PHARMA SAS"/>
    <s v="FEGP"/>
    <n v="69950"/>
    <s v="FEGP69950"/>
    <s v="900407111_FEGP69950"/>
    <d v="2024-05-14T00:00:00"/>
    <d v="2024-05-14T00:00:00"/>
    <d v="2024-07-02T00:00:00"/>
    <n v="10690000"/>
    <n v="10690000"/>
    <m/>
    <m/>
    <m/>
    <m/>
    <x v="0"/>
    <s v="Finalizada"/>
    <n v="10690000"/>
    <n v="10690000"/>
    <n v="0"/>
    <n v="0"/>
    <n v="10476200"/>
    <n v="0"/>
    <m/>
    <n v="10476200"/>
    <n v="213800"/>
    <n v="4800064825"/>
    <n v="18825800"/>
    <s v="15.08.2024"/>
    <d v="2024-07-31T00:00:00"/>
  </r>
  <r>
    <n v="900407111"/>
    <s v="GENCELL PHARMA SAS"/>
    <s v="FEGP"/>
    <n v="69951"/>
    <s v="FEGP69951"/>
    <s v="900407111_FEGP69951"/>
    <d v="2024-05-14T00:00:00"/>
    <d v="2024-05-14T00:00:00"/>
    <d v="2024-05-15T00:00:00"/>
    <n v="42292100.979999997"/>
    <n v="42292100.979999997"/>
    <m/>
    <m/>
    <m/>
    <m/>
    <x v="1"/>
    <s v="Finalizada"/>
    <n v="42680000"/>
    <n v="42680000"/>
    <n v="0"/>
    <n v="0"/>
    <n v="41438501"/>
    <n v="41438501"/>
    <n v="1222464704"/>
    <m/>
    <m/>
    <m/>
    <m/>
    <m/>
    <d v="2024-07-31T00:00:00"/>
  </r>
  <r>
    <n v="900407111"/>
    <s v="GENCELL PHARMA SAS"/>
    <s v="FEGP"/>
    <n v="72531"/>
    <s v="FEGP72531"/>
    <s v="900407111_FEGP72531"/>
    <d v="2024-06-13T00:00:00"/>
    <d v="2024-06-13T00:00:00"/>
    <d v="2024-06-13T00:00:00"/>
    <n v="32244952.010000002"/>
    <n v="32244952.010000002"/>
    <m/>
    <m/>
    <m/>
    <m/>
    <x v="1"/>
    <s v="Finalizada"/>
    <n v="32315152"/>
    <n v="32315152"/>
    <n v="0"/>
    <n v="0"/>
    <n v="31598649"/>
    <n v="31598649"/>
    <n v="1222475664"/>
    <m/>
    <m/>
    <m/>
    <m/>
    <m/>
    <d v="2024-07-31T00:00:00"/>
  </r>
  <r>
    <n v="900407111"/>
    <s v="GENCELL PHARMA SAS"/>
    <s v="FEGP"/>
    <n v="72532"/>
    <s v="FEGP72532"/>
    <s v="900407111_FEGP72532"/>
    <d v="2024-06-13T00:00:00"/>
    <d v="2024-06-13T00:00:00"/>
    <d v="2024-06-13T00:00:00"/>
    <n v="8520000"/>
    <n v="8520000"/>
    <m/>
    <m/>
    <m/>
    <m/>
    <x v="0"/>
    <s v="Finalizada"/>
    <n v="8520000"/>
    <n v="8520000"/>
    <n v="0"/>
    <n v="0"/>
    <n v="8349600"/>
    <n v="0"/>
    <m/>
    <n v="8349600"/>
    <n v="170400"/>
    <n v="4800064825"/>
    <n v="18825800"/>
    <s v="15.08.2024"/>
    <d v="2024-07-31T00:00:00"/>
  </r>
  <r>
    <n v="900407111"/>
    <s v="GENCELL PHARMA SAS"/>
    <s v="FEGP"/>
    <n v="75104"/>
    <s v="FEGP75104"/>
    <s v="900407111_FEGP75104"/>
    <d v="2024-07-12T00:00:00"/>
    <d v="2024-07-12T00:00:00"/>
    <d v="2024-07-15T00:00:00"/>
    <n v="21101729.989999998"/>
    <n v="21101729.989999998"/>
    <m/>
    <m/>
    <m/>
    <m/>
    <x v="1"/>
    <s v="Finalizada"/>
    <n v="21201830"/>
    <n v="21201830"/>
    <n v="0"/>
    <n v="0"/>
    <n v="20677693"/>
    <n v="0"/>
    <m/>
    <n v="0"/>
    <m/>
    <m/>
    <m/>
    <m/>
    <d v="2024-07-31T00:00:00"/>
  </r>
  <r>
    <n v="900407111"/>
    <s v="GENCELL PHARMA SAS"/>
    <s v="FEGP"/>
    <n v="75105"/>
    <s v="FEGP75105"/>
    <s v="900407111_FEGP75105"/>
    <d v="2024-07-12T00:00:00"/>
    <d v="2024-07-12T00:00:00"/>
    <m/>
    <n v="11660000"/>
    <n v="11660000"/>
    <m/>
    <m/>
    <m/>
    <m/>
    <x v="2"/>
    <s v="Para cargar RIPS o soportes"/>
    <n v="0"/>
    <n v="0"/>
    <n v="0"/>
    <n v="0"/>
    <m/>
    <n v="0"/>
    <m/>
    <m/>
    <m/>
    <m/>
    <m/>
    <m/>
    <d v="2024-07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6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7" firstHeaderRow="0" firstDataRow="1" firstDataCol="1"/>
  <pivotFields count="30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showAll="0"/>
    <pivotField numFmtId="166" showAll="0"/>
    <pivotField dataField="1" numFmtId="166" showAll="0"/>
    <pivotField showAll="0"/>
    <pivotField showAll="0"/>
    <pivotField showAll="0"/>
    <pivotField showAll="0"/>
    <pivotField axis="axisRow" dataField="1" showAll="0">
      <items count="5">
        <item m="1" x="3"/>
        <item x="0"/>
        <item x="2"/>
        <item x="1"/>
        <item t="default"/>
      </items>
    </pivotField>
    <pivotField showAll="0"/>
    <pivotField numFmtId="166" showAll="0"/>
    <pivotField numFmtId="166" showAll="0"/>
    <pivotField numFmtId="166" showAll="0"/>
    <pivotField numFmtId="166" showAll="0"/>
    <pivotField showAll="0"/>
    <pivotField numFmtId="166"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5"/>
  </rowFields>
  <rowItems count="4"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5" subtotal="count" baseField="0" baseItem="0"/>
    <dataField name="Saldo IPS " fld="10" baseField="0" baseItem="0" numFmtId="166"/>
  </dataFields>
  <formats count="21">
    <format dxfId="2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8">
      <pivotArea type="all" dataOnly="0" outline="0" fieldPosition="0"/>
    </format>
    <format dxfId="17">
      <pivotArea outline="0" collapsedLevelsAreSubtotals="1" fieldPosition="0"/>
    </format>
    <format dxfId="16">
      <pivotArea field="15" type="button" dataOnly="0" labelOnly="1" outline="0" axis="axisRow" fieldPosition="0"/>
    </format>
    <format dxfId="15">
      <pivotArea dataOnly="0" labelOnly="1" fieldPosition="0">
        <references count="1">
          <reference field="15" count="0"/>
        </references>
      </pivotArea>
    </format>
    <format dxfId="14">
      <pivotArea dataOnly="0" labelOnly="1" grandRow="1" outline="0" fieldPosition="0"/>
    </format>
    <format dxfId="1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2">
      <pivotArea field="15" type="button" dataOnly="0" labelOnly="1" outline="0" axis="axisRow" fieldPosition="0"/>
    </format>
    <format dxfId="11">
      <pivotArea dataOnly="0" labelOnly="1" fieldPosition="0">
        <references count="1">
          <reference field="15" count="0"/>
        </references>
      </pivotArea>
    </format>
    <format dxfId="10">
      <pivotArea dataOnly="0" labelOnly="1" grandRow="1" outline="0" fieldPosition="0"/>
    </format>
    <format dxfId="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7">
      <pivotArea field="15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grandRow="1" outline="0" collapsedLevelsAreSubtotals="1" fieldPosition="0"/>
    </format>
    <format dxfId="4">
      <pivotArea dataOnly="0" labelOnly="1" grandRow="1" outline="0" fieldPosition="0"/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4"/>
  <sheetViews>
    <sheetView showGridLines="0" topLeftCell="B1" zoomScale="120" zoomScaleNormal="120" workbookViewId="0">
      <selection activeCell="C5" sqref="C5"/>
    </sheetView>
  </sheetViews>
  <sheetFormatPr baseColWidth="10" defaultRowHeight="20.149999999999999" customHeight="1" x14ac:dyDescent="0.35"/>
  <cols>
    <col min="1" max="1" width="10.7265625" bestFit="1" customWidth="1"/>
    <col min="2" max="2" width="11.81640625" bestFit="1" customWidth="1"/>
    <col min="3" max="3" width="14.1796875" bestFit="1" customWidth="1"/>
    <col min="4" max="4" width="15.54296875" bestFit="1" customWidth="1"/>
    <col min="5" max="5" width="16.54296875" bestFit="1" customWidth="1"/>
    <col min="6" max="6" width="18.1796875" bestFit="1" customWidth="1"/>
    <col min="7" max="7" width="16.26953125" bestFit="1" customWidth="1"/>
    <col min="8" max="8" width="16.54296875" bestFit="1" customWidth="1"/>
    <col min="9" max="9" width="16.26953125" bestFit="1" customWidth="1"/>
    <col min="10" max="10" width="13.7265625" bestFit="1" customWidth="1"/>
    <col min="11" max="11" width="17.7265625" bestFit="1" customWidth="1"/>
    <col min="12" max="12" width="19.81640625" bestFit="1" customWidth="1"/>
  </cols>
  <sheetData>
    <row r="1" spans="1:12" s="3" customFormat="1" ht="20.149999999999999" customHeight="1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ht="20.149999999999999" customHeight="1" x14ac:dyDescent="0.35">
      <c r="A2" s="1">
        <v>900407111</v>
      </c>
      <c r="B2" s="1" t="s">
        <v>14</v>
      </c>
      <c r="C2" s="1" t="s">
        <v>15</v>
      </c>
      <c r="D2" s="1">
        <v>56384</v>
      </c>
      <c r="E2" s="6">
        <v>45184</v>
      </c>
      <c r="F2" s="6">
        <v>45184</v>
      </c>
      <c r="G2" s="7">
        <v>9176720.0099999998</v>
      </c>
      <c r="H2" s="7">
        <v>8991834.0099999998</v>
      </c>
      <c r="I2" s="5" t="s">
        <v>12</v>
      </c>
      <c r="J2" s="4"/>
      <c r="K2" s="5" t="s">
        <v>13</v>
      </c>
      <c r="L2" s="4"/>
    </row>
    <row r="3" spans="1:12" ht="20.149999999999999" customHeight="1" x14ac:dyDescent="0.35">
      <c r="A3" s="1">
        <v>900407111</v>
      </c>
      <c r="B3" s="1" t="s">
        <v>14</v>
      </c>
      <c r="C3" s="1" t="s">
        <v>15</v>
      </c>
      <c r="D3" s="1">
        <v>57317</v>
      </c>
      <c r="E3" s="6">
        <v>45212</v>
      </c>
      <c r="F3" s="6">
        <v>45212</v>
      </c>
      <c r="G3" s="7">
        <v>7788254</v>
      </c>
      <c r="H3" s="7">
        <v>7631915</v>
      </c>
      <c r="I3" s="5" t="s">
        <v>12</v>
      </c>
      <c r="J3" s="4"/>
      <c r="K3" s="5" t="s">
        <v>13</v>
      </c>
      <c r="L3" s="4"/>
    </row>
    <row r="4" spans="1:12" ht="20.149999999999999" customHeight="1" x14ac:dyDescent="0.35">
      <c r="A4" s="1">
        <v>900407111</v>
      </c>
      <c r="B4" s="1" t="s">
        <v>14</v>
      </c>
      <c r="C4" s="1" t="s">
        <v>15</v>
      </c>
      <c r="D4" s="1">
        <v>58411</v>
      </c>
      <c r="E4" s="6">
        <v>45245</v>
      </c>
      <c r="F4" s="6">
        <v>45245</v>
      </c>
      <c r="G4" s="7">
        <v>23738432</v>
      </c>
      <c r="H4" s="7">
        <v>23263663</v>
      </c>
      <c r="I4" s="1"/>
      <c r="J4" s="1"/>
      <c r="K4" s="1"/>
      <c r="L4" s="1"/>
    </row>
    <row r="5" spans="1:12" ht="20.149999999999999" customHeight="1" x14ac:dyDescent="0.35">
      <c r="A5" s="1">
        <v>900407111</v>
      </c>
      <c r="B5" s="1" t="s">
        <v>14</v>
      </c>
      <c r="C5" s="1" t="s">
        <v>15</v>
      </c>
      <c r="D5" s="1">
        <v>60499</v>
      </c>
      <c r="E5" s="6">
        <v>45303</v>
      </c>
      <c r="F5" s="6">
        <v>45303</v>
      </c>
      <c r="G5" s="7">
        <v>21937800</v>
      </c>
      <c r="H5" s="7">
        <v>21937800</v>
      </c>
      <c r="I5" s="1"/>
      <c r="J5" s="1"/>
      <c r="K5" s="1"/>
      <c r="L5" s="1"/>
    </row>
    <row r="6" spans="1:12" ht="20.149999999999999" customHeight="1" x14ac:dyDescent="0.35">
      <c r="A6" s="1">
        <v>900407111</v>
      </c>
      <c r="B6" s="1" t="s">
        <v>14</v>
      </c>
      <c r="C6" s="1" t="s">
        <v>15</v>
      </c>
      <c r="D6" s="1">
        <v>61843</v>
      </c>
      <c r="E6" s="6">
        <v>45336</v>
      </c>
      <c r="F6" s="6">
        <v>45336</v>
      </c>
      <c r="G6" s="7">
        <v>30415578</v>
      </c>
      <c r="H6" s="7">
        <v>30415578</v>
      </c>
      <c r="I6" s="1"/>
      <c r="J6" s="1"/>
      <c r="K6" s="1"/>
      <c r="L6" s="1"/>
    </row>
    <row r="7" spans="1:12" ht="20.149999999999999" customHeight="1" x14ac:dyDescent="0.35">
      <c r="A7" s="1">
        <v>900407111</v>
      </c>
      <c r="B7" s="1" t="s">
        <v>14</v>
      </c>
      <c r="C7" s="1" t="s">
        <v>15</v>
      </c>
      <c r="D7" s="1">
        <v>63514</v>
      </c>
      <c r="E7" s="6">
        <v>45365</v>
      </c>
      <c r="F7" s="6">
        <v>45365</v>
      </c>
      <c r="G7" s="7">
        <v>23743150</v>
      </c>
      <c r="H7" s="7">
        <v>23743150</v>
      </c>
      <c r="I7" s="1"/>
      <c r="J7" s="1"/>
      <c r="K7" s="1"/>
      <c r="L7" s="1"/>
    </row>
    <row r="8" spans="1:12" ht="20.149999999999999" customHeight="1" x14ac:dyDescent="0.35">
      <c r="A8" s="1">
        <v>900407111</v>
      </c>
      <c r="B8" s="1" t="s">
        <v>14</v>
      </c>
      <c r="C8" s="1" t="s">
        <v>15</v>
      </c>
      <c r="D8" s="1">
        <v>66766</v>
      </c>
      <c r="E8" s="6">
        <v>45397</v>
      </c>
      <c r="F8" s="6">
        <v>45397</v>
      </c>
      <c r="G8" s="7">
        <v>24584200</v>
      </c>
      <c r="H8" s="7">
        <v>24584200</v>
      </c>
      <c r="I8" s="1"/>
      <c r="J8" s="1"/>
      <c r="K8" s="1"/>
      <c r="L8" s="1"/>
    </row>
    <row r="9" spans="1:12" ht="20.149999999999999" customHeight="1" x14ac:dyDescent="0.35">
      <c r="A9" s="1">
        <v>900407111</v>
      </c>
      <c r="B9" s="1" t="s">
        <v>14</v>
      </c>
      <c r="C9" s="1" t="s">
        <v>15</v>
      </c>
      <c r="D9" s="1">
        <v>69950</v>
      </c>
      <c r="E9" s="6">
        <v>45426</v>
      </c>
      <c r="F9" s="6">
        <v>45426</v>
      </c>
      <c r="G9" s="7">
        <v>10690000</v>
      </c>
      <c r="H9" s="7">
        <v>10690000</v>
      </c>
      <c r="I9" s="1"/>
      <c r="J9" s="1"/>
      <c r="K9" s="1"/>
      <c r="L9" s="1"/>
    </row>
    <row r="10" spans="1:12" ht="20.149999999999999" customHeight="1" x14ac:dyDescent="0.35">
      <c r="A10" s="1">
        <v>900407111</v>
      </c>
      <c r="B10" s="1" t="s">
        <v>14</v>
      </c>
      <c r="C10" s="1" t="s">
        <v>15</v>
      </c>
      <c r="D10" s="1">
        <v>69951</v>
      </c>
      <c r="E10" s="6">
        <v>45426</v>
      </c>
      <c r="F10" s="6">
        <v>45426</v>
      </c>
      <c r="G10" s="7">
        <v>42292100.979999997</v>
      </c>
      <c r="H10" s="7">
        <v>42292100.979999997</v>
      </c>
      <c r="I10" s="1"/>
      <c r="J10" s="1"/>
      <c r="K10" s="1"/>
      <c r="L10" s="1"/>
    </row>
    <row r="11" spans="1:12" ht="20.149999999999999" customHeight="1" x14ac:dyDescent="0.35">
      <c r="A11" s="1">
        <v>900407111</v>
      </c>
      <c r="B11" s="1" t="s">
        <v>14</v>
      </c>
      <c r="C11" s="1" t="s">
        <v>15</v>
      </c>
      <c r="D11" s="1">
        <v>72531</v>
      </c>
      <c r="E11" s="6">
        <v>45456</v>
      </c>
      <c r="F11" s="6">
        <v>45456</v>
      </c>
      <c r="G11" s="7">
        <v>32244952.010000002</v>
      </c>
      <c r="H11" s="7">
        <v>32244952.010000002</v>
      </c>
      <c r="I11" s="1"/>
      <c r="J11" s="1"/>
      <c r="K11" s="1"/>
      <c r="L11" s="1"/>
    </row>
    <row r="12" spans="1:12" ht="20.149999999999999" customHeight="1" x14ac:dyDescent="0.35">
      <c r="A12" s="1">
        <v>900407111</v>
      </c>
      <c r="B12" s="1" t="s">
        <v>14</v>
      </c>
      <c r="C12" s="1" t="s">
        <v>15</v>
      </c>
      <c r="D12" s="1">
        <v>72532</v>
      </c>
      <c r="E12" s="6">
        <v>45456</v>
      </c>
      <c r="F12" s="6">
        <v>45456</v>
      </c>
      <c r="G12" s="7">
        <v>8520000</v>
      </c>
      <c r="H12" s="7">
        <v>8520000</v>
      </c>
      <c r="I12" s="1"/>
      <c r="J12" s="1"/>
      <c r="K12" s="1"/>
      <c r="L12" s="1"/>
    </row>
    <row r="13" spans="1:12" ht="20.149999999999999" customHeight="1" x14ac:dyDescent="0.35">
      <c r="A13" s="1">
        <v>900407111</v>
      </c>
      <c r="B13" s="1" t="s">
        <v>14</v>
      </c>
      <c r="C13" s="1" t="s">
        <v>15</v>
      </c>
      <c r="D13" s="1">
        <v>75104</v>
      </c>
      <c r="E13" s="6">
        <v>45485</v>
      </c>
      <c r="F13" s="6">
        <v>45485</v>
      </c>
      <c r="G13" s="7">
        <v>21101729.989999998</v>
      </c>
      <c r="H13" s="7">
        <v>21101729.989999998</v>
      </c>
      <c r="I13" s="1"/>
      <c r="J13" s="1"/>
      <c r="K13" s="1"/>
      <c r="L13" s="1"/>
    </row>
    <row r="14" spans="1:12" ht="20.149999999999999" customHeight="1" x14ac:dyDescent="0.35">
      <c r="A14" s="1">
        <v>900407111</v>
      </c>
      <c r="B14" s="1" t="s">
        <v>14</v>
      </c>
      <c r="C14" s="1" t="s">
        <v>15</v>
      </c>
      <c r="D14" s="1">
        <v>75105</v>
      </c>
      <c r="E14" s="6">
        <v>45485</v>
      </c>
      <c r="F14" s="6">
        <v>45485</v>
      </c>
      <c r="G14" s="7">
        <v>11660000</v>
      </c>
      <c r="H14" s="7">
        <v>11660000</v>
      </c>
      <c r="I14" s="1"/>
      <c r="J14" s="1"/>
      <c r="K14" s="1"/>
      <c r="L14" s="1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showGridLines="0" zoomScale="80" zoomScaleNormal="80" workbookViewId="0">
      <selection activeCell="B6" sqref="B6:C6"/>
    </sheetView>
  </sheetViews>
  <sheetFormatPr baseColWidth="10" defaultRowHeight="14.5" x14ac:dyDescent="0.35"/>
  <cols>
    <col min="1" max="1" width="45.1796875" bestFit="1" customWidth="1"/>
    <col min="2" max="2" width="13.6328125" style="27" bestFit="1" customWidth="1"/>
    <col min="3" max="3" width="12.7265625" style="12" customWidth="1"/>
  </cols>
  <sheetData>
    <row r="2" spans="1:3" ht="15" thickBot="1" x14ac:dyDescent="0.4"/>
    <row r="3" spans="1:3" ht="15" thickBot="1" x14ac:dyDescent="0.4">
      <c r="A3" s="25" t="s">
        <v>67</v>
      </c>
      <c r="B3" s="28" t="s">
        <v>69</v>
      </c>
      <c r="C3" s="34" t="s">
        <v>70</v>
      </c>
    </row>
    <row r="4" spans="1:3" x14ac:dyDescent="0.35">
      <c r="A4" s="33" t="s">
        <v>65</v>
      </c>
      <c r="B4" s="35">
        <v>6</v>
      </c>
      <c r="C4" s="31">
        <v>81035212.00999999</v>
      </c>
    </row>
    <row r="5" spans="1:3" x14ac:dyDescent="0.35">
      <c r="A5" s="23" t="s">
        <v>63</v>
      </c>
      <c r="B5" s="29">
        <v>1</v>
      </c>
      <c r="C5" s="32">
        <v>11660000</v>
      </c>
    </row>
    <row r="6" spans="1:3" ht="15" thickBot="1" x14ac:dyDescent="0.4">
      <c r="A6" s="24" t="s">
        <v>64</v>
      </c>
      <c r="B6" s="29">
        <v>6</v>
      </c>
      <c r="C6" s="32">
        <v>174381710.97999999</v>
      </c>
    </row>
    <row r="7" spans="1:3" ht="15" thickBot="1" x14ac:dyDescent="0.4">
      <c r="A7" s="26" t="s">
        <v>68</v>
      </c>
      <c r="B7" s="30">
        <v>13</v>
      </c>
      <c r="C7" s="34">
        <v>267076922.98999998</v>
      </c>
    </row>
    <row r="8" spans="1:3" x14ac:dyDescent="0.35">
      <c r="B8"/>
      <c r="C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5"/>
  <sheetViews>
    <sheetView showGridLines="0" zoomScale="80" zoomScaleNormal="80" workbookViewId="0">
      <selection activeCell="A3" sqref="A3"/>
    </sheetView>
  </sheetViews>
  <sheetFormatPr baseColWidth="10" defaultRowHeight="20.149999999999999" customHeight="1" x14ac:dyDescent="0.35"/>
  <cols>
    <col min="1" max="1" width="10.7265625" style="10" bestFit="1" customWidth="1"/>
    <col min="2" max="2" width="20" style="10" bestFit="1" customWidth="1"/>
    <col min="3" max="3" width="14.1796875" style="10" bestFit="1" customWidth="1"/>
    <col min="4" max="4" width="15.54296875" style="10" bestFit="1" customWidth="1"/>
    <col min="5" max="6" width="15.54296875" style="10" customWidth="1"/>
    <col min="7" max="7" width="16.54296875" style="10" bestFit="1" customWidth="1"/>
    <col min="8" max="8" width="18.1796875" style="10" bestFit="1" customWidth="1"/>
    <col min="9" max="9" width="18.1796875" style="10" customWidth="1"/>
    <col min="10" max="10" width="16.26953125" style="12" bestFit="1" customWidth="1"/>
    <col min="11" max="11" width="16.54296875" style="12" bestFit="1" customWidth="1"/>
    <col min="12" max="12" width="16.26953125" style="10" bestFit="1" customWidth="1"/>
    <col min="13" max="13" width="13.7265625" style="10" bestFit="1" customWidth="1"/>
    <col min="14" max="14" width="17.7265625" style="10" bestFit="1" customWidth="1"/>
    <col min="15" max="15" width="19.81640625" style="10" bestFit="1" customWidth="1"/>
    <col min="16" max="16" width="25.6328125" style="10" bestFit="1" customWidth="1"/>
    <col min="17" max="17" width="10.90625" style="10"/>
    <col min="18" max="19" width="15.36328125" style="12" bestFit="1" customWidth="1"/>
    <col min="20" max="21" width="11" style="12" bestFit="1" customWidth="1"/>
    <col min="22" max="22" width="15.36328125" style="12" bestFit="1" customWidth="1"/>
    <col min="23" max="23" width="14.1796875" style="12" bestFit="1" customWidth="1"/>
    <col min="24" max="24" width="13.6328125" style="10" bestFit="1" customWidth="1"/>
    <col min="25" max="26" width="15.7265625" style="10" customWidth="1"/>
    <col min="27" max="27" width="15.26953125" style="10" customWidth="1"/>
    <col min="28" max="28" width="14.1796875" style="10" bestFit="1" customWidth="1"/>
    <col min="29" max="29" width="14.7265625" style="10" customWidth="1"/>
    <col min="30" max="16384" width="10.90625" style="10"/>
  </cols>
  <sheetData>
    <row r="1" spans="1:30" ht="20.149999999999999" customHeight="1" x14ac:dyDescent="0.35">
      <c r="K1" s="17">
        <f>SUBTOTAL(9,K3:K15)</f>
        <v>267076922.98999998</v>
      </c>
      <c r="R1" s="17">
        <f t="shared" ref="R1:Y1" si="0">SUBTOTAL(9,R3:R15)</f>
        <v>256951916</v>
      </c>
      <c r="S1" s="17">
        <f t="shared" si="0"/>
        <v>256951916</v>
      </c>
      <c r="T1" s="17">
        <f t="shared" si="0"/>
        <v>0</v>
      </c>
      <c r="U1" s="17">
        <f t="shared" si="0"/>
        <v>0</v>
      </c>
      <c r="V1" s="17">
        <f t="shared" si="0"/>
        <v>251093878</v>
      </c>
      <c r="W1" s="17">
        <f t="shared" si="0"/>
        <v>150204093</v>
      </c>
      <c r="Y1" s="17">
        <f t="shared" si="0"/>
        <v>80212092</v>
      </c>
      <c r="Z1" s="17"/>
    </row>
    <row r="2" spans="1:30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16</v>
      </c>
      <c r="F2" s="11" t="s">
        <v>17</v>
      </c>
      <c r="G2" s="2" t="s">
        <v>2</v>
      </c>
      <c r="H2" s="2" t="s">
        <v>3</v>
      </c>
      <c r="I2" s="18" t="s">
        <v>46</v>
      </c>
      <c r="J2" s="13" t="s">
        <v>4</v>
      </c>
      <c r="K2" s="14" t="s">
        <v>5</v>
      </c>
      <c r="L2" s="2" t="s">
        <v>7</v>
      </c>
      <c r="M2" s="2" t="s">
        <v>9</v>
      </c>
      <c r="N2" s="2" t="s">
        <v>10</v>
      </c>
      <c r="O2" s="2" t="s">
        <v>11</v>
      </c>
      <c r="P2" s="16" t="s">
        <v>44</v>
      </c>
      <c r="Q2" s="2" t="s">
        <v>45</v>
      </c>
      <c r="R2" s="19" t="s">
        <v>49</v>
      </c>
      <c r="S2" s="19" t="s">
        <v>50</v>
      </c>
      <c r="T2" s="19" t="s">
        <v>51</v>
      </c>
      <c r="U2" s="19" t="s">
        <v>53</v>
      </c>
      <c r="V2" s="19" t="s">
        <v>52</v>
      </c>
      <c r="W2" s="21" t="s">
        <v>54</v>
      </c>
      <c r="X2" s="16" t="s">
        <v>55</v>
      </c>
      <c r="Y2" s="22" t="s">
        <v>56</v>
      </c>
      <c r="Z2" s="22" t="s">
        <v>66</v>
      </c>
      <c r="AA2" s="22" t="s">
        <v>58</v>
      </c>
      <c r="AB2" s="22" t="s">
        <v>60</v>
      </c>
      <c r="AC2" s="22" t="s">
        <v>59</v>
      </c>
      <c r="AD2" s="2" t="s">
        <v>61</v>
      </c>
    </row>
    <row r="3" spans="1:30" ht="72.5" x14ac:dyDescent="0.35">
      <c r="A3" s="8">
        <v>900407111</v>
      </c>
      <c r="B3" s="8" t="s">
        <v>14</v>
      </c>
      <c r="C3" s="8" t="s">
        <v>15</v>
      </c>
      <c r="D3" s="8">
        <v>56384</v>
      </c>
      <c r="E3" s="8" t="s">
        <v>18</v>
      </c>
      <c r="F3" s="8" t="s">
        <v>31</v>
      </c>
      <c r="G3" s="9">
        <v>45184</v>
      </c>
      <c r="H3" s="9">
        <v>45184</v>
      </c>
      <c r="I3" s="9">
        <v>45261</v>
      </c>
      <c r="J3" s="15">
        <v>9176720.0099999998</v>
      </c>
      <c r="K3" s="15">
        <v>8991834.0099999998</v>
      </c>
      <c r="L3" s="5" t="s">
        <v>12</v>
      </c>
      <c r="M3" s="4"/>
      <c r="N3" s="5" t="s">
        <v>13</v>
      </c>
      <c r="O3" s="4"/>
      <c r="P3" s="8" t="s">
        <v>65</v>
      </c>
      <c r="Q3" s="8" t="s">
        <v>47</v>
      </c>
      <c r="R3" s="15">
        <v>9244320</v>
      </c>
      <c r="S3" s="15">
        <v>9244320</v>
      </c>
      <c r="T3" s="15">
        <v>0</v>
      </c>
      <c r="U3" s="15">
        <v>0</v>
      </c>
      <c r="V3" s="15">
        <v>8991834</v>
      </c>
      <c r="W3" s="15">
        <v>0</v>
      </c>
      <c r="X3" s="8"/>
      <c r="Y3" s="20">
        <v>8991834</v>
      </c>
      <c r="Z3" s="20"/>
      <c r="AA3" s="8">
        <v>2201530388</v>
      </c>
      <c r="AB3" s="15">
        <v>61386292</v>
      </c>
      <c r="AC3" s="8" t="s">
        <v>62</v>
      </c>
      <c r="AD3" s="9">
        <v>45504</v>
      </c>
    </row>
    <row r="4" spans="1:30" ht="72.5" x14ac:dyDescent="0.35">
      <c r="A4" s="8">
        <v>900407111</v>
      </c>
      <c r="B4" s="8" t="s">
        <v>14</v>
      </c>
      <c r="C4" s="8" t="s">
        <v>15</v>
      </c>
      <c r="D4" s="8">
        <v>57317</v>
      </c>
      <c r="E4" s="8" t="s">
        <v>19</v>
      </c>
      <c r="F4" s="8" t="s">
        <v>32</v>
      </c>
      <c r="G4" s="9">
        <v>45212</v>
      </c>
      <c r="H4" s="9">
        <v>45212</v>
      </c>
      <c r="I4" s="9">
        <v>45212</v>
      </c>
      <c r="J4" s="15">
        <v>7788254</v>
      </c>
      <c r="K4" s="15">
        <v>7631915</v>
      </c>
      <c r="L4" s="5" t="s">
        <v>12</v>
      </c>
      <c r="M4" s="4"/>
      <c r="N4" s="5" t="s">
        <v>13</v>
      </c>
      <c r="O4" s="4"/>
      <c r="P4" s="8" t="s">
        <v>65</v>
      </c>
      <c r="Q4" s="8" t="s">
        <v>47</v>
      </c>
      <c r="R4" s="15">
        <v>7816954</v>
      </c>
      <c r="S4" s="15">
        <v>7816954</v>
      </c>
      <c r="T4" s="15">
        <v>0</v>
      </c>
      <c r="U4" s="15">
        <v>0</v>
      </c>
      <c r="V4" s="15">
        <v>7631915</v>
      </c>
      <c r="W4" s="15">
        <v>0</v>
      </c>
      <c r="X4" s="8"/>
      <c r="Y4" s="20">
        <v>7631915</v>
      </c>
      <c r="Z4" s="20"/>
      <c r="AA4" s="8">
        <v>2201530388</v>
      </c>
      <c r="AB4" s="15">
        <v>61386292</v>
      </c>
      <c r="AC4" s="8" t="s">
        <v>62</v>
      </c>
      <c r="AD4" s="9">
        <v>45504</v>
      </c>
    </row>
    <row r="5" spans="1:30" ht="20.149999999999999" customHeight="1" x14ac:dyDescent="0.35">
      <c r="A5" s="8">
        <v>900407111</v>
      </c>
      <c r="B5" s="8" t="s">
        <v>14</v>
      </c>
      <c r="C5" s="8" t="s">
        <v>15</v>
      </c>
      <c r="D5" s="8">
        <v>58411</v>
      </c>
      <c r="E5" s="8" t="s">
        <v>20</v>
      </c>
      <c r="F5" s="8" t="s">
        <v>33</v>
      </c>
      <c r="G5" s="9">
        <v>45245</v>
      </c>
      <c r="H5" s="9">
        <v>45245</v>
      </c>
      <c r="I5" s="9">
        <v>45245</v>
      </c>
      <c r="J5" s="15">
        <v>23738432</v>
      </c>
      <c r="K5" s="15">
        <v>23263663</v>
      </c>
      <c r="L5" s="8"/>
      <c r="M5" s="8"/>
      <c r="N5" s="8"/>
      <c r="O5" s="8"/>
      <c r="P5" s="8" t="s">
        <v>65</v>
      </c>
      <c r="Q5" s="8" t="s">
        <v>47</v>
      </c>
      <c r="R5" s="15">
        <v>23738432</v>
      </c>
      <c r="S5" s="15">
        <v>23738432</v>
      </c>
      <c r="T5" s="15">
        <v>0</v>
      </c>
      <c r="U5" s="15">
        <v>0</v>
      </c>
      <c r="V5" s="15">
        <v>23263663</v>
      </c>
      <c r="W5" s="15">
        <v>0</v>
      </c>
      <c r="X5" s="8"/>
      <c r="Y5" s="20">
        <v>23263663</v>
      </c>
      <c r="Z5" s="20"/>
      <c r="AA5" s="8">
        <v>2201530388</v>
      </c>
      <c r="AB5" s="15">
        <v>61386292</v>
      </c>
      <c r="AC5" s="8" t="s">
        <v>62</v>
      </c>
      <c r="AD5" s="9">
        <v>45504</v>
      </c>
    </row>
    <row r="6" spans="1:30" ht="20.149999999999999" customHeight="1" x14ac:dyDescent="0.35">
      <c r="A6" s="8">
        <v>900407111</v>
      </c>
      <c r="B6" s="8" t="s">
        <v>14</v>
      </c>
      <c r="C6" s="8" t="s">
        <v>15</v>
      </c>
      <c r="D6" s="8">
        <v>60499</v>
      </c>
      <c r="E6" s="8" t="s">
        <v>21</v>
      </c>
      <c r="F6" s="8" t="s">
        <v>34</v>
      </c>
      <c r="G6" s="9">
        <v>45303</v>
      </c>
      <c r="H6" s="9">
        <v>45303</v>
      </c>
      <c r="I6" s="9">
        <v>45397</v>
      </c>
      <c r="J6" s="15">
        <v>21937800</v>
      </c>
      <c r="K6" s="15">
        <v>21937800</v>
      </c>
      <c r="L6" s="8"/>
      <c r="M6" s="8"/>
      <c r="N6" s="8"/>
      <c r="O6" s="8"/>
      <c r="P6" s="8" t="s">
        <v>65</v>
      </c>
      <c r="Q6" s="8" t="s">
        <v>47</v>
      </c>
      <c r="R6" s="15">
        <v>21946000</v>
      </c>
      <c r="S6" s="15">
        <v>21946000</v>
      </c>
      <c r="T6" s="15">
        <v>0</v>
      </c>
      <c r="U6" s="15">
        <v>0</v>
      </c>
      <c r="V6" s="15">
        <v>21498880</v>
      </c>
      <c r="W6" s="15">
        <v>0</v>
      </c>
      <c r="X6" s="8"/>
      <c r="Y6" s="20">
        <v>21498880</v>
      </c>
      <c r="Z6" s="20">
        <v>438920</v>
      </c>
      <c r="AA6" s="8">
        <v>2201530388</v>
      </c>
      <c r="AB6" s="15">
        <v>61386292</v>
      </c>
      <c r="AC6" s="8" t="s">
        <v>62</v>
      </c>
      <c r="AD6" s="9">
        <v>45504</v>
      </c>
    </row>
    <row r="7" spans="1:30" ht="20.149999999999999" customHeight="1" x14ac:dyDescent="0.35">
      <c r="A7" s="8">
        <v>900407111</v>
      </c>
      <c r="B7" s="8" t="s">
        <v>14</v>
      </c>
      <c r="C7" s="8" t="s">
        <v>15</v>
      </c>
      <c r="D7" s="8">
        <v>61843</v>
      </c>
      <c r="E7" s="8" t="s">
        <v>22</v>
      </c>
      <c r="F7" s="8" t="s">
        <v>35</v>
      </c>
      <c r="G7" s="9">
        <v>45336</v>
      </c>
      <c r="H7" s="9">
        <v>45336</v>
      </c>
      <c r="I7" s="9">
        <v>45337</v>
      </c>
      <c r="J7" s="15">
        <v>30415578</v>
      </c>
      <c r="K7" s="15">
        <v>30415578</v>
      </c>
      <c r="L7" s="8"/>
      <c r="M7" s="8"/>
      <c r="N7" s="8"/>
      <c r="O7" s="8"/>
      <c r="P7" s="8" t="s">
        <v>64</v>
      </c>
      <c r="Q7" s="8" t="s">
        <v>47</v>
      </c>
      <c r="R7" s="15">
        <v>30427878</v>
      </c>
      <c r="S7" s="15">
        <v>30427878</v>
      </c>
      <c r="T7" s="15">
        <v>0</v>
      </c>
      <c r="U7" s="15">
        <v>0</v>
      </c>
      <c r="V7" s="15">
        <v>29807020</v>
      </c>
      <c r="W7" s="15">
        <v>29807020</v>
      </c>
      <c r="X7" s="8">
        <v>1222393872</v>
      </c>
      <c r="Y7" s="8"/>
      <c r="Z7" s="8"/>
      <c r="AA7" s="8"/>
      <c r="AB7" s="8"/>
      <c r="AC7" s="8"/>
      <c r="AD7" s="9">
        <v>45504</v>
      </c>
    </row>
    <row r="8" spans="1:30" ht="20.149999999999999" customHeight="1" x14ac:dyDescent="0.35">
      <c r="A8" s="8">
        <v>900407111</v>
      </c>
      <c r="B8" s="8" t="s">
        <v>14</v>
      </c>
      <c r="C8" s="8" t="s">
        <v>15</v>
      </c>
      <c r="D8" s="8">
        <v>63514</v>
      </c>
      <c r="E8" s="8" t="s">
        <v>23</v>
      </c>
      <c r="F8" s="8" t="s">
        <v>36</v>
      </c>
      <c r="G8" s="9">
        <v>45365</v>
      </c>
      <c r="H8" s="9">
        <v>45365</v>
      </c>
      <c r="I8" s="9">
        <v>45365</v>
      </c>
      <c r="J8" s="15">
        <v>23743150</v>
      </c>
      <c r="K8" s="15">
        <v>23743150</v>
      </c>
      <c r="L8" s="8"/>
      <c r="M8" s="8"/>
      <c r="N8" s="8"/>
      <c r="O8" s="8"/>
      <c r="P8" s="8" t="s">
        <v>64</v>
      </c>
      <c r="Q8" s="8" t="s">
        <v>47</v>
      </c>
      <c r="R8" s="15">
        <v>23751350</v>
      </c>
      <c r="S8" s="15">
        <v>23751350</v>
      </c>
      <c r="T8" s="15">
        <v>0</v>
      </c>
      <c r="U8" s="15">
        <v>0</v>
      </c>
      <c r="V8" s="15">
        <v>23268123</v>
      </c>
      <c r="W8" s="15">
        <v>23268123</v>
      </c>
      <c r="X8" s="8">
        <v>1222418909</v>
      </c>
      <c r="Y8" s="8"/>
      <c r="Z8" s="8"/>
      <c r="AA8" s="8"/>
      <c r="AB8" s="8"/>
      <c r="AC8" s="8"/>
      <c r="AD8" s="9">
        <v>45504</v>
      </c>
    </row>
    <row r="9" spans="1:30" ht="20.149999999999999" customHeight="1" x14ac:dyDescent="0.35">
      <c r="A9" s="8">
        <v>900407111</v>
      </c>
      <c r="B9" s="8" t="s">
        <v>14</v>
      </c>
      <c r="C9" s="8" t="s">
        <v>15</v>
      </c>
      <c r="D9" s="8">
        <v>66766</v>
      </c>
      <c r="E9" s="8" t="s">
        <v>24</v>
      </c>
      <c r="F9" s="8" t="s">
        <v>37</v>
      </c>
      <c r="G9" s="9">
        <v>45397</v>
      </c>
      <c r="H9" s="9">
        <v>45397</v>
      </c>
      <c r="I9" s="9">
        <v>45397</v>
      </c>
      <c r="J9" s="15">
        <v>24584200</v>
      </c>
      <c r="K9" s="15">
        <v>24584200</v>
      </c>
      <c r="L9" s="8"/>
      <c r="M9" s="8"/>
      <c r="N9" s="8"/>
      <c r="O9" s="8"/>
      <c r="P9" s="8" t="s">
        <v>64</v>
      </c>
      <c r="Q9" s="8" t="s">
        <v>47</v>
      </c>
      <c r="R9" s="15">
        <v>24620000</v>
      </c>
      <c r="S9" s="15">
        <v>24620000</v>
      </c>
      <c r="T9" s="15">
        <v>0</v>
      </c>
      <c r="U9" s="15">
        <v>0</v>
      </c>
      <c r="V9" s="15">
        <v>24091800</v>
      </c>
      <c r="W9" s="15">
        <v>24091800</v>
      </c>
      <c r="X9" s="8">
        <v>1222435102</v>
      </c>
      <c r="Y9" s="8"/>
      <c r="Z9" s="8"/>
      <c r="AA9" s="8"/>
      <c r="AB9" s="8"/>
      <c r="AC9" s="8"/>
      <c r="AD9" s="9">
        <v>45504</v>
      </c>
    </row>
    <row r="10" spans="1:30" ht="20.149999999999999" customHeight="1" x14ac:dyDescent="0.35">
      <c r="A10" s="8">
        <v>900407111</v>
      </c>
      <c r="B10" s="8" t="s">
        <v>14</v>
      </c>
      <c r="C10" s="8" t="s">
        <v>15</v>
      </c>
      <c r="D10" s="8">
        <v>69950</v>
      </c>
      <c r="E10" s="8" t="s">
        <v>25</v>
      </c>
      <c r="F10" s="8" t="s">
        <v>38</v>
      </c>
      <c r="G10" s="9">
        <v>45426</v>
      </c>
      <c r="H10" s="9">
        <v>45426</v>
      </c>
      <c r="I10" s="9">
        <v>45475</v>
      </c>
      <c r="J10" s="15">
        <v>10690000</v>
      </c>
      <c r="K10" s="15">
        <v>10690000</v>
      </c>
      <c r="L10" s="8"/>
      <c r="M10" s="8"/>
      <c r="N10" s="8"/>
      <c r="O10" s="8"/>
      <c r="P10" s="8" t="s">
        <v>65</v>
      </c>
      <c r="Q10" s="8" t="s">
        <v>47</v>
      </c>
      <c r="R10" s="15">
        <v>10690000</v>
      </c>
      <c r="S10" s="15">
        <v>10690000</v>
      </c>
      <c r="T10" s="15">
        <v>0</v>
      </c>
      <c r="U10" s="15">
        <v>0</v>
      </c>
      <c r="V10" s="15">
        <v>10476200</v>
      </c>
      <c r="W10" s="15">
        <v>0</v>
      </c>
      <c r="X10" s="8"/>
      <c r="Y10" s="20">
        <v>10476200</v>
      </c>
      <c r="Z10" s="20">
        <v>213800</v>
      </c>
      <c r="AA10" s="8">
        <v>4800064825</v>
      </c>
      <c r="AB10" s="15">
        <v>18825800</v>
      </c>
      <c r="AC10" s="8" t="s">
        <v>57</v>
      </c>
      <c r="AD10" s="9">
        <v>45504</v>
      </c>
    </row>
    <row r="11" spans="1:30" ht="20.149999999999999" customHeight="1" x14ac:dyDescent="0.35">
      <c r="A11" s="8">
        <v>900407111</v>
      </c>
      <c r="B11" s="8" t="s">
        <v>14</v>
      </c>
      <c r="C11" s="8" t="s">
        <v>15</v>
      </c>
      <c r="D11" s="8">
        <v>69951</v>
      </c>
      <c r="E11" s="8" t="s">
        <v>26</v>
      </c>
      <c r="F11" s="8" t="s">
        <v>39</v>
      </c>
      <c r="G11" s="9">
        <v>45426</v>
      </c>
      <c r="H11" s="9">
        <v>45426</v>
      </c>
      <c r="I11" s="9">
        <v>45427</v>
      </c>
      <c r="J11" s="15">
        <v>42292100.979999997</v>
      </c>
      <c r="K11" s="15">
        <v>42292100.979999997</v>
      </c>
      <c r="L11" s="8"/>
      <c r="M11" s="8"/>
      <c r="N11" s="8"/>
      <c r="O11" s="8"/>
      <c r="P11" s="8" t="s">
        <v>64</v>
      </c>
      <c r="Q11" s="8" t="s">
        <v>47</v>
      </c>
      <c r="R11" s="15">
        <v>42680000</v>
      </c>
      <c r="S11" s="15">
        <v>42680000</v>
      </c>
      <c r="T11" s="15">
        <v>0</v>
      </c>
      <c r="U11" s="15">
        <v>0</v>
      </c>
      <c r="V11" s="15">
        <v>41438501</v>
      </c>
      <c r="W11" s="15">
        <v>41438501</v>
      </c>
      <c r="X11" s="8">
        <v>1222464704</v>
      </c>
      <c r="Y11" s="8"/>
      <c r="Z11" s="8"/>
      <c r="AA11" s="8"/>
      <c r="AB11" s="8"/>
      <c r="AC11" s="8"/>
      <c r="AD11" s="9">
        <v>45504</v>
      </c>
    </row>
    <row r="12" spans="1:30" ht="20.149999999999999" customHeight="1" x14ac:dyDescent="0.35">
      <c r="A12" s="8">
        <v>900407111</v>
      </c>
      <c r="B12" s="8" t="s">
        <v>14</v>
      </c>
      <c r="C12" s="8" t="s">
        <v>15</v>
      </c>
      <c r="D12" s="8">
        <v>72531</v>
      </c>
      <c r="E12" s="8" t="s">
        <v>27</v>
      </c>
      <c r="F12" s="8" t="s">
        <v>40</v>
      </c>
      <c r="G12" s="9">
        <v>45456</v>
      </c>
      <c r="H12" s="9">
        <v>45456</v>
      </c>
      <c r="I12" s="9">
        <v>45456</v>
      </c>
      <c r="J12" s="15">
        <v>32244952.010000002</v>
      </c>
      <c r="K12" s="15">
        <v>32244952.010000002</v>
      </c>
      <c r="L12" s="8"/>
      <c r="M12" s="8"/>
      <c r="N12" s="8"/>
      <c r="O12" s="8"/>
      <c r="P12" s="8" t="s">
        <v>64</v>
      </c>
      <c r="Q12" s="8" t="s">
        <v>47</v>
      </c>
      <c r="R12" s="15">
        <v>32315152</v>
      </c>
      <c r="S12" s="15">
        <v>32315152</v>
      </c>
      <c r="T12" s="15">
        <v>0</v>
      </c>
      <c r="U12" s="15">
        <v>0</v>
      </c>
      <c r="V12" s="15">
        <v>31598649</v>
      </c>
      <c r="W12" s="15">
        <v>31598649</v>
      </c>
      <c r="X12" s="8">
        <v>1222475664</v>
      </c>
      <c r="Y12" s="8"/>
      <c r="Z12" s="8"/>
      <c r="AA12" s="8"/>
      <c r="AB12" s="8"/>
      <c r="AC12" s="8"/>
      <c r="AD12" s="9">
        <v>45504</v>
      </c>
    </row>
    <row r="13" spans="1:30" ht="20.149999999999999" customHeight="1" x14ac:dyDescent="0.35">
      <c r="A13" s="8">
        <v>900407111</v>
      </c>
      <c r="B13" s="8" t="s">
        <v>14</v>
      </c>
      <c r="C13" s="8" t="s">
        <v>15</v>
      </c>
      <c r="D13" s="8">
        <v>72532</v>
      </c>
      <c r="E13" s="8" t="s">
        <v>28</v>
      </c>
      <c r="F13" s="8" t="s">
        <v>41</v>
      </c>
      <c r="G13" s="9">
        <v>45456</v>
      </c>
      <c r="H13" s="9">
        <v>45456</v>
      </c>
      <c r="I13" s="9">
        <v>45456</v>
      </c>
      <c r="J13" s="15">
        <v>8520000</v>
      </c>
      <c r="K13" s="15">
        <v>8520000</v>
      </c>
      <c r="L13" s="8"/>
      <c r="M13" s="8"/>
      <c r="N13" s="8"/>
      <c r="O13" s="8"/>
      <c r="P13" s="8" t="s">
        <v>65</v>
      </c>
      <c r="Q13" s="8" t="s">
        <v>47</v>
      </c>
      <c r="R13" s="15">
        <v>8520000</v>
      </c>
      <c r="S13" s="15">
        <v>8520000</v>
      </c>
      <c r="T13" s="15">
        <v>0</v>
      </c>
      <c r="U13" s="15">
        <v>0</v>
      </c>
      <c r="V13" s="15">
        <v>8349600</v>
      </c>
      <c r="W13" s="15">
        <v>0</v>
      </c>
      <c r="X13" s="8"/>
      <c r="Y13" s="20">
        <v>8349600</v>
      </c>
      <c r="Z13" s="20">
        <v>170400</v>
      </c>
      <c r="AA13" s="8">
        <v>4800064825</v>
      </c>
      <c r="AB13" s="15">
        <v>18825800</v>
      </c>
      <c r="AC13" s="8" t="s">
        <v>57</v>
      </c>
      <c r="AD13" s="9">
        <v>45504</v>
      </c>
    </row>
    <row r="14" spans="1:30" ht="20.149999999999999" customHeight="1" x14ac:dyDescent="0.35">
      <c r="A14" s="8">
        <v>900407111</v>
      </c>
      <c r="B14" s="8" t="s">
        <v>14</v>
      </c>
      <c r="C14" s="8" t="s">
        <v>15</v>
      </c>
      <c r="D14" s="8">
        <v>75104</v>
      </c>
      <c r="E14" s="8" t="s">
        <v>29</v>
      </c>
      <c r="F14" s="8" t="s">
        <v>42</v>
      </c>
      <c r="G14" s="9">
        <v>45485</v>
      </c>
      <c r="H14" s="9">
        <v>45485</v>
      </c>
      <c r="I14" s="9">
        <v>45488</v>
      </c>
      <c r="J14" s="15">
        <v>21101729.989999998</v>
      </c>
      <c r="K14" s="15">
        <v>21101729.989999998</v>
      </c>
      <c r="L14" s="8"/>
      <c r="M14" s="8"/>
      <c r="N14" s="8"/>
      <c r="O14" s="8"/>
      <c r="P14" s="8" t="s">
        <v>64</v>
      </c>
      <c r="Q14" s="8" t="s">
        <v>47</v>
      </c>
      <c r="R14" s="15">
        <v>21201830</v>
      </c>
      <c r="S14" s="15">
        <v>21201830</v>
      </c>
      <c r="T14" s="15">
        <v>0</v>
      </c>
      <c r="U14" s="15">
        <v>0</v>
      </c>
      <c r="V14" s="15">
        <v>20677693</v>
      </c>
      <c r="W14" s="15">
        <v>0</v>
      </c>
      <c r="X14" s="8"/>
      <c r="Y14" s="8">
        <v>0</v>
      </c>
      <c r="Z14" s="8"/>
      <c r="AA14" s="8"/>
      <c r="AB14" s="8"/>
      <c r="AC14" s="8"/>
      <c r="AD14" s="9">
        <v>45504</v>
      </c>
    </row>
    <row r="15" spans="1:30" ht="20.149999999999999" customHeight="1" x14ac:dyDescent="0.35">
      <c r="A15" s="8">
        <v>900407111</v>
      </c>
      <c r="B15" s="8" t="s">
        <v>14</v>
      </c>
      <c r="C15" s="8" t="s">
        <v>15</v>
      </c>
      <c r="D15" s="8">
        <v>75105</v>
      </c>
      <c r="E15" s="8" t="s">
        <v>30</v>
      </c>
      <c r="F15" s="8" t="s">
        <v>43</v>
      </c>
      <c r="G15" s="9">
        <v>45485</v>
      </c>
      <c r="H15" s="9">
        <v>45485</v>
      </c>
      <c r="I15" s="9"/>
      <c r="J15" s="15">
        <v>11660000</v>
      </c>
      <c r="K15" s="15">
        <v>11660000</v>
      </c>
      <c r="L15" s="8"/>
      <c r="M15" s="8"/>
      <c r="N15" s="8"/>
      <c r="O15" s="8"/>
      <c r="P15" s="8" t="s">
        <v>63</v>
      </c>
      <c r="Q15" s="8" t="s">
        <v>48</v>
      </c>
      <c r="R15" s="15">
        <v>0</v>
      </c>
      <c r="S15" s="15">
        <v>0</v>
      </c>
      <c r="T15" s="15">
        <v>0</v>
      </c>
      <c r="U15" s="15">
        <v>0</v>
      </c>
      <c r="V15" s="15"/>
      <c r="W15" s="15">
        <v>0</v>
      </c>
      <c r="X15" s="8"/>
      <c r="Y15" s="8"/>
      <c r="Z15" s="8"/>
      <c r="AA15" s="8"/>
      <c r="AB15" s="8"/>
      <c r="AC15" s="8"/>
      <c r="AD15" s="9">
        <v>45504</v>
      </c>
    </row>
  </sheetData>
  <dataValidations count="1">
    <dataValidation type="whole" operator="greaterThan" allowBlank="1" showInputMessage="1" showErrorMessage="1" errorTitle="DATO ERRADO" error="El valor debe ser diferente de cero" sqref="K2:K1048576 J1:J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I24" sqref="I24"/>
    </sheetView>
  </sheetViews>
  <sheetFormatPr baseColWidth="10" defaultRowHeight="12.5" x14ac:dyDescent="0.25"/>
  <cols>
    <col min="1" max="1" width="1" style="36" customWidth="1"/>
    <col min="2" max="2" width="7.81640625" style="36" customWidth="1"/>
    <col min="3" max="3" width="17.54296875" style="36" customWidth="1"/>
    <col min="4" max="4" width="11.54296875" style="36" customWidth="1"/>
    <col min="5" max="6" width="11.453125" style="36" customWidth="1"/>
    <col min="7" max="7" width="8.1796875" style="36" customWidth="1"/>
    <col min="8" max="8" width="20.81640625" style="36" customWidth="1"/>
    <col min="9" max="9" width="25.453125" style="36" customWidth="1"/>
    <col min="10" max="10" width="12.453125" style="36" customWidth="1"/>
    <col min="11" max="11" width="1.7265625" style="36" customWidth="1"/>
    <col min="12" max="12" width="8.7265625" style="36" customWidth="1"/>
    <col min="13" max="13" width="16.54296875" style="65" bestFit="1" customWidth="1"/>
    <col min="14" max="14" width="13.81640625" style="36" bestFit="1" customWidth="1"/>
    <col min="15" max="15" width="7.453125" style="36" bestFit="1" customWidth="1"/>
    <col min="16" max="16" width="13.26953125" style="36" bestFit="1" customWidth="1"/>
    <col min="17" max="225" width="10.90625" style="36"/>
    <col min="226" max="226" width="4.453125" style="36" customWidth="1"/>
    <col min="227" max="227" width="10.90625" style="36"/>
    <col min="228" max="228" width="17.54296875" style="36" customWidth="1"/>
    <col min="229" max="229" width="11.54296875" style="36" customWidth="1"/>
    <col min="230" max="233" width="10.90625" style="36"/>
    <col min="234" max="234" width="22.54296875" style="36" customWidth="1"/>
    <col min="235" max="235" width="14" style="36" customWidth="1"/>
    <col min="236" max="236" width="1.7265625" style="36" customWidth="1"/>
    <col min="237" max="481" width="10.90625" style="36"/>
    <col min="482" max="482" width="4.453125" style="36" customWidth="1"/>
    <col min="483" max="483" width="10.90625" style="36"/>
    <col min="484" max="484" width="17.54296875" style="36" customWidth="1"/>
    <col min="485" max="485" width="11.54296875" style="36" customWidth="1"/>
    <col min="486" max="489" width="10.90625" style="36"/>
    <col min="490" max="490" width="22.54296875" style="36" customWidth="1"/>
    <col min="491" max="491" width="14" style="36" customWidth="1"/>
    <col min="492" max="492" width="1.7265625" style="36" customWidth="1"/>
    <col min="493" max="737" width="10.90625" style="36"/>
    <col min="738" max="738" width="4.453125" style="36" customWidth="1"/>
    <col min="739" max="739" width="10.90625" style="36"/>
    <col min="740" max="740" width="17.54296875" style="36" customWidth="1"/>
    <col min="741" max="741" width="11.54296875" style="36" customWidth="1"/>
    <col min="742" max="745" width="10.90625" style="36"/>
    <col min="746" max="746" width="22.54296875" style="36" customWidth="1"/>
    <col min="747" max="747" width="14" style="36" customWidth="1"/>
    <col min="748" max="748" width="1.7265625" style="36" customWidth="1"/>
    <col min="749" max="993" width="10.90625" style="36"/>
    <col min="994" max="994" width="4.453125" style="36" customWidth="1"/>
    <col min="995" max="995" width="10.90625" style="36"/>
    <col min="996" max="996" width="17.54296875" style="36" customWidth="1"/>
    <col min="997" max="997" width="11.54296875" style="36" customWidth="1"/>
    <col min="998" max="1001" width="10.90625" style="36"/>
    <col min="1002" max="1002" width="22.54296875" style="36" customWidth="1"/>
    <col min="1003" max="1003" width="14" style="36" customWidth="1"/>
    <col min="1004" max="1004" width="1.7265625" style="36" customWidth="1"/>
    <col min="1005" max="1249" width="10.90625" style="36"/>
    <col min="1250" max="1250" width="4.453125" style="36" customWidth="1"/>
    <col min="1251" max="1251" width="10.90625" style="36"/>
    <col min="1252" max="1252" width="17.54296875" style="36" customWidth="1"/>
    <col min="1253" max="1253" width="11.54296875" style="36" customWidth="1"/>
    <col min="1254" max="1257" width="10.90625" style="36"/>
    <col min="1258" max="1258" width="22.54296875" style="36" customWidth="1"/>
    <col min="1259" max="1259" width="14" style="36" customWidth="1"/>
    <col min="1260" max="1260" width="1.7265625" style="36" customWidth="1"/>
    <col min="1261" max="1505" width="10.90625" style="36"/>
    <col min="1506" max="1506" width="4.453125" style="36" customWidth="1"/>
    <col min="1507" max="1507" width="10.90625" style="36"/>
    <col min="1508" max="1508" width="17.54296875" style="36" customWidth="1"/>
    <col min="1509" max="1509" width="11.54296875" style="36" customWidth="1"/>
    <col min="1510" max="1513" width="10.90625" style="36"/>
    <col min="1514" max="1514" width="22.54296875" style="36" customWidth="1"/>
    <col min="1515" max="1515" width="14" style="36" customWidth="1"/>
    <col min="1516" max="1516" width="1.7265625" style="36" customWidth="1"/>
    <col min="1517" max="1761" width="10.90625" style="36"/>
    <col min="1762" max="1762" width="4.453125" style="36" customWidth="1"/>
    <col min="1763" max="1763" width="10.90625" style="36"/>
    <col min="1764" max="1764" width="17.54296875" style="36" customWidth="1"/>
    <col min="1765" max="1765" width="11.54296875" style="36" customWidth="1"/>
    <col min="1766" max="1769" width="10.90625" style="36"/>
    <col min="1770" max="1770" width="22.54296875" style="36" customWidth="1"/>
    <col min="1771" max="1771" width="14" style="36" customWidth="1"/>
    <col min="1772" max="1772" width="1.7265625" style="36" customWidth="1"/>
    <col min="1773" max="2017" width="10.90625" style="36"/>
    <col min="2018" max="2018" width="4.453125" style="36" customWidth="1"/>
    <col min="2019" max="2019" width="10.90625" style="36"/>
    <col min="2020" max="2020" width="17.54296875" style="36" customWidth="1"/>
    <col min="2021" max="2021" width="11.54296875" style="36" customWidth="1"/>
    <col min="2022" max="2025" width="10.90625" style="36"/>
    <col min="2026" max="2026" width="22.54296875" style="36" customWidth="1"/>
    <col min="2027" max="2027" width="14" style="36" customWidth="1"/>
    <col min="2028" max="2028" width="1.7265625" style="36" customWidth="1"/>
    <col min="2029" max="2273" width="10.90625" style="36"/>
    <col min="2274" max="2274" width="4.453125" style="36" customWidth="1"/>
    <col min="2275" max="2275" width="10.90625" style="36"/>
    <col min="2276" max="2276" width="17.54296875" style="36" customWidth="1"/>
    <col min="2277" max="2277" width="11.54296875" style="36" customWidth="1"/>
    <col min="2278" max="2281" width="10.90625" style="36"/>
    <col min="2282" max="2282" width="22.54296875" style="36" customWidth="1"/>
    <col min="2283" max="2283" width="14" style="36" customWidth="1"/>
    <col min="2284" max="2284" width="1.7265625" style="36" customWidth="1"/>
    <col min="2285" max="2529" width="10.90625" style="36"/>
    <col min="2530" max="2530" width="4.453125" style="36" customWidth="1"/>
    <col min="2531" max="2531" width="10.90625" style="36"/>
    <col min="2532" max="2532" width="17.54296875" style="36" customWidth="1"/>
    <col min="2533" max="2533" width="11.54296875" style="36" customWidth="1"/>
    <col min="2534" max="2537" width="10.90625" style="36"/>
    <col min="2538" max="2538" width="22.54296875" style="36" customWidth="1"/>
    <col min="2539" max="2539" width="14" style="36" customWidth="1"/>
    <col min="2540" max="2540" width="1.7265625" style="36" customWidth="1"/>
    <col min="2541" max="2785" width="10.90625" style="36"/>
    <col min="2786" max="2786" width="4.453125" style="36" customWidth="1"/>
    <col min="2787" max="2787" width="10.90625" style="36"/>
    <col min="2788" max="2788" width="17.54296875" style="36" customWidth="1"/>
    <col min="2789" max="2789" width="11.54296875" style="36" customWidth="1"/>
    <col min="2790" max="2793" width="10.90625" style="36"/>
    <col min="2794" max="2794" width="22.54296875" style="36" customWidth="1"/>
    <col min="2795" max="2795" width="14" style="36" customWidth="1"/>
    <col min="2796" max="2796" width="1.7265625" style="36" customWidth="1"/>
    <col min="2797" max="3041" width="10.90625" style="36"/>
    <col min="3042" max="3042" width="4.453125" style="36" customWidth="1"/>
    <col min="3043" max="3043" width="10.90625" style="36"/>
    <col min="3044" max="3044" width="17.54296875" style="36" customWidth="1"/>
    <col min="3045" max="3045" width="11.54296875" style="36" customWidth="1"/>
    <col min="3046" max="3049" width="10.90625" style="36"/>
    <col min="3050" max="3050" width="22.54296875" style="36" customWidth="1"/>
    <col min="3051" max="3051" width="14" style="36" customWidth="1"/>
    <col min="3052" max="3052" width="1.7265625" style="36" customWidth="1"/>
    <col min="3053" max="3297" width="10.90625" style="36"/>
    <col min="3298" max="3298" width="4.453125" style="36" customWidth="1"/>
    <col min="3299" max="3299" width="10.90625" style="36"/>
    <col min="3300" max="3300" width="17.54296875" style="36" customWidth="1"/>
    <col min="3301" max="3301" width="11.54296875" style="36" customWidth="1"/>
    <col min="3302" max="3305" width="10.90625" style="36"/>
    <col min="3306" max="3306" width="22.54296875" style="36" customWidth="1"/>
    <col min="3307" max="3307" width="14" style="36" customWidth="1"/>
    <col min="3308" max="3308" width="1.7265625" style="36" customWidth="1"/>
    <col min="3309" max="3553" width="10.90625" style="36"/>
    <col min="3554" max="3554" width="4.453125" style="36" customWidth="1"/>
    <col min="3555" max="3555" width="10.90625" style="36"/>
    <col min="3556" max="3556" width="17.54296875" style="36" customWidth="1"/>
    <col min="3557" max="3557" width="11.54296875" style="36" customWidth="1"/>
    <col min="3558" max="3561" width="10.90625" style="36"/>
    <col min="3562" max="3562" width="22.54296875" style="36" customWidth="1"/>
    <col min="3563" max="3563" width="14" style="36" customWidth="1"/>
    <col min="3564" max="3564" width="1.7265625" style="36" customWidth="1"/>
    <col min="3565" max="3809" width="10.90625" style="36"/>
    <col min="3810" max="3810" width="4.453125" style="36" customWidth="1"/>
    <col min="3811" max="3811" width="10.90625" style="36"/>
    <col min="3812" max="3812" width="17.54296875" style="36" customWidth="1"/>
    <col min="3813" max="3813" width="11.54296875" style="36" customWidth="1"/>
    <col min="3814" max="3817" width="10.90625" style="36"/>
    <col min="3818" max="3818" width="22.54296875" style="36" customWidth="1"/>
    <col min="3819" max="3819" width="14" style="36" customWidth="1"/>
    <col min="3820" max="3820" width="1.7265625" style="36" customWidth="1"/>
    <col min="3821" max="4065" width="10.90625" style="36"/>
    <col min="4066" max="4066" width="4.453125" style="36" customWidth="1"/>
    <col min="4067" max="4067" width="10.90625" style="36"/>
    <col min="4068" max="4068" width="17.54296875" style="36" customWidth="1"/>
    <col min="4069" max="4069" width="11.54296875" style="36" customWidth="1"/>
    <col min="4070" max="4073" width="10.90625" style="36"/>
    <col min="4074" max="4074" width="22.54296875" style="36" customWidth="1"/>
    <col min="4075" max="4075" width="14" style="36" customWidth="1"/>
    <col min="4076" max="4076" width="1.7265625" style="36" customWidth="1"/>
    <col min="4077" max="4321" width="10.90625" style="36"/>
    <col min="4322" max="4322" width="4.453125" style="36" customWidth="1"/>
    <col min="4323" max="4323" width="10.90625" style="36"/>
    <col min="4324" max="4324" width="17.54296875" style="36" customWidth="1"/>
    <col min="4325" max="4325" width="11.54296875" style="36" customWidth="1"/>
    <col min="4326" max="4329" width="10.90625" style="36"/>
    <col min="4330" max="4330" width="22.54296875" style="36" customWidth="1"/>
    <col min="4331" max="4331" width="14" style="36" customWidth="1"/>
    <col min="4332" max="4332" width="1.7265625" style="36" customWidth="1"/>
    <col min="4333" max="4577" width="10.90625" style="36"/>
    <col min="4578" max="4578" width="4.453125" style="36" customWidth="1"/>
    <col min="4579" max="4579" width="10.90625" style="36"/>
    <col min="4580" max="4580" width="17.54296875" style="36" customWidth="1"/>
    <col min="4581" max="4581" width="11.54296875" style="36" customWidth="1"/>
    <col min="4582" max="4585" width="10.90625" style="36"/>
    <col min="4586" max="4586" width="22.54296875" style="36" customWidth="1"/>
    <col min="4587" max="4587" width="14" style="36" customWidth="1"/>
    <col min="4588" max="4588" width="1.7265625" style="36" customWidth="1"/>
    <col min="4589" max="4833" width="10.90625" style="36"/>
    <col min="4834" max="4834" width="4.453125" style="36" customWidth="1"/>
    <col min="4835" max="4835" width="10.90625" style="36"/>
    <col min="4836" max="4836" width="17.54296875" style="36" customWidth="1"/>
    <col min="4837" max="4837" width="11.54296875" style="36" customWidth="1"/>
    <col min="4838" max="4841" width="10.90625" style="36"/>
    <col min="4842" max="4842" width="22.54296875" style="36" customWidth="1"/>
    <col min="4843" max="4843" width="14" style="36" customWidth="1"/>
    <col min="4844" max="4844" width="1.7265625" style="36" customWidth="1"/>
    <col min="4845" max="5089" width="10.90625" style="36"/>
    <col min="5090" max="5090" width="4.453125" style="36" customWidth="1"/>
    <col min="5091" max="5091" width="10.90625" style="36"/>
    <col min="5092" max="5092" width="17.54296875" style="36" customWidth="1"/>
    <col min="5093" max="5093" width="11.54296875" style="36" customWidth="1"/>
    <col min="5094" max="5097" width="10.90625" style="36"/>
    <col min="5098" max="5098" width="22.54296875" style="36" customWidth="1"/>
    <col min="5099" max="5099" width="14" style="36" customWidth="1"/>
    <col min="5100" max="5100" width="1.7265625" style="36" customWidth="1"/>
    <col min="5101" max="5345" width="10.90625" style="36"/>
    <col min="5346" max="5346" width="4.453125" style="36" customWidth="1"/>
    <col min="5347" max="5347" width="10.90625" style="36"/>
    <col min="5348" max="5348" width="17.54296875" style="36" customWidth="1"/>
    <col min="5349" max="5349" width="11.54296875" style="36" customWidth="1"/>
    <col min="5350" max="5353" width="10.90625" style="36"/>
    <col min="5354" max="5354" width="22.54296875" style="36" customWidth="1"/>
    <col min="5355" max="5355" width="14" style="36" customWidth="1"/>
    <col min="5356" max="5356" width="1.7265625" style="36" customWidth="1"/>
    <col min="5357" max="5601" width="10.90625" style="36"/>
    <col min="5602" max="5602" width="4.453125" style="36" customWidth="1"/>
    <col min="5603" max="5603" width="10.90625" style="36"/>
    <col min="5604" max="5604" width="17.54296875" style="36" customWidth="1"/>
    <col min="5605" max="5605" width="11.54296875" style="36" customWidth="1"/>
    <col min="5606" max="5609" width="10.90625" style="36"/>
    <col min="5610" max="5610" width="22.54296875" style="36" customWidth="1"/>
    <col min="5611" max="5611" width="14" style="36" customWidth="1"/>
    <col min="5612" max="5612" width="1.7265625" style="36" customWidth="1"/>
    <col min="5613" max="5857" width="10.90625" style="36"/>
    <col min="5858" max="5858" width="4.453125" style="36" customWidth="1"/>
    <col min="5859" max="5859" width="10.90625" style="36"/>
    <col min="5860" max="5860" width="17.54296875" style="36" customWidth="1"/>
    <col min="5861" max="5861" width="11.54296875" style="36" customWidth="1"/>
    <col min="5862" max="5865" width="10.90625" style="36"/>
    <col min="5866" max="5866" width="22.54296875" style="36" customWidth="1"/>
    <col min="5867" max="5867" width="14" style="36" customWidth="1"/>
    <col min="5868" max="5868" width="1.7265625" style="36" customWidth="1"/>
    <col min="5869" max="6113" width="10.90625" style="36"/>
    <col min="6114" max="6114" width="4.453125" style="36" customWidth="1"/>
    <col min="6115" max="6115" width="10.90625" style="36"/>
    <col min="6116" max="6116" width="17.54296875" style="36" customWidth="1"/>
    <col min="6117" max="6117" width="11.54296875" style="36" customWidth="1"/>
    <col min="6118" max="6121" width="10.90625" style="36"/>
    <col min="6122" max="6122" width="22.54296875" style="36" customWidth="1"/>
    <col min="6123" max="6123" width="14" style="36" customWidth="1"/>
    <col min="6124" max="6124" width="1.7265625" style="36" customWidth="1"/>
    <col min="6125" max="6369" width="10.90625" style="36"/>
    <col min="6370" max="6370" width="4.453125" style="36" customWidth="1"/>
    <col min="6371" max="6371" width="10.90625" style="36"/>
    <col min="6372" max="6372" width="17.54296875" style="36" customWidth="1"/>
    <col min="6373" max="6373" width="11.54296875" style="36" customWidth="1"/>
    <col min="6374" max="6377" width="10.90625" style="36"/>
    <col min="6378" max="6378" width="22.54296875" style="36" customWidth="1"/>
    <col min="6379" max="6379" width="14" style="36" customWidth="1"/>
    <col min="6380" max="6380" width="1.7265625" style="36" customWidth="1"/>
    <col min="6381" max="6625" width="10.90625" style="36"/>
    <col min="6626" max="6626" width="4.453125" style="36" customWidth="1"/>
    <col min="6627" max="6627" width="10.90625" style="36"/>
    <col min="6628" max="6628" width="17.54296875" style="36" customWidth="1"/>
    <col min="6629" max="6629" width="11.54296875" style="36" customWidth="1"/>
    <col min="6630" max="6633" width="10.90625" style="36"/>
    <col min="6634" max="6634" width="22.54296875" style="36" customWidth="1"/>
    <col min="6635" max="6635" width="14" style="36" customWidth="1"/>
    <col min="6636" max="6636" width="1.7265625" style="36" customWidth="1"/>
    <col min="6637" max="6881" width="10.90625" style="36"/>
    <col min="6882" max="6882" width="4.453125" style="36" customWidth="1"/>
    <col min="6883" max="6883" width="10.90625" style="36"/>
    <col min="6884" max="6884" width="17.54296875" style="36" customWidth="1"/>
    <col min="6885" max="6885" width="11.54296875" style="36" customWidth="1"/>
    <col min="6886" max="6889" width="10.90625" style="36"/>
    <col min="6890" max="6890" width="22.54296875" style="36" customWidth="1"/>
    <col min="6891" max="6891" width="14" style="36" customWidth="1"/>
    <col min="6892" max="6892" width="1.7265625" style="36" customWidth="1"/>
    <col min="6893" max="7137" width="10.90625" style="36"/>
    <col min="7138" max="7138" width="4.453125" style="36" customWidth="1"/>
    <col min="7139" max="7139" width="10.90625" style="36"/>
    <col min="7140" max="7140" width="17.54296875" style="36" customWidth="1"/>
    <col min="7141" max="7141" width="11.54296875" style="36" customWidth="1"/>
    <col min="7142" max="7145" width="10.90625" style="36"/>
    <col min="7146" max="7146" width="22.54296875" style="36" customWidth="1"/>
    <col min="7147" max="7147" width="14" style="36" customWidth="1"/>
    <col min="7148" max="7148" width="1.7265625" style="36" customWidth="1"/>
    <col min="7149" max="7393" width="10.90625" style="36"/>
    <col min="7394" max="7394" width="4.453125" style="36" customWidth="1"/>
    <col min="7395" max="7395" width="10.90625" style="36"/>
    <col min="7396" max="7396" width="17.54296875" style="36" customWidth="1"/>
    <col min="7397" max="7397" width="11.54296875" style="36" customWidth="1"/>
    <col min="7398" max="7401" width="10.90625" style="36"/>
    <col min="7402" max="7402" width="22.54296875" style="36" customWidth="1"/>
    <col min="7403" max="7403" width="14" style="36" customWidth="1"/>
    <col min="7404" max="7404" width="1.7265625" style="36" customWidth="1"/>
    <col min="7405" max="7649" width="10.90625" style="36"/>
    <col min="7650" max="7650" width="4.453125" style="36" customWidth="1"/>
    <col min="7651" max="7651" width="10.90625" style="36"/>
    <col min="7652" max="7652" width="17.54296875" style="36" customWidth="1"/>
    <col min="7653" max="7653" width="11.54296875" style="36" customWidth="1"/>
    <col min="7654" max="7657" width="10.90625" style="36"/>
    <col min="7658" max="7658" width="22.54296875" style="36" customWidth="1"/>
    <col min="7659" max="7659" width="14" style="36" customWidth="1"/>
    <col min="7660" max="7660" width="1.7265625" style="36" customWidth="1"/>
    <col min="7661" max="7905" width="10.90625" style="36"/>
    <col min="7906" max="7906" width="4.453125" style="36" customWidth="1"/>
    <col min="7907" max="7907" width="10.90625" style="36"/>
    <col min="7908" max="7908" width="17.54296875" style="36" customWidth="1"/>
    <col min="7909" max="7909" width="11.54296875" style="36" customWidth="1"/>
    <col min="7910" max="7913" width="10.90625" style="36"/>
    <col min="7914" max="7914" width="22.54296875" style="36" customWidth="1"/>
    <col min="7915" max="7915" width="14" style="36" customWidth="1"/>
    <col min="7916" max="7916" width="1.7265625" style="36" customWidth="1"/>
    <col min="7917" max="8161" width="10.90625" style="36"/>
    <col min="8162" max="8162" width="4.453125" style="36" customWidth="1"/>
    <col min="8163" max="8163" width="10.90625" style="36"/>
    <col min="8164" max="8164" width="17.54296875" style="36" customWidth="1"/>
    <col min="8165" max="8165" width="11.54296875" style="36" customWidth="1"/>
    <col min="8166" max="8169" width="10.90625" style="36"/>
    <col min="8170" max="8170" width="22.54296875" style="36" customWidth="1"/>
    <col min="8171" max="8171" width="14" style="36" customWidth="1"/>
    <col min="8172" max="8172" width="1.7265625" style="36" customWidth="1"/>
    <col min="8173" max="8417" width="10.90625" style="36"/>
    <col min="8418" max="8418" width="4.453125" style="36" customWidth="1"/>
    <col min="8419" max="8419" width="10.90625" style="36"/>
    <col min="8420" max="8420" width="17.54296875" style="36" customWidth="1"/>
    <col min="8421" max="8421" width="11.54296875" style="36" customWidth="1"/>
    <col min="8422" max="8425" width="10.90625" style="36"/>
    <col min="8426" max="8426" width="22.54296875" style="36" customWidth="1"/>
    <col min="8427" max="8427" width="14" style="36" customWidth="1"/>
    <col min="8428" max="8428" width="1.7265625" style="36" customWidth="1"/>
    <col min="8429" max="8673" width="10.90625" style="36"/>
    <col min="8674" max="8674" width="4.453125" style="36" customWidth="1"/>
    <col min="8675" max="8675" width="10.90625" style="36"/>
    <col min="8676" max="8676" width="17.54296875" style="36" customWidth="1"/>
    <col min="8677" max="8677" width="11.54296875" style="36" customWidth="1"/>
    <col min="8678" max="8681" width="10.90625" style="36"/>
    <col min="8682" max="8682" width="22.54296875" style="36" customWidth="1"/>
    <col min="8683" max="8683" width="14" style="36" customWidth="1"/>
    <col min="8684" max="8684" width="1.7265625" style="36" customWidth="1"/>
    <col min="8685" max="8929" width="10.90625" style="36"/>
    <col min="8930" max="8930" width="4.453125" style="36" customWidth="1"/>
    <col min="8931" max="8931" width="10.90625" style="36"/>
    <col min="8932" max="8932" width="17.54296875" style="36" customWidth="1"/>
    <col min="8933" max="8933" width="11.54296875" style="36" customWidth="1"/>
    <col min="8934" max="8937" width="10.90625" style="36"/>
    <col min="8938" max="8938" width="22.54296875" style="36" customWidth="1"/>
    <col min="8939" max="8939" width="14" style="36" customWidth="1"/>
    <col min="8940" max="8940" width="1.7265625" style="36" customWidth="1"/>
    <col min="8941" max="9185" width="10.90625" style="36"/>
    <col min="9186" max="9186" width="4.453125" style="36" customWidth="1"/>
    <col min="9187" max="9187" width="10.90625" style="36"/>
    <col min="9188" max="9188" width="17.54296875" style="36" customWidth="1"/>
    <col min="9189" max="9189" width="11.54296875" style="36" customWidth="1"/>
    <col min="9190" max="9193" width="10.90625" style="36"/>
    <col min="9194" max="9194" width="22.54296875" style="36" customWidth="1"/>
    <col min="9195" max="9195" width="14" style="36" customWidth="1"/>
    <col min="9196" max="9196" width="1.7265625" style="36" customWidth="1"/>
    <col min="9197" max="9441" width="10.90625" style="36"/>
    <col min="9442" max="9442" width="4.453125" style="36" customWidth="1"/>
    <col min="9443" max="9443" width="10.90625" style="36"/>
    <col min="9444" max="9444" width="17.54296875" style="36" customWidth="1"/>
    <col min="9445" max="9445" width="11.54296875" style="36" customWidth="1"/>
    <col min="9446" max="9449" width="10.90625" style="36"/>
    <col min="9450" max="9450" width="22.54296875" style="36" customWidth="1"/>
    <col min="9451" max="9451" width="14" style="36" customWidth="1"/>
    <col min="9452" max="9452" width="1.7265625" style="36" customWidth="1"/>
    <col min="9453" max="9697" width="10.90625" style="36"/>
    <col min="9698" max="9698" width="4.453125" style="36" customWidth="1"/>
    <col min="9699" max="9699" width="10.90625" style="36"/>
    <col min="9700" max="9700" width="17.54296875" style="36" customWidth="1"/>
    <col min="9701" max="9701" width="11.54296875" style="36" customWidth="1"/>
    <col min="9702" max="9705" width="10.90625" style="36"/>
    <col min="9706" max="9706" width="22.54296875" style="36" customWidth="1"/>
    <col min="9707" max="9707" width="14" style="36" customWidth="1"/>
    <col min="9708" max="9708" width="1.7265625" style="36" customWidth="1"/>
    <col min="9709" max="9953" width="10.90625" style="36"/>
    <col min="9954" max="9954" width="4.453125" style="36" customWidth="1"/>
    <col min="9955" max="9955" width="10.90625" style="36"/>
    <col min="9956" max="9956" width="17.54296875" style="36" customWidth="1"/>
    <col min="9957" max="9957" width="11.54296875" style="36" customWidth="1"/>
    <col min="9958" max="9961" width="10.90625" style="36"/>
    <col min="9962" max="9962" width="22.54296875" style="36" customWidth="1"/>
    <col min="9963" max="9963" width="14" style="36" customWidth="1"/>
    <col min="9964" max="9964" width="1.7265625" style="36" customWidth="1"/>
    <col min="9965" max="10209" width="10.90625" style="36"/>
    <col min="10210" max="10210" width="4.453125" style="36" customWidth="1"/>
    <col min="10211" max="10211" width="10.90625" style="36"/>
    <col min="10212" max="10212" width="17.54296875" style="36" customWidth="1"/>
    <col min="10213" max="10213" width="11.54296875" style="36" customWidth="1"/>
    <col min="10214" max="10217" width="10.90625" style="36"/>
    <col min="10218" max="10218" width="22.54296875" style="36" customWidth="1"/>
    <col min="10219" max="10219" width="14" style="36" customWidth="1"/>
    <col min="10220" max="10220" width="1.7265625" style="36" customWidth="1"/>
    <col min="10221" max="10465" width="10.90625" style="36"/>
    <col min="10466" max="10466" width="4.453125" style="36" customWidth="1"/>
    <col min="10467" max="10467" width="10.90625" style="36"/>
    <col min="10468" max="10468" width="17.54296875" style="36" customWidth="1"/>
    <col min="10469" max="10469" width="11.54296875" style="36" customWidth="1"/>
    <col min="10470" max="10473" width="10.90625" style="36"/>
    <col min="10474" max="10474" width="22.54296875" style="36" customWidth="1"/>
    <col min="10475" max="10475" width="14" style="36" customWidth="1"/>
    <col min="10476" max="10476" width="1.7265625" style="36" customWidth="1"/>
    <col min="10477" max="10721" width="10.90625" style="36"/>
    <col min="10722" max="10722" width="4.453125" style="36" customWidth="1"/>
    <col min="10723" max="10723" width="10.90625" style="36"/>
    <col min="10724" max="10724" width="17.54296875" style="36" customWidth="1"/>
    <col min="10725" max="10725" width="11.54296875" style="36" customWidth="1"/>
    <col min="10726" max="10729" width="10.90625" style="36"/>
    <col min="10730" max="10730" width="22.54296875" style="36" customWidth="1"/>
    <col min="10731" max="10731" width="14" style="36" customWidth="1"/>
    <col min="10732" max="10732" width="1.7265625" style="36" customWidth="1"/>
    <col min="10733" max="10977" width="10.90625" style="36"/>
    <col min="10978" max="10978" width="4.453125" style="36" customWidth="1"/>
    <col min="10979" max="10979" width="10.90625" style="36"/>
    <col min="10980" max="10980" width="17.54296875" style="36" customWidth="1"/>
    <col min="10981" max="10981" width="11.54296875" style="36" customWidth="1"/>
    <col min="10982" max="10985" width="10.90625" style="36"/>
    <col min="10986" max="10986" width="22.54296875" style="36" customWidth="1"/>
    <col min="10987" max="10987" width="14" style="36" customWidth="1"/>
    <col min="10988" max="10988" width="1.7265625" style="36" customWidth="1"/>
    <col min="10989" max="11233" width="10.90625" style="36"/>
    <col min="11234" max="11234" width="4.453125" style="36" customWidth="1"/>
    <col min="11235" max="11235" width="10.90625" style="36"/>
    <col min="11236" max="11236" width="17.54296875" style="36" customWidth="1"/>
    <col min="11237" max="11237" width="11.54296875" style="36" customWidth="1"/>
    <col min="11238" max="11241" width="10.90625" style="36"/>
    <col min="11242" max="11242" width="22.54296875" style="36" customWidth="1"/>
    <col min="11243" max="11243" width="14" style="36" customWidth="1"/>
    <col min="11244" max="11244" width="1.7265625" style="36" customWidth="1"/>
    <col min="11245" max="11489" width="10.90625" style="36"/>
    <col min="11490" max="11490" width="4.453125" style="36" customWidth="1"/>
    <col min="11491" max="11491" width="10.90625" style="36"/>
    <col min="11492" max="11492" width="17.54296875" style="36" customWidth="1"/>
    <col min="11493" max="11493" width="11.54296875" style="36" customWidth="1"/>
    <col min="11494" max="11497" width="10.90625" style="36"/>
    <col min="11498" max="11498" width="22.54296875" style="36" customWidth="1"/>
    <col min="11499" max="11499" width="14" style="36" customWidth="1"/>
    <col min="11500" max="11500" width="1.7265625" style="36" customWidth="1"/>
    <col min="11501" max="11745" width="10.90625" style="36"/>
    <col min="11746" max="11746" width="4.453125" style="36" customWidth="1"/>
    <col min="11747" max="11747" width="10.90625" style="36"/>
    <col min="11748" max="11748" width="17.54296875" style="36" customWidth="1"/>
    <col min="11749" max="11749" width="11.54296875" style="36" customWidth="1"/>
    <col min="11750" max="11753" width="10.90625" style="36"/>
    <col min="11754" max="11754" width="22.54296875" style="36" customWidth="1"/>
    <col min="11755" max="11755" width="14" style="36" customWidth="1"/>
    <col min="11756" max="11756" width="1.7265625" style="36" customWidth="1"/>
    <col min="11757" max="12001" width="10.90625" style="36"/>
    <col min="12002" max="12002" width="4.453125" style="36" customWidth="1"/>
    <col min="12003" max="12003" width="10.90625" style="36"/>
    <col min="12004" max="12004" width="17.54296875" style="36" customWidth="1"/>
    <col min="12005" max="12005" width="11.54296875" style="36" customWidth="1"/>
    <col min="12006" max="12009" width="10.90625" style="36"/>
    <col min="12010" max="12010" width="22.54296875" style="36" customWidth="1"/>
    <col min="12011" max="12011" width="14" style="36" customWidth="1"/>
    <col min="12012" max="12012" width="1.7265625" style="36" customWidth="1"/>
    <col min="12013" max="12257" width="10.90625" style="36"/>
    <col min="12258" max="12258" width="4.453125" style="36" customWidth="1"/>
    <col min="12259" max="12259" width="10.90625" style="36"/>
    <col min="12260" max="12260" width="17.54296875" style="36" customWidth="1"/>
    <col min="12261" max="12261" width="11.54296875" style="36" customWidth="1"/>
    <col min="12262" max="12265" width="10.90625" style="36"/>
    <col min="12266" max="12266" width="22.54296875" style="36" customWidth="1"/>
    <col min="12267" max="12267" width="14" style="36" customWidth="1"/>
    <col min="12268" max="12268" width="1.7265625" style="36" customWidth="1"/>
    <col min="12269" max="12513" width="10.90625" style="36"/>
    <col min="12514" max="12514" width="4.453125" style="36" customWidth="1"/>
    <col min="12515" max="12515" width="10.90625" style="36"/>
    <col min="12516" max="12516" width="17.54296875" style="36" customWidth="1"/>
    <col min="12517" max="12517" width="11.54296875" style="36" customWidth="1"/>
    <col min="12518" max="12521" width="10.90625" style="36"/>
    <col min="12522" max="12522" width="22.54296875" style="36" customWidth="1"/>
    <col min="12523" max="12523" width="14" style="36" customWidth="1"/>
    <col min="12524" max="12524" width="1.7265625" style="36" customWidth="1"/>
    <col min="12525" max="12769" width="10.90625" style="36"/>
    <col min="12770" max="12770" width="4.453125" style="36" customWidth="1"/>
    <col min="12771" max="12771" width="10.90625" style="36"/>
    <col min="12772" max="12772" width="17.54296875" style="36" customWidth="1"/>
    <col min="12773" max="12773" width="11.54296875" style="36" customWidth="1"/>
    <col min="12774" max="12777" width="10.90625" style="36"/>
    <col min="12778" max="12778" width="22.54296875" style="36" customWidth="1"/>
    <col min="12779" max="12779" width="14" style="36" customWidth="1"/>
    <col min="12780" max="12780" width="1.7265625" style="36" customWidth="1"/>
    <col min="12781" max="13025" width="10.90625" style="36"/>
    <col min="13026" max="13026" width="4.453125" style="36" customWidth="1"/>
    <col min="13027" max="13027" width="10.90625" style="36"/>
    <col min="13028" max="13028" width="17.54296875" style="36" customWidth="1"/>
    <col min="13029" max="13029" width="11.54296875" style="36" customWidth="1"/>
    <col min="13030" max="13033" width="10.90625" style="36"/>
    <col min="13034" max="13034" width="22.54296875" style="36" customWidth="1"/>
    <col min="13035" max="13035" width="14" style="36" customWidth="1"/>
    <col min="13036" max="13036" width="1.7265625" style="36" customWidth="1"/>
    <col min="13037" max="13281" width="10.90625" style="36"/>
    <col min="13282" max="13282" width="4.453125" style="36" customWidth="1"/>
    <col min="13283" max="13283" width="10.90625" style="36"/>
    <col min="13284" max="13284" width="17.54296875" style="36" customWidth="1"/>
    <col min="13285" max="13285" width="11.54296875" style="36" customWidth="1"/>
    <col min="13286" max="13289" width="10.90625" style="36"/>
    <col min="13290" max="13290" width="22.54296875" style="36" customWidth="1"/>
    <col min="13291" max="13291" width="14" style="36" customWidth="1"/>
    <col min="13292" max="13292" width="1.7265625" style="36" customWidth="1"/>
    <col min="13293" max="13537" width="10.90625" style="36"/>
    <col min="13538" max="13538" width="4.453125" style="36" customWidth="1"/>
    <col min="13539" max="13539" width="10.90625" style="36"/>
    <col min="13540" max="13540" width="17.54296875" style="36" customWidth="1"/>
    <col min="13541" max="13541" width="11.54296875" style="36" customWidth="1"/>
    <col min="13542" max="13545" width="10.90625" style="36"/>
    <col min="13546" max="13546" width="22.54296875" style="36" customWidth="1"/>
    <col min="13547" max="13547" width="14" style="36" customWidth="1"/>
    <col min="13548" max="13548" width="1.7265625" style="36" customWidth="1"/>
    <col min="13549" max="13793" width="10.90625" style="36"/>
    <col min="13794" max="13794" width="4.453125" style="36" customWidth="1"/>
    <col min="13795" max="13795" width="10.90625" style="36"/>
    <col min="13796" max="13796" width="17.54296875" style="36" customWidth="1"/>
    <col min="13797" max="13797" width="11.54296875" style="36" customWidth="1"/>
    <col min="13798" max="13801" width="10.90625" style="36"/>
    <col min="13802" max="13802" width="22.54296875" style="36" customWidth="1"/>
    <col min="13803" max="13803" width="14" style="36" customWidth="1"/>
    <col min="13804" max="13804" width="1.7265625" style="36" customWidth="1"/>
    <col min="13805" max="14049" width="10.90625" style="36"/>
    <col min="14050" max="14050" width="4.453125" style="36" customWidth="1"/>
    <col min="14051" max="14051" width="10.90625" style="36"/>
    <col min="14052" max="14052" width="17.54296875" style="36" customWidth="1"/>
    <col min="14053" max="14053" width="11.54296875" style="36" customWidth="1"/>
    <col min="14054" max="14057" width="10.90625" style="36"/>
    <col min="14058" max="14058" width="22.54296875" style="36" customWidth="1"/>
    <col min="14059" max="14059" width="14" style="36" customWidth="1"/>
    <col min="14060" max="14060" width="1.7265625" style="36" customWidth="1"/>
    <col min="14061" max="14305" width="10.90625" style="36"/>
    <col min="14306" max="14306" width="4.453125" style="36" customWidth="1"/>
    <col min="14307" max="14307" width="10.90625" style="36"/>
    <col min="14308" max="14308" width="17.54296875" style="36" customWidth="1"/>
    <col min="14309" max="14309" width="11.54296875" style="36" customWidth="1"/>
    <col min="14310" max="14313" width="10.90625" style="36"/>
    <col min="14314" max="14314" width="22.54296875" style="36" customWidth="1"/>
    <col min="14315" max="14315" width="14" style="36" customWidth="1"/>
    <col min="14316" max="14316" width="1.7265625" style="36" customWidth="1"/>
    <col min="14317" max="14561" width="10.90625" style="36"/>
    <col min="14562" max="14562" width="4.453125" style="36" customWidth="1"/>
    <col min="14563" max="14563" width="10.90625" style="36"/>
    <col min="14564" max="14564" width="17.54296875" style="36" customWidth="1"/>
    <col min="14565" max="14565" width="11.54296875" style="36" customWidth="1"/>
    <col min="14566" max="14569" width="10.90625" style="36"/>
    <col min="14570" max="14570" width="22.54296875" style="36" customWidth="1"/>
    <col min="14571" max="14571" width="14" style="36" customWidth="1"/>
    <col min="14572" max="14572" width="1.7265625" style="36" customWidth="1"/>
    <col min="14573" max="14817" width="10.90625" style="36"/>
    <col min="14818" max="14818" width="4.453125" style="36" customWidth="1"/>
    <col min="14819" max="14819" width="10.90625" style="36"/>
    <col min="14820" max="14820" width="17.54296875" style="36" customWidth="1"/>
    <col min="14821" max="14821" width="11.54296875" style="36" customWidth="1"/>
    <col min="14822" max="14825" width="10.90625" style="36"/>
    <col min="14826" max="14826" width="22.54296875" style="36" customWidth="1"/>
    <col min="14827" max="14827" width="14" style="36" customWidth="1"/>
    <col min="14828" max="14828" width="1.7265625" style="36" customWidth="1"/>
    <col min="14829" max="15073" width="10.90625" style="36"/>
    <col min="15074" max="15074" width="4.453125" style="36" customWidth="1"/>
    <col min="15075" max="15075" width="10.90625" style="36"/>
    <col min="15076" max="15076" width="17.54296875" style="36" customWidth="1"/>
    <col min="15077" max="15077" width="11.54296875" style="36" customWidth="1"/>
    <col min="15078" max="15081" width="10.90625" style="36"/>
    <col min="15082" max="15082" width="22.54296875" style="36" customWidth="1"/>
    <col min="15083" max="15083" width="14" style="36" customWidth="1"/>
    <col min="15084" max="15084" width="1.7265625" style="36" customWidth="1"/>
    <col min="15085" max="15329" width="10.90625" style="36"/>
    <col min="15330" max="15330" width="4.453125" style="36" customWidth="1"/>
    <col min="15331" max="15331" width="10.90625" style="36"/>
    <col min="15332" max="15332" width="17.54296875" style="36" customWidth="1"/>
    <col min="15333" max="15333" width="11.54296875" style="36" customWidth="1"/>
    <col min="15334" max="15337" width="10.90625" style="36"/>
    <col min="15338" max="15338" width="22.54296875" style="36" customWidth="1"/>
    <col min="15339" max="15339" width="14" style="36" customWidth="1"/>
    <col min="15340" max="15340" width="1.7265625" style="36" customWidth="1"/>
    <col min="15341" max="15585" width="10.90625" style="36"/>
    <col min="15586" max="15586" width="4.453125" style="36" customWidth="1"/>
    <col min="15587" max="15587" width="10.90625" style="36"/>
    <col min="15588" max="15588" width="17.54296875" style="36" customWidth="1"/>
    <col min="15589" max="15589" width="11.54296875" style="36" customWidth="1"/>
    <col min="15590" max="15593" width="10.90625" style="36"/>
    <col min="15594" max="15594" width="22.54296875" style="36" customWidth="1"/>
    <col min="15595" max="15595" width="14" style="36" customWidth="1"/>
    <col min="15596" max="15596" width="1.7265625" style="36" customWidth="1"/>
    <col min="15597" max="15841" width="10.90625" style="36"/>
    <col min="15842" max="15842" width="4.453125" style="36" customWidth="1"/>
    <col min="15843" max="15843" width="10.90625" style="36"/>
    <col min="15844" max="15844" width="17.54296875" style="36" customWidth="1"/>
    <col min="15845" max="15845" width="11.54296875" style="36" customWidth="1"/>
    <col min="15846" max="15849" width="10.90625" style="36"/>
    <col min="15850" max="15850" width="22.54296875" style="36" customWidth="1"/>
    <col min="15851" max="15851" width="14" style="36" customWidth="1"/>
    <col min="15852" max="15852" width="1.7265625" style="36" customWidth="1"/>
    <col min="15853" max="16097" width="10.90625" style="36"/>
    <col min="16098" max="16098" width="4.453125" style="36" customWidth="1"/>
    <col min="16099" max="16099" width="10.90625" style="36"/>
    <col min="16100" max="16100" width="17.54296875" style="36" customWidth="1"/>
    <col min="16101" max="16101" width="11.54296875" style="36" customWidth="1"/>
    <col min="16102" max="16105" width="10.90625" style="36"/>
    <col min="16106" max="16106" width="22.54296875" style="36" customWidth="1"/>
    <col min="16107" max="16107" width="14" style="36" customWidth="1"/>
    <col min="16108" max="16108" width="1.7265625" style="36" customWidth="1"/>
    <col min="16109" max="16384" width="10.90625" style="36"/>
  </cols>
  <sheetData>
    <row r="1" spans="2:10" ht="6" customHeight="1" thickBot="1" x14ac:dyDescent="0.3"/>
    <row r="2" spans="2:10" ht="19.5" customHeight="1" x14ac:dyDescent="0.25">
      <c r="B2" s="37"/>
      <c r="C2" s="38"/>
      <c r="D2" s="39" t="s">
        <v>71</v>
      </c>
      <c r="E2" s="40"/>
      <c r="F2" s="40"/>
      <c r="G2" s="40"/>
      <c r="H2" s="40"/>
      <c r="I2" s="41"/>
      <c r="J2" s="42" t="s">
        <v>72</v>
      </c>
    </row>
    <row r="3" spans="2:10" ht="4.5" customHeight="1" thickBot="1" x14ac:dyDescent="0.3">
      <c r="B3" s="43"/>
      <c r="C3" s="44"/>
      <c r="D3" s="45"/>
      <c r="E3" s="46"/>
      <c r="F3" s="46"/>
      <c r="G3" s="46"/>
      <c r="H3" s="46"/>
      <c r="I3" s="47"/>
      <c r="J3" s="48"/>
    </row>
    <row r="4" spans="2:10" ht="13" x14ac:dyDescent="0.25">
      <c r="B4" s="43"/>
      <c r="C4" s="44"/>
      <c r="D4" s="39" t="s">
        <v>73</v>
      </c>
      <c r="E4" s="40"/>
      <c r="F4" s="40"/>
      <c r="G4" s="40"/>
      <c r="H4" s="40"/>
      <c r="I4" s="41"/>
      <c r="J4" s="42" t="s">
        <v>74</v>
      </c>
    </row>
    <row r="5" spans="2:10" ht="5.25" customHeight="1" x14ac:dyDescent="0.25">
      <c r="B5" s="43"/>
      <c r="C5" s="44"/>
      <c r="D5" s="49"/>
      <c r="E5" s="50"/>
      <c r="F5" s="50"/>
      <c r="G5" s="50"/>
      <c r="H5" s="50"/>
      <c r="I5" s="51"/>
      <c r="J5" s="52"/>
    </row>
    <row r="6" spans="2:10" ht="4.5" customHeight="1" thickBot="1" x14ac:dyDescent="0.3">
      <c r="B6" s="53"/>
      <c r="C6" s="54"/>
      <c r="D6" s="45"/>
      <c r="E6" s="46"/>
      <c r="F6" s="46"/>
      <c r="G6" s="46"/>
      <c r="H6" s="46"/>
      <c r="I6" s="47"/>
      <c r="J6" s="48"/>
    </row>
    <row r="7" spans="2:10" ht="6" customHeight="1" x14ac:dyDescent="0.25">
      <c r="B7" s="55"/>
      <c r="J7" s="56"/>
    </row>
    <row r="8" spans="2:10" ht="9" customHeight="1" x14ac:dyDescent="0.25">
      <c r="B8" s="55"/>
      <c r="J8" s="56"/>
    </row>
    <row r="9" spans="2:10" ht="13" x14ac:dyDescent="0.3">
      <c r="B9" s="55"/>
      <c r="C9" s="57" t="s">
        <v>96</v>
      </c>
      <c r="E9" s="58"/>
      <c r="H9" s="59"/>
      <c r="J9" s="56"/>
    </row>
    <row r="10" spans="2:10" ht="8.25" customHeight="1" x14ac:dyDescent="0.25">
      <c r="B10" s="55"/>
      <c r="J10" s="56"/>
    </row>
    <row r="11" spans="2:10" ht="13" x14ac:dyDescent="0.3">
      <c r="B11" s="55"/>
      <c r="C11" s="57" t="s">
        <v>94</v>
      </c>
      <c r="J11" s="56"/>
    </row>
    <row r="12" spans="2:10" ht="13" x14ac:dyDescent="0.3">
      <c r="B12" s="55"/>
      <c r="C12" s="57" t="s">
        <v>95</v>
      </c>
      <c r="J12" s="56"/>
    </row>
    <row r="13" spans="2:10" x14ac:dyDescent="0.25">
      <c r="B13" s="55"/>
      <c r="J13" s="56"/>
    </row>
    <row r="14" spans="2:10" x14ac:dyDescent="0.25">
      <c r="B14" s="55"/>
      <c r="C14" s="36" t="s">
        <v>112</v>
      </c>
      <c r="G14" s="60"/>
      <c r="H14" s="60"/>
      <c r="I14" s="60"/>
      <c r="J14" s="56"/>
    </row>
    <row r="15" spans="2:10" ht="9" customHeight="1" x14ac:dyDescent="0.25">
      <c r="B15" s="55"/>
      <c r="C15" s="61"/>
      <c r="G15" s="60"/>
      <c r="H15" s="60"/>
      <c r="I15" s="60"/>
      <c r="J15" s="56"/>
    </row>
    <row r="16" spans="2:10" ht="13" x14ac:dyDescent="0.3">
      <c r="B16" s="55"/>
      <c r="C16" s="36" t="s">
        <v>97</v>
      </c>
      <c r="D16" s="58"/>
      <c r="G16" s="60"/>
      <c r="H16" s="62" t="s">
        <v>75</v>
      </c>
      <c r="I16" s="62" t="s">
        <v>76</v>
      </c>
      <c r="J16" s="56"/>
    </row>
    <row r="17" spans="2:14" ht="13" x14ac:dyDescent="0.3">
      <c r="B17" s="55"/>
      <c r="C17" s="57" t="s">
        <v>77</v>
      </c>
      <c r="D17" s="57"/>
      <c r="E17" s="57"/>
      <c r="F17" s="57"/>
      <c r="G17" s="60"/>
      <c r="H17" s="63">
        <v>13</v>
      </c>
      <c r="I17" s="64">
        <v>267076922.99000001</v>
      </c>
      <c r="J17" s="56"/>
    </row>
    <row r="18" spans="2:14" x14ac:dyDescent="0.25">
      <c r="B18" s="55"/>
      <c r="C18" s="36" t="s">
        <v>78</v>
      </c>
      <c r="G18" s="60"/>
      <c r="H18" s="66">
        <v>6</v>
      </c>
      <c r="I18" s="67">
        <v>81035212.00999999</v>
      </c>
      <c r="J18" s="56"/>
    </row>
    <row r="19" spans="2:14" x14ac:dyDescent="0.25">
      <c r="B19" s="55"/>
      <c r="C19" s="36" t="s">
        <v>79</v>
      </c>
      <c r="G19" s="60"/>
      <c r="H19" s="66">
        <v>0</v>
      </c>
      <c r="I19" s="67">
        <v>0</v>
      </c>
      <c r="J19" s="56"/>
    </row>
    <row r="20" spans="2:14" x14ac:dyDescent="0.25">
      <c r="B20" s="55"/>
      <c r="C20" s="36" t="s">
        <v>80</v>
      </c>
      <c r="H20" s="68">
        <v>1</v>
      </c>
      <c r="I20" s="69">
        <v>11660000</v>
      </c>
      <c r="J20" s="56"/>
    </row>
    <row r="21" spans="2:14" x14ac:dyDescent="0.25">
      <c r="B21" s="55"/>
      <c r="C21" s="36" t="s">
        <v>81</v>
      </c>
      <c r="H21" s="68">
        <v>0</v>
      </c>
      <c r="I21" s="69">
        <v>0</v>
      </c>
      <c r="J21" s="56"/>
      <c r="N21" s="70"/>
    </row>
    <row r="22" spans="2:14" ht="13" thickBot="1" x14ac:dyDescent="0.3">
      <c r="B22" s="55"/>
      <c r="C22" s="36" t="s">
        <v>82</v>
      </c>
      <c r="H22" s="71">
        <v>0</v>
      </c>
      <c r="I22" s="72">
        <v>0</v>
      </c>
      <c r="J22" s="56"/>
    </row>
    <row r="23" spans="2:14" ht="13" x14ac:dyDescent="0.3">
      <c r="B23" s="55"/>
      <c r="C23" s="57" t="s">
        <v>83</v>
      </c>
      <c r="D23" s="57"/>
      <c r="E23" s="57"/>
      <c r="F23" s="57"/>
      <c r="H23" s="73">
        <f>H18+H19+H20+H21+H22</f>
        <v>7</v>
      </c>
      <c r="I23" s="74">
        <f>I18+I19+I20+I21+I22</f>
        <v>92695212.00999999</v>
      </c>
      <c r="J23" s="56"/>
    </row>
    <row r="24" spans="2:14" x14ac:dyDescent="0.25">
      <c r="B24" s="55"/>
      <c r="C24" s="36" t="s">
        <v>84</v>
      </c>
      <c r="H24" s="68">
        <v>6</v>
      </c>
      <c r="I24" s="69">
        <v>174381710.97999999</v>
      </c>
      <c r="J24" s="56"/>
    </row>
    <row r="25" spans="2:14" ht="13" thickBot="1" x14ac:dyDescent="0.3">
      <c r="B25" s="55"/>
      <c r="C25" s="36" t="s">
        <v>85</v>
      </c>
      <c r="H25" s="71">
        <v>0</v>
      </c>
      <c r="I25" s="72">
        <v>0</v>
      </c>
      <c r="J25" s="56"/>
    </row>
    <row r="26" spans="2:14" ht="13" x14ac:dyDescent="0.3">
      <c r="B26" s="55"/>
      <c r="C26" s="57" t="s">
        <v>86</v>
      </c>
      <c r="D26" s="57"/>
      <c r="E26" s="57"/>
      <c r="F26" s="57"/>
      <c r="H26" s="73">
        <f>H24+H25</f>
        <v>6</v>
      </c>
      <c r="I26" s="74">
        <f>I24+I25</f>
        <v>174381710.97999999</v>
      </c>
      <c r="J26" s="56"/>
    </row>
    <row r="27" spans="2:14" ht="13.5" thickBot="1" x14ac:dyDescent="0.35">
      <c r="B27" s="55"/>
      <c r="C27" s="60" t="s">
        <v>87</v>
      </c>
      <c r="D27" s="75"/>
      <c r="E27" s="75"/>
      <c r="F27" s="75"/>
      <c r="G27" s="60"/>
      <c r="H27" s="76">
        <v>0</v>
      </c>
      <c r="I27" s="77">
        <v>0</v>
      </c>
      <c r="J27" s="78"/>
    </row>
    <row r="28" spans="2:14" ht="13" x14ac:dyDescent="0.3">
      <c r="B28" s="55"/>
      <c r="C28" s="75" t="s">
        <v>88</v>
      </c>
      <c r="D28" s="75"/>
      <c r="E28" s="75"/>
      <c r="F28" s="75"/>
      <c r="G28" s="60"/>
      <c r="H28" s="79">
        <f>H27</f>
        <v>0</v>
      </c>
      <c r="I28" s="67">
        <f>I27</f>
        <v>0</v>
      </c>
      <c r="J28" s="78"/>
    </row>
    <row r="29" spans="2:14" ht="13" x14ac:dyDescent="0.3">
      <c r="B29" s="55"/>
      <c r="C29" s="75"/>
      <c r="D29" s="75"/>
      <c r="E29" s="75"/>
      <c r="F29" s="75"/>
      <c r="G29" s="60"/>
      <c r="H29" s="66"/>
      <c r="I29" s="64"/>
      <c r="J29" s="78"/>
    </row>
    <row r="30" spans="2:14" ht="13.5" thickBot="1" x14ac:dyDescent="0.35">
      <c r="B30" s="55"/>
      <c r="C30" s="75" t="s">
        <v>89</v>
      </c>
      <c r="D30" s="75"/>
      <c r="E30" s="60"/>
      <c r="F30" s="60"/>
      <c r="G30" s="60"/>
      <c r="H30" s="80"/>
      <c r="I30" s="81"/>
      <c r="J30" s="78"/>
    </row>
    <row r="31" spans="2:14" ht="13.5" thickTop="1" x14ac:dyDescent="0.3">
      <c r="B31" s="55"/>
      <c r="C31" s="75"/>
      <c r="D31" s="75"/>
      <c r="E31" s="60"/>
      <c r="F31" s="60"/>
      <c r="G31" s="60"/>
      <c r="H31" s="67">
        <f>H23+H26+H28</f>
        <v>13</v>
      </c>
      <c r="I31" s="67">
        <f>I23+I26+I28</f>
        <v>267076922.98999998</v>
      </c>
      <c r="J31" s="78"/>
    </row>
    <row r="32" spans="2:14" ht="9.75" customHeight="1" x14ac:dyDescent="0.25">
      <c r="B32" s="55"/>
      <c r="C32" s="60"/>
      <c r="D32" s="60"/>
      <c r="E32" s="60"/>
      <c r="F32" s="60"/>
      <c r="G32" s="82"/>
      <c r="H32" s="83"/>
      <c r="I32" s="84"/>
      <c r="J32" s="78"/>
    </row>
    <row r="33" spans="2:10" ht="9.75" customHeight="1" x14ac:dyDescent="0.25">
      <c r="B33" s="55"/>
      <c r="C33" s="60"/>
      <c r="D33" s="60"/>
      <c r="E33" s="60"/>
      <c r="F33" s="60"/>
      <c r="G33" s="82"/>
      <c r="H33" s="83"/>
      <c r="I33" s="84"/>
      <c r="J33" s="78"/>
    </row>
    <row r="34" spans="2:10" ht="9.75" customHeight="1" x14ac:dyDescent="0.25">
      <c r="B34" s="55"/>
      <c r="C34" s="60"/>
      <c r="D34" s="60"/>
      <c r="E34" s="60"/>
      <c r="F34" s="60"/>
      <c r="G34" s="82"/>
      <c r="H34" s="83"/>
      <c r="I34" s="84"/>
      <c r="J34" s="78"/>
    </row>
    <row r="35" spans="2:10" ht="9.75" customHeight="1" x14ac:dyDescent="0.25">
      <c r="B35" s="55"/>
      <c r="C35" s="60"/>
      <c r="D35" s="60"/>
      <c r="E35" s="60"/>
      <c r="F35" s="60"/>
      <c r="G35" s="82"/>
      <c r="H35" s="83"/>
      <c r="I35" s="84"/>
      <c r="J35" s="78"/>
    </row>
    <row r="36" spans="2:10" ht="9.75" customHeight="1" x14ac:dyDescent="0.25">
      <c r="B36" s="55"/>
      <c r="C36" s="60"/>
      <c r="D36" s="60"/>
      <c r="E36" s="60"/>
      <c r="F36" s="60"/>
      <c r="G36" s="82"/>
      <c r="H36" s="83"/>
      <c r="I36" s="84"/>
      <c r="J36" s="78"/>
    </row>
    <row r="37" spans="2:10" ht="13.5" thickBot="1" x14ac:dyDescent="0.35">
      <c r="B37" s="55"/>
      <c r="C37" s="85"/>
      <c r="D37" s="86"/>
      <c r="E37" s="60"/>
      <c r="F37" s="60"/>
      <c r="G37" s="60"/>
      <c r="H37" s="87"/>
      <c r="I37" s="88"/>
      <c r="J37" s="78"/>
    </row>
    <row r="38" spans="2:10" ht="13" x14ac:dyDescent="0.3">
      <c r="B38" s="55"/>
      <c r="C38" s="75" t="s">
        <v>110</v>
      </c>
      <c r="D38" s="82"/>
      <c r="E38" s="60"/>
      <c r="F38" s="60"/>
      <c r="G38" s="60"/>
      <c r="H38" s="89" t="s">
        <v>90</v>
      </c>
      <c r="I38" s="82"/>
      <c r="J38" s="78"/>
    </row>
    <row r="39" spans="2:10" ht="13" x14ac:dyDescent="0.3">
      <c r="B39" s="55"/>
      <c r="C39" s="75" t="s">
        <v>111</v>
      </c>
      <c r="D39" s="60"/>
      <c r="E39" s="60"/>
      <c r="F39" s="60"/>
      <c r="G39" s="60"/>
      <c r="H39" s="75" t="s">
        <v>91</v>
      </c>
      <c r="I39" s="82"/>
      <c r="J39" s="78"/>
    </row>
    <row r="40" spans="2:10" ht="13" x14ac:dyDescent="0.3">
      <c r="B40" s="55"/>
      <c r="C40" s="60"/>
      <c r="D40" s="60"/>
      <c r="E40" s="60"/>
      <c r="F40" s="60"/>
      <c r="G40" s="60"/>
      <c r="H40" s="75" t="s">
        <v>92</v>
      </c>
      <c r="I40" s="82"/>
      <c r="J40" s="78"/>
    </row>
    <row r="41" spans="2:10" ht="13" x14ac:dyDescent="0.3">
      <c r="B41" s="55"/>
      <c r="C41" s="60"/>
      <c r="D41" s="60"/>
      <c r="E41" s="60"/>
      <c r="F41" s="60"/>
      <c r="G41" s="75"/>
      <c r="H41" s="82"/>
      <c r="I41" s="82"/>
      <c r="J41" s="78"/>
    </row>
    <row r="42" spans="2:10" x14ac:dyDescent="0.25">
      <c r="B42" s="55"/>
      <c r="C42" s="90" t="s">
        <v>93</v>
      </c>
      <c r="D42" s="90"/>
      <c r="E42" s="90"/>
      <c r="F42" s="90"/>
      <c r="G42" s="90"/>
      <c r="H42" s="90"/>
      <c r="I42" s="90"/>
      <c r="J42" s="78"/>
    </row>
    <row r="43" spans="2:10" x14ac:dyDescent="0.25">
      <c r="B43" s="55"/>
      <c r="C43" s="90"/>
      <c r="D43" s="90"/>
      <c r="E43" s="90"/>
      <c r="F43" s="90"/>
      <c r="G43" s="90"/>
      <c r="H43" s="90"/>
      <c r="I43" s="90"/>
      <c r="J43" s="78"/>
    </row>
    <row r="44" spans="2:10" ht="7.5" customHeight="1" thickBot="1" x14ac:dyDescent="0.3">
      <c r="B44" s="91"/>
      <c r="C44" s="92"/>
      <c r="D44" s="92"/>
      <c r="E44" s="92"/>
      <c r="F44" s="92"/>
      <c r="G44" s="93"/>
      <c r="H44" s="93"/>
      <c r="I44" s="93"/>
      <c r="J44" s="94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opLeftCell="A4" zoomScale="80" zoomScaleNormal="80" workbookViewId="0">
      <selection activeCell="I11" sqref="I11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95"/>
      <c r="B1" s="96"/>
      <c r="C1" s="97" t="s">
        <v>98</v>
      </c>
      <c r="D1" s="98"/>
      <c r="E1" s="98"/>
      <c r="F1" s="98"/>
      <c r="G1" s="98"/>
      <c r="H1" s="99"/>
      <c r="I1" s="100" t="s">
        <v>72</v>
      </c>
    </row>
    <row r="2" spans="1:9" ht="53.5" customHeight="1" thickBot="1" x14ac:dyDescent="0.4">
      <c r="A2" s="101"/>
      <c r="B2" s="102"/>
      <c r="C2" s="103" t="s">
        <v>99</v>
      </c>
      <c r="D2" s="104"/>
      <c r="E2" s="104"/>
      <c r="F2" s="104"/>
      <c r="G2" s="104"/>
      <c r="H2" s="105"/>
      <c r="I2" s="106" t="s">
        <v>100</v>
      </c>
    </row>
    <row r="3" spans="1:9" x14ac:dyDescent="0.35">
      <c r="A3" s="107"/>
      <c r="B3" s="60"/>
      <c r="C3" s="60"/>
      <c r="D3" s="60"/>
      <c r="E3" s="60"/>
      <c r="F3" s="60"/>
      <c r="G3" s="60"/>
      <c r="H3" s="60"/>
      <c r="I3" s="78"/>
    </row>
    <row r="4" spans="1:9" x14ac:dyDescent="0.35">
      <c r="A4" s="107"/>
      <c r="B4" s="60"/>
      <c r="C4" s="60"/>
      <c r="D4" s="60"/>
      <c r="E4" s="60"/>
      <c r="F4" s="60"/>
      <c r="G4" s="60"/>
      <c r="H4" s="60"/>
      <c r="I4" s="78"/>
    </row>
    <row r="5" spans="1:9" x14ac:dyDescent="0.35">
      <c r="A5" s="107"/>
      <c r="B5" s="57" t="s">
        <v>96</v>
      </c>
      <c r="C5" s="108"/>
      <c r="D5" s="109"/>
      <c r="E5" s="60"/>
      <c r="F5" s="60"/>
      <c r="G5" s="60"/>
      <c r="H5" s="60"/>
      <c r="I5" s="78"/>
    </row>
    <row r="6" spans="1:9" x14ac:dyDescent="0.35">
      <c r="A6" s="107"/>
      <c r="B6" s="36"/>
      <c r="C6" s="60"/>
      <c r="D6" s="60"/>
      <c r="E6" s="60"/>
      <c r="F6" s="60"/>
      <c r="G6" s="60"/>
      <c r="H6" s="60"/>
      <c r="I6" s="78"/>
    </row>
    <row r="7" spans="1:9" x14ac:dyDescent="0.35">
      <c r="A7" s="107"/>
      <c r="B7" s="57" t="s">
        <v>94</v>
      </c>
      <c r="C7" s="60"/>
      <c r="D7" s="60"/>
      <c r="E7" s="60"/>
      <c r="F7" s="60"/>
      <c r="G7" s="60"/>
      <c r="H7" s="60"/>
      <c r="I7" s="78"/>
    </row>
    <row r="8" spans="1:9" x14ac:dyDescent="0.35">
      <c r="A8" s="107"/>
      <c r="B8" s="57" t="s">
        <v>95</v>
      </c>
      <c r="C8" s="60"/>
      <c r="D8" s="60"/>
      <c r="E8" s="60"/>
      <c r="F8" s="60"/>
      <c r="G8" s="60"/>
      <c r="H8" s="60"/>
      <c r="I8" s="78"/>
    </row>
    <row r="9" spans="1:9" x14ac:dyDescent="0.35">
      <c r="A9" s="107"/>
      <c r="B9" s="60"/>
      <c r="C9" s="60"/>
      <c r="D9" s="60"/>
      <c r="E9" s="60"/>
      <c r="F9" s="60"/>
      <c r="G9" s="60"/>
      <c r="H9" s="60"/>
      <c r="I9" s="78"/>
    </row>
    <row r="10" spans="1:9" x14ac:dyDescent="0.35">
      <c r="A10" s="107"/>
      <c r="B10" s="60" t="s">
        <v>101</v>
      </c>
      <c r="C10" s="60"/>
      <c r="D10" s="60"/>
      <c r="E10" s="60"/>
      <c r="F10" s="60"/>
      <c r="G10" s="60"/>
      <c r="H10" s="60"/>
      <c r="I10" s="78"/>
    </row>
    <row r="11" spans="1:9" x14ac:dyDescent="0.35">
      <c r="A11" s="107"/>
      <c r="B11" s="110"/>
      <c r="C11" s="60"/>
      <c r="D11" s="60"/>
      <c r="E11" s="60"/>
      <c r="F11" s="60"/>
      <c r="G11" s="60"/>
      <c r="H11" s="60"/>
      <c r="I11" s="78"/>
    </row>
    <row r="12" spans="1:9" x14ac:dyDescent="0.35">
      <c r="A12" s="107"/>
      <c r="B12" s="36" t="s">
        <v>97</v>
      </c>
      <c r="C12" s="109"/>
      <c r="D12" s="60"/>
      <c r="E12" s="60"/>
      <c r="F12" s="60"/>
      <c r="G12" s="62" t="s">
        <v>102</v>
      </c>
      <c r="H12" s="62" t="s">
        <v>103</v>
      </c>
      <c r="I12" s="78"/>
    </row>
    <row r="13" spans="1:9" x14ac:dyDescent="0.35">
      <c r="A13" s="107"/>
      <c r="B13" s="75" t="s">
        <v>77</v>
      </c>
      <c r="C13" s="75"/>
      <c r="D13" s="75"/>
      <c r="E13" s="75"/>
      <c r="F13" s="60"/>
      <c r="G13" s="111">
        <f>G19</f>
        <v>7</v>
      </c>
      <c r="H13" s="112">
        <f>H19</f>
        <v>92695212.00999999</v>
      </c>
      <c r="I13" s="78"/>
    </row>
    <row r="14" spans="1:9" x14ac:dyDescent="0.35">
      <c r="A14" s="107"/>
      <c r="B14" s="60" t="s">
        <v>78</v>
      </c>
      <c r="C14" s="60"/>
      <c r="D14" s="60"/>
      <c r="E14" s="60"/>
      <c r="F14" s="60"/>
      <c r="G14" s="113">
        <v>6</v>
      </c>
      <c r="H14" s="114">
        <v>81035212.00999999</v>
      </c>
      <c r="I14" s="78"/>
    </row>
    <row r="15" spans="1:9" x14ac:dyDescent="0.35">
      <c r="A15" s="107"/>
      <c r="B15" s="60" t="s">
        <v>79</v>
      </c>
      <c r="C15" s="60"/>
      <c r="D15" s="60"/>
      <c r="E15" s="60"/>
      <c r="F15" s="60"/>
      <c r="G15" s="113">
        <v>0</v>
      </c>
      <c r="H15" s="114">
        <v>0</v>
      </c>
      <c r="I15" s="78"/>
    </row>
    <row r="16" spans="1:9" x14ac:dyDescent="0.35">
      <c r="A16" s="107"/>
      <c r="B16" s="60" t="s">
        <v>80</v>
      </c>
      <c r="C16" s="60"/>
      <c r="D16" s="60"/>
      <c r="E16" s="60"/>
      <c r="F16" s="60"/>
      <c r="G16" s="113">
        <v>1</v>
      </c>
      <c r="H16" s="114">
        <v>11660000</v>
      </c>
      <c r="I16" s="78"/>
    </row>
    <row r="17" spans="1:9" x14ac:dyDescent="0.35">
      <c r="A17" s="107"/>
      <c r="B17" s="60" t="s">
        <v>81</v>
      </c>
      <c r="C17" s="60"/>
      <c r="D17" s="60"/>
      <c r="E17" s="60"/>
      <c r="F17" s="60"/>
      <c r="G17" s="113">
        <v>0</v>
      </c>
      <c r="H17" s="114">
        <v>0</v>
      </c>
      <c r="I17" s="78"/>
    </row>
    <row r="18" spans="1:9" x14ac:dyDescent="0.35">
      <c r="A18" s="107"/>
      <c r="B18" s="60" t="s">
        <v>104</v>
      </c>
      <c r="C18" s="60"/>
      <c r="D18" s="60"/>
      <c r="E18" s="60"/>
      <c r="F18" s="60"/>
      <c r="G18" s="115">
        <v>0</v>
      </c>
      <c r="H18" s="116">
        <v>0</v>
      </c>
      <c r="I18" s="78"/>
    </row>
    <row r="19" spans="1:9" x14ac:dyDescent="0.35">
      <c r="A19" s="107"/>
      <c r="B19" s="75" t="s">
        <v>105</v>
      </c>
      <c r="C19" s="75"/>
      <c r="D19" s="75"/>
      <c r="E19" s="75"/>
      <c r="F19" s="60"/>
      <c r="G19" s="113">
        <f>SUM(G14:G18)</f>
        <v>7</v>
      </c>
      <c r="H19" s="112">
        <f>(H14+H15+H16+H17+H18)</f>
        <v>92695212.00999999</v>
      </c>
      <c r="I19" s="78"/>
    </row>
    <row r="20" spans="1:9" ht="15" thickBot="1" x14ac:dyDescent="0.4">
      <c r="A20" s="107"/>
      <c r="B20" s="75"/>
      <c r="C20" s="75"/>
      <c r="D20" s="60"/>
      <c r="E20" s="60"/>
      <c r="F20" s="60"/>
      <c r="G20" s="117"/>
      <c r="H20" s="118"/>
      <c r="I20" s="78"/>
    </row>
    <row r="21" spans="1:9" ht="15" thickTop="1" x14ac:dyDescent="0.35">
      <c r="A21" s="107"/>
      <c r="B21" s="75"/>
      <c r="C21" s="75"/>
      <c r="D21" s="60"/>
      <c r="E21" s="60"/>
      <c r="F21" s="60"/>
      <c r="G21" s="82"/>
      <c r="H21" s="119"/>
      <c r="I21" s="78"/>
    </row>
    <row r="22" spans="1:9" x14ac:dyDescent="0.35">
      <c r="A22" s="107"/>
      <c r="B22" s="60"/>
      <c r="C22" s="60"/>
      <c r="D22" s="60"/>
      <c r="E22" s="60"/>
      <c r="F22" s="82"/>
      <c r="G22" s="82"/>
      <c r="H22" s="82"/>
      <c r="I22" s="78"/>
    </row>
    <row r="23" spans="1:9" ht="15" thickBot="1" x14ac:dyDescent="0.4">
      <c r="A23" s="107"/>
      <c r="B23" s="86"/>
      <c r="C23" s="86"/>
      <c r="D23" s="60"/>
      <c r="E23" s="60"/>
      <c r="F23" s="86"/>
      <c r="G23" s="86"/>
      <c r="H23" s="82"/>
      <c r="I23" s="78"/>
    </row>
    <row r="24" spans="1:9" x14ac:dyDescent="0.35">
      <c r="A24" s="107"/>
      <c r="B24" s="82" t="s">
        <v>106</v>
      </c>
      <c r="C24" s="82"/>
      <c r="D24" s="60"/>
      <c r="E24" s="60"/>
      <c r="F24" s="82"/>
      <c r="G24" s="82"/>
      <c r="H24" s="82"/>
      <c r="I24" s="78"/>
    </row>
    <row r="25" spans="1:9" x14ac:dyDescent="0.35">
      <c r="A25" s="107"/>
      <c r="B25" s="82" t="s">
        <v>110</v>
      </c>
      <c r="C25" s="82"/>
      <c r="D25" s="60"/>
      <c r="E25" s="60"/>
      <c r="F25" s="82" t="s">
        <v>107</v>
      </c>
      <c r="G25" s="82"/>
      <c r="H25" s="82"/>
      <c r="I25" s="78"/>
    </row>
    <row r="26" spans="1:9" x14ac:dyDescent="0.35">
      <c r="A26" s="107"/>
      <c r="B26" s="82" t="s">
        <v>111</v>
      </c>
      <c r="C26" s="82"/>
      <c r="D26" s="60"/>
      <c r="E26" s="60"/>
      <c r="F26" s="82" t="s">
        <v>108</v>
      </c>
      <c r="G26" s="82"/>
      <c r="H26" s="82"/>
      <c r="I26" s="78"/>
    </row>
    <row r="27" spans="1:9" x14ac:dyDescent="0.35">
      <c r="A27" s="107"/>
      <c r="B27" s="82"/>
      <c r="C27" s="82"/>
      <c r="D27" s="60"/>
      <c r="E27" s="60"/>
      <c r="F27" s="82"/>
      <c r="G27" s="82"/>
      <c r="H27" s="82"/>
      <c r="I27" s="78"/>
    </row>
    <row r="28" spans="1:9" ht="18.5" customHeight="1" x14ac:dyDescent="0.35">
      <c r="A28" s="107"/>
      <c r="B28" s="120" t="s">
        <v>109</v>
      </c>
      <c r="C28" s="120"/>
      <c r="D28" s="120"/>
      <c r="E28" s="120"/>
      <c r="F28" s="120"/>
      <c r="G28" s="120"/>
      <c r="H28" s="120"/>
      <c r="I28" s="78"/>
    </row>
    <row r="29" spans="1:9" ht="15" thickBot="1" x14ac:dyDescent="0.4">
      <c r="A29" s="121"/>
      <c r="B29" s="122"/>
      <c r="C29" s="122"/>
      <c r="D29" s="122"/>
      <c r="E29" s="122"/>
      <c r="F29" s="86"/>
      <c r="G29" s="86"/>
      <c r="H29" s="86"/>
      <c r="I29" s="123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2024-08-20T15:45:58Z</cp:lastPrinted>
  <dcterms:created xsi:type="dcterms:W3CDTF">2022-06-01T14:39:12Z</dcterms:created>
  <dcterms:modified xsi:type="dcterms:W3CDTF">2024-08-20T16:23:29Z</dcterms:modified>
</cp:coreProperties>
</file>