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30005028 ADMINISTRADORA COUNTRY S.A\"/>
    </mc:Choice>
  </mc:AlternateContent>
  <bookViews>
    <workbookView xWindow="0" yWindow="0" windowWidth="19200" windowHeight="7020" activeTab="2"/>
  </bookViews>
  <sheets>
    <sheet name="BASE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FACTURA'!$A$2:$AT$7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AB1" i="2" l="1"/>
  <c r="I28" i="3"/>
  <c r="H28" i="3"/>
  <c r="I26" i="3"/>
  <c r="H26" i="3"/>
  <c r="I23" i="3"/>
  <c r="I31" i="3" s="1"/>
  <c r="H23" i="3"/>
  <c r="AP1" i="2"/>
  <c r="H31" i="3" l="1"/>
</calcChain>
</file>

<file path=xl/sharedStrings.xml><?xml version="1.0" encoding="utf-8"?>
<sst xmlns="http://schemas.openxmlformats.org/spreadsheetml/2006/main" count="281" uniqueCount="140">
  <si>
    <t>ADMINISTRADORA COUNTRY S.A
830.005.028-1
ESTADO DE VENCIMIENTOS DE CARTERA - DETALLADO</t>
  </si>
  <si>
    <t>Factura</t>
  </si>
  <si>
    <t>Empresa</t>
  </si>
  <si>
    <t>Tipo de Empresa</t>
  </si>
  <si>
    <t>Contrato</t>
  </si>
  <si>
    <t>Número Cuenta</t>
  </si>
  <si>
    <t>Paciente</t>
  </si>
  <si>
    <t>Identificación Paciente</t>
  </si>
  <si>
    <t>Nit</t>
  </si>
  <si>
    <t>Número Atención</t>
  </si>
  <si>
    <t>Número Poliza</t>
  </si>
  <si>
    <t>Número Radicado</t>
  </si>
  <si>
    <t>Fecha Egreso</t>
  </si>
  <si>
    <t>Fecha Factura</t>
  </si>
  <si>
    <t>Año</t>
  </si>
  <si>
    <t>Fecha Vencimiento</t>
  </si>
  <si>
    <t>Fecha Venc. Glosa</t>
  </si>
  <si>
    <t>Fecha Objeción</t>
  </si>
  <si>
    <t>Fecha Radicado</t>
  </si>
  <si>
    <t>Fecha Rad. Glosa</t>
  </si>
  <si>
    <t>Tipo Atencion</t>
  </si>
  <si>
    <t>Tipo</t>
  </si>
  <si>
    <t>Días</t>
  </si>
  <si>
    <t>Días Glosa</t>
  </si>
  <si>
    <t>Estados</t>
  </si>
  <si>
    <t>Valor Inicial</t>
  </si>
  <si>
    <t>Notas Créditos</t>
  </si>
  <si>
    <t>Notas Débitos</t>
  </si>
  <si>
    <t>Abonos Copagos</t>
  </si>
  <si>
    <t>Abo. Cartera/Cajas</t>
  </si>
  <si>
    <t>Sin Radicar</t>
  </si>
  <si>
    <t>Preglosa</t>
  </si>
  <si>
    <t>Devuelta</t>
  </si>
  <si>
    <t>Devuelta Real</t>
  </si>
  <si>
    <t>Glosada</t>
  </si>
  <si>
    <t>Por Vencer</t>
  </si>
  <si>
    <t>1 - 30 Días</t>
  </si>
  <si>
    <t>31 - 60 Días</t>
  </si>
  <si>
    <t>61 - 90 Días</t>
  </si>
  <si>
    <t>&gt; 90 Días</t>
  </si>
  <si>
    <t>Total</t>
  </si>
  <si>
    <t>Total Real</t>
  </si>
  <si>
    <t>CAJA DE COMPENSACION FAMILIAR DEL VALLE DEL CAUCA - COMFENALCO VALLE DELAGENTE</t>
  </si>
  <si>
    <t>EPS Diferentes al ISS</t>
  </si>
  <si>
    <t>COMFEVALLE</t>
  </si>
  <si>
    <t>VALENTINA OCHOA MARTINEZ</t>
  </si>
  <si>
    <t>1144092748</t>
  </si>
  <si>
    <t>890303093</t>
  </si>
  <si>
    <t>1144.092.748</t>
  </si>
  <si>
    <t>URGENCIAS ADULTOS</t>
  </si>
  <si>
    <t>E</t>
  </si>
  <si>
    <t>Factura Radicada</t>
  </si>
  <si>
    <t>JENNY CONSTANZA VARGAS QUINTERO</t>
  </si>
  <si>
    <t>1130606179</t>
  </si>
  <si>
    <t>1130.606.179</t>
  </si>
  <si>
    <t>ANA ROSA HERRERA DE RUBIANO</t>
  </si>
  <si>
    <t>29002386</t>
  </si>
  <si>
    <t>29.002.386</t>
  </si>
  <si>
    <t>Devuelta Terminada</t>
  </si>
  <si>
    <t>MARIA LIBIA PRADA ARDILA</t>
  </si>
  <si>
    <t>41716729</t>
  </si>
  <si>
    <t>41.716.729</t>
  </si>
  <si>
    <t>Cajas de Compensacion</t>
  </si>
  <si>
    <t>JOSE ANTONIO SALAZAR SUAREZ</t>
  </si>
  <si>
    <t>16640795</t>
  </si>
  <si>
    <t>16.640.795</t>
  </si>
  <si>
    <r>
      <t xml:space="preserve">Fecha de Corte: </t>
    </r>
    <r>
      <rPr>
        <sz val="11"/>
        <color rgb="FF000000"/>
        <rFont val="Segoe UI"/>
        <family val="2"/>
      </rPr>
      <t>31/08/2024</t>
    </r>
  </si>
  <si>
    <r>
      <t>Total de la Cartera:</t>
    </r>
    <r>
      <rPr>
        <sz val="11"/>
        <color rgb="FF000000"/>
        <rFont val="Segoe UI"/>
        <family val="2"/>
      </rPr>
      <t xml:space="preserve"> 167,027,771,141</t>
    </r>
  </si>
  <si>
    <r>
      <t>Cantidad de Registros:</t>
    </r>
    <r>
      <rPr>
        <sz val="11"/>
        <color rgb="FF000000"/>
        <rFont val="Segoe UI"/>
        <family val="2"/>
      </rPr>
      <t xml:space="preserve"> 101006</t>
    </r>
  </si>
  <si>
    <t>NIT</t>
  </si>
  <si>
    <t>PRESTADOR</t>
  </si>
  <si>
    <t>Llave</t>
  </si>
  <si>
    <t>mias</t>
  </si>
  <si>
    <t>Total IPS</t>
  </si>
  <si>
    <t>Boxalud</t>
  </si>
  <si>
    <t>Anterior</t>
  </si>
  <si>
    <t>Fecha de corte</t>
  </si>
  <si>
    <t>ADMINISTRADORA COUNTRY S.A</t>
  </si>
  <si>
    <t>EPS Diferentes al ISSCOMFEVALLE</t>
  </si>
  <si>
    <t>21/06/2019</t>
  </si>
  <si>
    <t>26/04/2021</t>
  </si>
  <si>
    <t/>
  </si>
  <si>
    <t>FACTURA ACEPTADA POR IPS</t>
  </si>
  <si>
    <t>N/A</t>
  </si>
  <si>
    <t>22/07/2021</t>
  </si>
  <si>
    <t>28/07/2021</t>
  </si>
  <si>
    <t>05/09/2021</t>
  </si>
  <si>
    <t>13/09/2021</t>
  </si>
  <si>
    <t>04/08/2023</t>
  </si>
  <si>
    <t>05/08/2023</t>
  </si>
  <si>
    <t>Cajas de CompensacionCOMFEVALLE</t>
  </si>
  <si>
    <t>23/12/2023</t>
  </si>
  <si>
    <t>24/12/2023</t>
  </si>
  <si>
    <t>FACTURA NO RADICADA</t>
  </si>
  <si>
    <t>FOR-CSA-018</t>
  </si>
  <si>
    <t>HOJA 1 DE 1</t>
  </si>
  <si>
    <t>RESUMEN DE CARTERA REVISADA POR LA EPS</t>
  </si>
  <si>
    <t>VERSION 2</t>
  </si>
  <si>
    <t>Señores: ADMINISTRADORA COUNTRY S.A</t>
  </si>
  <si>
    <t>NIT: 830005028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</si>
  <si>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</si>
  <si>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</si>
  <si>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</si>
  <si>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</si>
  <si>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</si>
  <si>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</si>
  <si>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ACEPTADA POR LA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</si>
  <si>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</si>
  <si>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</si>
  <si>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</si>
  <si>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</si>
  <si>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</si>
  <si>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</si>
  <si>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</si>
  <si>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</si>
  <si>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Juan David Ariza </t>
  </si>
  <si>
    <t>Cartera - Cuentas Salud</t>
  </si>
  <si>
    <t>Analista de cartera</t>
  </si>
  <si>
    <t>Paola Andrea Jiménez Prado</t>
  </si>
  <si>
    <t>EPS Comfenalco Valle.</t>
  </si>
  <si>
    <t>DOCUMENTO VALIDO COMO SOPORTE DE ACEPTACION A EL ESTADO DE CARTERA CONCILIADO ENTRE LAS PARTES</t>
  </si>
  <si>
    <t>ACTURA ACEPTADA IPS EN ACTA 17/01/2024</t>
  </si>
  <si>
    <t>A continuacion me permito remitir nuestra respuesta al estado de cartera presentada</t>
  </si>
  <si>
    <t>Estado de Factura EPS Octubre 29</t>
  </si>
  <si>
    <t>Santiago de Cali, Octubre 29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</si>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</sst>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;@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name val="Segoe UI"/>
      <family val="2"/>
    </font>
    <font>
      <b/>
      <sz val="11"/>
      <color rgb="FF000000"/>
      <name val="Segoe UI"/>
      <family val="2"/>
    </font>
    <font>
      <sz val="11"/>
      <color rgb="FF000000"/>
      <name val="Segoe UI"/>
      <family val="2"/>
    </font>
    <font>
      <b/>
      <sz val="11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FF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6F9FC9"/>
        <bgColor rgb="FF6F9FC9"/>
      </patternFill>
    </fill>
    <fill>
      <patternFill patternType="solid">
        <fgColor rgb="FFFFFF00"/>
        <bgColor rgb="FF6F9FC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4" fillId="0" borderId="0" xfId="0" applyFont="1" applyAlignment="1">
      <alignment horizontal="center" vertical="top" wrapText="1" readingOrder="1"/>
    </xf>
    <xf numFmtId="0" fontId="4" fillId="0" borderId="0" xfId="0" applyFont="1" applyAlignment="1">
      <alignment vertical="top" readingOrder="1"/>
    </xf>
    <xf numFmtId="164" fontId="6" fillId="0" borderId="0" xfId="1" applyNumberFormat="1" applyFont="1"/>
    <xf numFmtId="0" fontId="4" fillId="2" borderId="1" xfId="0" applyFont="1" applyFill="1" applyBorder="1" applyAlignment="1">
      <alignment horizontal="center" vertical="top" readingOrder="1"/>
    </xf>
    <xf numFmtId="0" fontId="4" fillId="3" borderId="1" xfId="0" applyFont="1" applyFill="1" applyBorder="1" applyAlignment="1">
      <alignment horizontal="center" vertical="top" readingOrder="1"/>
    </xf>
    <xf numFmtId="164" fontId="4" fillId="2" borderId="1" xfId="1" applyNumberFormat="1" applyFont="1" applyFill="1" applyBorder="1" applyAlignment="1">
      <alignment horizontal="center" vertical="top" readingOrder="1"/>
    </xf>
    <xf numFmtId="164" fontId="4" fillId="3" borderId="1" xfId="1" applyNumberFormat="1" applyFont="1" applyFill="1" applyBorder="1" applyAlignment="1">
      <alignment horizontal="center" vertical="top" readingOrder="1"/>
    </xf>
    <xf numFmtId="0" fontId="5" fillId="0" borderId="1" xfId="0" applyFont="1" applyBorder="1" applyAlignment="1">
      <alignment horizontal="center" vertical="top" readingOrder="1"/>
    </xf>
    <xf numFmtId="14" fontId="5" fillId="0" borderId="1" xfId="0" applyNumberFormat="1" applyFont="1" applyBorder="1" applyAlignment="1">
      <alignment horizontal="center" vertical="top" readingOrder="1"/>
    </xf>
    <xf numFmtId="164" fontId="5" fillId="0" borderId="1" xfId="1" applyNumberFormat="1" applyFont="1" applyBorder="1" applyAlignment="1">
      <alignment horizontal="center" vertical="top" readingOrder="1"/>
    </xf>
    <xf numFmtId="165" fontId="3" fillId="0" borderId="0" xfId="1" applyNumberFormat="1" applyFont="1"/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2" xfId="0" applyBorder="1"/>
    <xf numFmtId="0" fontId="8" fillId="0" borderId="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>
      <alignment horizontal="center" vertical="top" readingOrder="1"/>
    </xf>
    <xf numFmtId="165" fontId="5" fillId="0" borderId="2" xfId="0" applyNumberFormat="1" applyFont="1" applyBorder="1" applyAlignment="1">
      <alignment horizontal="center" vertical="top" readingOrder="1"/>
    </xf>
    <xf numFmtId="164" fontId="5" fillId="0" borderId="2" xfId="1" applyNumberFormat="1" applyFont="1" applyBorder="1" applyAlignment="1">
      <alignment horizontal="center" vertical="top" readingOrder="1"/>
    </xf>
    <xf numFmtId="14" fontId="0" fillId="0" borderId="2" xfId="0" applyNumberFormat="1" applyBorder="1"/>
    <xf numFmtId="164" fontId="0" fillId="0" borderId="0" xfId="1" applyNumberFormat="1" applyFont="1"/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10" xfId="4" applyNumberFormat="1" applyFont="1" applyBorder="1" applyAlignment="1">
      <alignment horizontal="center"/>
    </xf>
    <xf numFmtId="169" fontId="10" fillId="0" borderId="10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0" fontId="9" fillId="0" borderId="8" xfId="3" applyBorder="1"/>
    <xf numFmtId="168" fontId="9" fillId="0" borderId="0" xfId="2" applyNumberFormat="1" applyFont="1" applyAlignment="1">
      <alignment horizontal="right"/>
    </xf>
    <xf numFmtId="168" fontId="12" fillId="0" borderId="14" xfId="4" applyNumberFormat="1" applyFont="1" applyBorder="1" applyAlignment="1">
      <alignment horizontal="center"/>
    </xf>
    <xf numFmtId="169" fontId="12" fillId="0" borderId="14" xfId="2" applyNumberFormat="1" applyFont="1" applyBorder="1" applyAlignment="1">
      <alignment horizontal="right"/>
    </xf>
    <xf numFmtId="170" fontId="9" fillId="0" borderId="0" xfId="3" applyNumberFormat="1"/>
    <xf numFmtId="167" fontId="9" fillId="0" borderId="0" xfId="4" applyFont="1"/>
    <xf numFmtId="169" fontId="9" fillId="0" borderId="0" xfId="2" applyNumberFormat="1" applyFont="1"/>
    <xf numFmtId="170" fontId="12" fillId="0" borderId="10" xfId="3" applyNumberFormat="1" applyFont="1" applyBorder="1"/>
    <xf numFmtId="170" fontId="9" fillId="0" borderId="10" xfId="3" applyNumberFormat="1" applyBorder="1"/>
    <xf numFmtId="167" fontId="12" fillId="0" borderId="10" xfId="4" applyFont="1" applyBorder="1"/>
    <xf numFmtId="169" fontId="9" fillId="0" borderId="10" xfId="2" applyNumberFormat="1" applyFont="1" applyBorder="1"/>
    <xf numFmtId="170" fontId="12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170" fontId="10" fillId="0" borderId="10" xfId="3" applyNumberFormat="1" applyFont="1" applyBorder="1"/>
    <xf numFmtId="0" fontId="10" fillId="0" borderId="11" xfId="3" applyFont="1" applyBorder="1"/>
    <xf numFmtId="0" fontId="14" fillId="0" borderId="2" xfId="0" applyFont="1" applyBorder="1" applyAlignment="1">
      <alignment horizontal="center" vertical="top" readingOrder="1"/>
    </xf>
    <xf numFmtId="164" fontId="9" fillId="0" borderId="0" xfId="1" applyNumberFormat="1" applyFont="1" applyAlignment="1">
      <alignment horizontal="right"/>
    </xf>
    <xf numFmtId="0" fontId="13" fillId="0" borderId="0" xfId="3" applyFont="1" applyAlignment="1">
      <alignment horizontal="center" vertical="center" wrapText="1"/>
    </xf>
    <xf numFmtId="0" fontId="9" fillId="0" borderId="3" xfId="3" applyFont="1" applyBorder="1" applyAlignment="1">
      <alignment horizontal="center"/>
    </xf>
    <xf numFmtId="0" fontId="9" fillId="0" borderId="4" xfId="3" applyFont="1" applyBorder="1" applyAlignment="1">
      <alignment horizont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/>
    </xf>
    <xf numFmtId="0" fontId="9" fillId="0" borderId="7" xfId="3" applyFont="1" applyBorder="1"/>
    <xf numFmtId="0" fontId="9" fillId="0" borderId="0" xfId="3" applyFont="1"/>
    <xf numFmtId="0" fontId="9" fillId="0" borderId="8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9" fillId="6" borderId="0" xfId="3" applyFont="1" applyFill="1"/>
    <xf numFmtId="164" fontId="12" fillId="0" borderId="0" xfId="1" applyNumberFormat="1" applyFont="1"/>
    <xf numFmtId="171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164" fontId="9" fillId="0" borderId="19" xfId="1" applyNumberFormat="1" applyFont="1" applyBorder="1" applyAlignment="1">
      <alignment horizontal="center"/>
    </xf>
    <xf numFmtId="171" fontId="9" fillId="0" borderId="19" xfId="1" applyNumberFormat="1" applyFont="1" applyBorder="1" applyAlignment="1">
      <alignment horizontal="right"/>
    </xf>
    <xf numFmtId="164" fontId="9" fillId="0" borderId="14" xfId="1" applyNumberFormat="1" applyFont="1" applyBorder="1" applyAlignment="1">
      <alignment horizontal="center"/>
    </xf>
    <xf numFmtId="171" fontId="9" fillId="0" borderId="14" xfId="1" applyNumberFormat="1" applyFont="1" applyBorder="1" applyAlignment="1">
      <alignment horizontal="right"/>
    </xf>
    <xf numFmtId="170" fontId="9" fillId="0" borderId="0" xfId="3" applyNumberFormat="1" applyFont="1"/>
    <xf numFmtId="170" fontId="9" fillId="0" borderId="0" xfId="3" applyNumberFormat="1" applyFont="1" applyAlignment="1">
      <alignment horizontal="right"/>
    </xf>
    <xf numFmtId="170" fontId="9" fillId="0" borderId="10" xfId="3" applyNumberFormat="1" applyFont="1" applyBorder="1"/>
    <xf numFmtId="0" fontId="13" fillId="0" borderId="0" xfId="0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">
    <dxf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2304946</xdr:colOff>
      <xdr:row>0</xdr:row>
      <xdr:rowOff>431165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9125" y="0"/>
          <a:ext cx="2304946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901700</xdr:colOff>
      <xdr:row>7</xdr:row>
      <xdr:rowOff>50800</xdr:rowOff>
    </xdr:from>
    <xdr:to>
      <xdr:col>16</xdr:col>
      <xdr:colOff>69943</xdr:colOff>
      <xdr:row>32</xdr:row>
      <xdr:rowOff>177800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805062F-D66B-455F-9EEA-798FB5246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3700" y="2019300"/>
          <a:ext cx="11766643" cy="5016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E1E546AC-1CFA-49BF-B336-C20DC2F88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691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AE7C20B-5C28-45D5-BAAD-21A8ADA30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1850" y="4883151"/>
          <a:ext cx="2297915" cy="3504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"/>
  <sheetViews>
    <sheetView topLeftCell="A3" zoomScale="75" zoomScaleNormal="75" workbookViewId="0">
      <selection activeCell="A8" sqref="A8:A12"/>
    </sheetView>
  </sheetViews>
  <sheetFormatPr baseColWidth="10" defaultColWidth="11.453125" defaultRowHeight="16.5" x14ac:dyDescent="0.45"/>
  <cols>
    <col min="1" max="1" width="11.54296875" style="1" bestFit="1" customWidth="1"/>
    <col min="2" max="2" width="56.26953125" style="1" customWidth="1"/>
    <col min="3" max="4" width="11.453125" style="1"/>
    <col min="5" max="5" width="14.81640625" style="1" customWidth="1"/>
    <col min="6" max="6" width="40.26953125" style="1" bestFit="1" customWidth="1"/>
    <col min="7" max="7" width="24.1796875" style="1" bestFit="1" customWidth="1"/>
    <col min="8" max="8" width="11.453125" style="1"/>
    <col min="9" max="9" width="19.26953125" style="1" bestFit="1" customWidth="1"/>
    <col min="10" max="10" width="11.453125" style="1"/>
    <col min="11" max="11" width="11.54296875" style="1" bestFit="1" customWidth="1"/>
    <col min="12" max="13" width="11.81640625" style="1" bestFit="1" customWidth="1"/>
    <col min="14" max="14" width="11.54296875" style="1" bestFit="1" customWidth="1"/>
    <col min="15" max="15" width="11.81640625" style="1" bestFit="1" customWidth="1"/>
    <col min="16" max="16" width="11.453125" style="1"/>
    <col min="17" max="18" width="11.81640625" style="1" bestFit="1" customWidth="1"/>
    <col min="19" max="21" width="11.453125" style="1"/>
    <col min="22" max="23" width="11.54296875" style="1" bestFit="1" customWidth="1"/>
    <col min="24" max="24" width="11.453125" style="1"/>
    <col min="25" max="25" width="13.1796875" style="1" bestFit="1" customWidth="1"/>
    <col min="26" max="28" width="11.54296875" style="1" bestFit="1" customWidth="1"/>
    <col min="29" max="29" width="13.1796875" style="1" bestFit="1" customWidth="1"/>
    <col min="30" max="31" width="11.54296875" style="1" bestFit="1" customWidth="1"/>
    <col min="32" max="33" width="13.1796875" style="1" bestFit="1" customWidth="1"/>
    <col min="34" max="39" width="11.54296875" style="1" bestFit="1" customWidth="1"/>
    <col min="40" max="41" width="13.1796875" style="1" bestFit="1" customWidth="1"/>
    <col min="42" max="16384" width="11.453125" style="1"/>
  </cols>
  <sheetData>
    <row r="1" spans="1:41" ht="27.75" customHeight="1" x14ac:dyDescent="0.4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49.5" x14ac:dyDescent="0.45">
      <c r="A2" s="2"/>
      <c r="B2" s="4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x14ac:dyDescent="0.45">
      <c r="A3" s="2"/>
      <c r="B3" s="5" t="s">
        <v>66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x14ac:dyDescent="0.45">
      <c r="A4" s="2"/>
      <c r="B4" s="5" t="s">
        <v>67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45">
      <c r="A5" s="2"/>
      <c r="B5" s="5" t="s">
        <v>68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x14ac:dyDescent="0.4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>
        <v>5456690</v>
      </c>
      <c r="Z6" s="6">
        <v>0</v>
      </c>
      <c r="AA6" s="6">
        <v>0</v>
      </c>
      <c r="AB6" s="6">
        <v>0</v>
      </c>
      <c r="AC6" s="6">
        <v>-1178154</v>
      </c>
      <c r="AD6" s="6">
        <v>0</v>
      </c>
      <c r="AE6" s="6">
        <v>0</v>
      </c>
      <c r="AF6" s="6">
        <v>4025988</v>
      </c>
      <c r="AG6" s="6">
        <v>4025988</v>
      </c>
      <c r="AH6" s="6">
        <v>0</v>
      </c>
      <c r="AI6" s="6">
        <v>0</v>
      </c>
      <c r="AJ6" s="6">
        <v>73400</v>
      </c>
      <c r="AK6" s="6">
        <v>0</v>
      </c>
      <c r="AL6" s="6">
        <v>0</v>
      </c>
      <c r="AM6" s="6">
        <v>179148</v>
      </c>
      <c r="AN6" s="6">
        <v>4278536</v>
      </c>
      <c r="AO6" s="6">
        <v>4278536</v>
      </c>
    </row>
    <row r="7" spans="1:41" x14ac:dyDescent="0.45">
      <c r="A7" s="7" t="s">
        <v>1</v>
      </c>
      <c r="B7" s="7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7" t="s">
        <v>13</v>
      </c>
      <c r="N7" s="8" t="s">
        <v>14</v>
      </c>
      <c r="O7" s="7" t="s">
        <v>15</v>
      </c>
      <c r="P7" s="7" t="s">
        <v>16</v>
      </c>
      <c r="Q7" s="7" t="s">
        <v>17</v>
      </c>
      <c r="R7" s="7" t="s">
        <v>18</v>
      </c>
      <c r="S7" s="7" t="s">
        <v>19</v>
      </c>
      <c r="T7" s="7" t="s">
        <v>20</v>
      </c>
      <c r="U7" s="7" t="s">
        <v>21</v>
      </c>
      <c r="V7" s="7" t="s">
        <v>22</v>
      </c>
      <c r="W7" s="7" t="s">
        <v>23</v>
      </c>
      <c r="X7" s="7" t="s">
        <v>24</v>
      </c>
      <c r="Y7" s="9" t="s">
        <v>25</v>
      </c>
      <c r="Z7" s="9" t="s">
        <v>26</v>
      </c>
      <c r="AA7" s="9" t="s">
        <v>27</v>
      </c>
      <c r="AB7" s="9" t="s">
        <v>28</v>
      </c>
      <c r="AC7" s="9" t="s">
        <v>29</v>
      </c>
      <c r="AD7" s="9" t="s">
        <v>30</v>
      </c>
      <c r="AE7" s="9" t="s">
        <v>31</v>
      </c>
      <c r="AF7" s="9" t="s">
        <v>32</v>
      </c>
      <c r="AG7" s="10" t="s">
        <v>33</v>
      </c>
      <c r="AH7" s="9" t="s">
        <v>34</v>
      </c>
      <c r="AI7" s="9" t="s">
        <v>35</v>
      </c>
      <c r="AJ7" s="9" t="s">
        <v>36</v>
      </c>
      <c r="AK7" s="9" t="s">
        <v>37</v>
      </c>
      <c r="AL7" s="9" t="s">
        <v>38</v>
      </c>
      <c r="AM7" s="9" t="s">
        <v>39</v>
      </c>
      <c r="AN7" s="9" t="s">
        <v>40</v>
      </c>
      <c r="AO7" s="10" t="s">
        <v>41</v>
      </c>
    </row>
    <row r="8" spans="1:41" x14ac:dyDescent="0.45">
      <c r="A8" s="11">
        <v>3684060</v>
      </c>
      <c r="B8" s="11" t="s">
        <v>42</v>
      </c>
      <c r="C8" s="11" t="s">
        <v>43</v>
      </c>
      <c r="D8" s="11" t="s">
        <v>44</v>
      </c>
      <c r="E8" s="11">
        <v>5110325</v>
      </c>
      <c r="F8" s="11" t="s">
        <v>45</v>
      </c>
      <c r="G8" s="11" t="s">
        <v>46</v>
      </c>
      <c r="H8" s="11" t="s">
        <v>47</v>
      </c>
      <c r="I8" s="11">
        <v>3376252</v>
      </c>
      <c r="J8" s="11" t="s">
        <v>48</v>
      </c>
      <c r="K8" s="11">
        <v>0</v>
      </c>
      <c r="L8" s="12">
        <v>43637</v>
      </c>
      <c r="M8" s="12">
        <v>44312</v>
      </c>
      <c r="N8" s="11">
        <v>2021</v>
      </c>
      <c r="O8" s="12">
        <v>44464</v>
      </c>
      <c r="P8" s="11"/>
      <c r="Q8" s="11"/>
      <c r="R8" s="12">
        <v>44434</v>
      </c>
      <c r="S8" s="11"/>
      <c r="T8" s="11" t="s">
        <v>49</v>
      </c>
      <c r="U8" s="11" t="s">
        <v>50</v>
      </c>
      <c r="V8" s="11">
        <v>1071</v>
      </c>
      <c r="W8" s="11">
        <v>0</v>
      </c>
      <c r="X8" s="11" t="s">
        <v>51</v>
      </c>
      <c r="Y8" s="13">
        <v>168616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168616</v>
      </c>
      <c r="AN8" s="13">
        <v>168616</v>
      </c>
      <c r="AO8" s="13">
        <v>168616</v>
      </c>
    </row>
    <row r="9" spans="1:41" x14ac:dyDescent="0.45">
      <c r="A9" s="11">
        <v>3728556</v>
      </c>
      <c r="B9" s="11" t="s">
        <v>42</v>
      </c>
      <c r="C9" s="11" t="s">
        <v>43</v>
      </c>
      <c r="D9" s="11" t="s">
        <v>44</v>
      </c>
      <c r="E9" s="11">
        <v>5170479</v>
      </c>
      <c r="F9" s="11" t="s">
        <v>52</v>
      </c>
      <c r="G9" s="11" t="s">
        <v>53</v>
      </c>
      <c r="H9" s="11" t="s">
        <v>47</v>
      </c>
      <c r="I9" s="11">
        <v>3811656</v>
      </c>
      <c r="J9" s="11" t="s">
        <v>54</v>
      </c>
      <c r="K9" s="11">
        <v>0</v>
      </c>
      <c r="L9" s="12">
        <v>44399</v>
      </c>
      <c r="M9" s="12">
        <v>44405</v>
      </c>
      <c r="N9" s="11">
        <v>2021</v>
      </c>
      <c r="O9" s="12">
        <v>44493</v>
      </c>
      <c r="P9" s="11"/>
      <c r="Q9" s="11"/>
      <c r="R9" s="12">
        <v>44463</v>
      </c>
      <c r="S9" s="11"/>
      <c r="T9" s="11" t="s">
        <v>49</v>
      </c>
      <c r="U9" s="11" t="s">
        <v>50</v>
      </c>
      <c r="V9" s="11">
        <v>1042</v>
      </c>
      <c r="W9" s="11">
        <v>0</v>
      </c>
      <c r="X9" s="11" t="s">
        <v>51</v>
      </c>
      <c r="Y9" s="13">
        <v>662610</v>
      </c>
      <c r="Z9" s="13">
        <v>0</v>
      </c>
      <c r="AA9" s="13">
        <v>0</v>
      </c>
      <c r="AB9" s="13">
        <v>0</v>
      </c>
      <c r="AC9" s="13">
        <v>-662600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10</v>
      </c>
      <c r="AN9" s="13">
        <v>10</v>
      </c>
      <c r="AO9" s="13">
        <v>10</v>
      </c>
    </row>
    <row r="10" spans="1:41" x14ac:dyDescent="0.45">
      <c r="A10" s="11">
        <v>3750871</v>
      </c>
      <c r="B10" s="11" t="s">
        <v>42</v>
      </c>
      <c r="C10" s="11" t="s">
        <v>43</v>
      </c>
      <c r="D10" s="11" t="s">
        <v>44</v>
      </c>
      <c r="E10" s="11">
        <v>5201871</v>
      </c>
      <c r="F10" s="11" t="s">
        <v>55</v>
      </c>
      <c r="G10" s="11" t="s">
        <v>56</v>
      </c>
      <c r="H10" s="11" t="s">
        <v>47</v>
      </c>
      <c r="I10" s="11">
        <v>3837991</v>
      </c>
      <c r="J10" s="11" t="s">
        <v>57</v>
      </c>
      <c r="K10" s="11">
        <v>0</v>
      </c>
      <c r="L10" s="12">
        <v>44444</v>
      </c>
      <c r="M10" s="12">
        <v>44452</v>
      </c>
      <c r="N10" s="11">
        <v>2021</v>
      </c>
      <c r="O10" s="12">
        <v>44521</v>
      </c>
      <c r="P10" s="11"/>
      <c r="Q10" s="12">
        <v>45113</v>
      </c>
      <c r="R10" s="12">
        <v>44491</v>
      </c>
      <c r="S10" s="11"/>
      <c r="T10" s="11" t="s">
        <v>49</v>
      </c>
      <c r="U10" s="11" t="s">
        <v>50</v>
      </c>
      <c r="V10" s="11">
        <v>1014</v>
      </c>
      <c r="W10" s="11">
        <v>0</v>
      </c>
      <c r="X10" s="11" t="s">
        <v>58</v>
      </c>
      <c r="Y10" s="13">
        <v>4025988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4025988</v>
      </c>
      <c r="AG10" s="13">
        <v>4025988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4025988</v>
      </c>
      <c r="AO10" s="13">
        <v>4025988</v>
      </c>
    </row>
    <row r="11" spans="1:41" x14ac:dyDescent="0.45">
      <c r="A11" s="11">
        <v>4121251</v>
      </c>
      <c r="B11" s="11" t="s">
        <v>42</v>
      </c>
      <c r="C11" s="11" t="s">
        <v>43</v>
      </c>
      <c r="D11" s="11" t="s">
        <v>44</v>
      </c>
      <c r="E11" s="11">
        <v>5752096</v>
      </c>
      <c r="F11" s="11" t="s">
        <v>59</v>
      </c>
      <c r="G11" s="11" t="s">
        <v>60</v>
      </c>
      <c r="H11" s="11" t="s">
        <v>47</v>
      </c>
      <c r="I11" s="11">
        <v>4310301</v>
      </c>
      <c r="J11" s="11" t="s">
        <v>61</v>
      </c>
      <c r="K11" s="11">
        <v>0</v>
      </c>
      <c r="L11" s="12">
        <v>45142</v>
      </c>
      <c r="M11" s="12">
        <v>45143</v>
      </c>
      <c r="N11" s="11">
        <v>2023</v>
      </c>
      <c r="O11" s="12">
        <v>45238</v>
      </c>
      <c r="P11" s="11"/>
      <c r="Q11" s="11"/>
      <c r="R11" s="12">
        <v>45208</v>
      </c>
      <c r="S11" s="11"/>
      <c r="T11" s="11" t="s">
        <v>49</v>
      </c>
      <c r="U11" s="11" t="s">
        <v>50</v>
      </c>
      <c r="V11" s="11">
        <v>297</v>
      </c>
      <c r="W11" s="11">
        <v>0</v>
      </c>
      <c r="X11" s="11" t="s">
        <v>51</v>
      </c>
      <c r="Y11" s="13">
        <v>526076</v>
      </c>
      <c r="Z11" s="13">
        <v>0</v>
      </c>
      <c r="AA11" s="13">
        <v>0</v>
      </c>
      <c r="AB11" s="13">
        <v>0</v>
      </c>
      <c r="AC11" s="13">
        <v>-515554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10522</v>
      </c>
      <c r="AN11" s="13">
        <v>10522</v>
      </c>
      <c r="AO11" s="13">
        <v>10522</v>
      </c>
    </row>
    <row r="12" spans="1:41" x14ac:dyDescent="0.45">
      <c r="A12" s="11">
        <v>4195887</v>
      </c>
      <c r="B12" s="11" t="s">
        <v>42</v>
      </c>
      <c r="C12" s="11" t="s">
        <v>62</v>
      </c>
      <c r="D12" s="11" t="s">
        <v>44</v>
      </c>
      <c r="E12" s="11">
        <v>5867818</v>
      </c>
      <c r="F12" s="11" t="s">
        <v>63</v>
      </c>
      <c r="G12" s="11" t="s">
        <v>64</v>
      </c>
      <c r="H12" s="11" t="s">
        <v>47</v>
      </c>
      <c r="I12" s="11">
        <v>4409125</v>
      </c>
      <c r="J12" s="11" t="s">
        <v>65</v>
      </c>
      <c r="K12" s="11">
        <v>0</v>
      </c>
      <c r="L12" s="12">
        <v>45283</v>
      </c>
      <c r="M12" s="12">
        <v>45284</v>
      </c>
      <c r="N12" s="11">
        <v>2023</v>
      </c>
      <c r="O12" s="12">
        <v>45513</v>
      </c>
      <c r="P12" s="11"/>
      <c r="Q12" s="11"/>
      <c r="R12" s="12">
        <v>45483</v>
      </c>
      <c r="S12" s="11"/>
      <c r="T12" s="11" t="s">
        <v>49</v>
      </c>
      <c r="U12" s="11" t="s">
        <v>50</v>
      </c>
      <c r="V12" s="11">
        <v>22</v>
      </c>
      <c r="W12" s="11">
        <v>0</v>
      </c>
      <c r="X12" s="11" t="s">
        <v>51</v>
      </c>
      <c r="Y12" s="13">
        <v>73400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73400</v>
      </c>
      <c r="AK12" s="13">
        <v>0</v>
      </c>
      <c r="AL12" s="13">
        <v>0</v>
      </c>
      <c r="AM12" s="13">
        <v>0</v>
      </c>
      <c r="AN12" s="13">
        <v>73400</v>
      </c>
      <c r="AO12" s="13">
        <v>73400</v>
      </c>
    </row>
    <row r="18" spans="3:3" x14ac:dyDescent="0.45">
      <c r="C1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"/>
  <sheetViews>
    <sheetView showGridLines="0" topLeftCell="AB1" zoomScale="75" zoomScaleNormal="75" workbookViewId="0">
      <selection activeCell="AM10" sqref="AM10"/>
    </sheetView>
  </sheetViews>
  <sheetFormatPr baseColWidth="10" defaultRowHeight="14.5" x14ac:dyDescent="0.35"/>
  <cols>
    <col min="2" max="2" width="28.81640625" bestFit="1" customWidth="1"/>
    <col min="27" max="27" width="45" bestFit="1" customWidth="1"/>
    <col min="28" max="28" width="12" bestFit="1" customWidth="1"/>
    <col min="29" max="29" width="9.1796875" customWidth="1"/>
    <col min="30" max="30" width="9.7265625" customWidth="1"/>
    <col min="31" max="31" width="10" customWidth="1"/>
    <col min="33" max="33" width="8.81640625" customWidth="1"/>
    <col min="34" max="34" width="9.81640625" bestFit="1" customWidth="1"/>
    <col min="35" max="35" width="11.453125" bestFit="1" customWidth="1"/>
    <col min="36" max="36" width="9.26953125" bestFit="1" customWidth="1"/>
    <col min="37" max="37" width="8.54296875" customWidth="1"/>
    <col min="38" max="38" width="8.453125" customWidth="1"/>
    <col min="39" max="39" width="9.453125" customWidth="1"/>
    <col min="40" max="40" width="9.81640625" customWidth="1"/>
    <col min="41" max="41" width="11.453125" style="29" bestFit="1" customWidth="1"/>
    <col min="42" max="42" width="14" style="29" bestFit="1" customWidth="1"/>
    <col min="43" max="43" width="25.54296875" bestFit="1" customWidth="1"/>
    <col min="46" max="46" width="13.54296875" bestFit="1" customWidth="1"/>
  </cols>
  <sheetData>
    <row r="1" spans="1:46" ht="16.5" x14ac:dyDescent="0.4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4"/>
      <c r="S1" s="14"/>
      <c r="T1" s="14"/>
      <c r="U1" s="14"/>
      <c r="V1" s="14"/>
      <c r="W1" s="3"/>
      <c r="X1" s="3"/>
      <c r="Y1" s="3"/>
      <c r="Z1" s="3"/>
      <c r="AA1" s="3"/>
      <c r="AB1" s="3">
        <f>SUM(AB3:AB7)</f>
        <v>5456690</v>
      </c>
      <c r="AC1" s="3">
        <v>0</v>
      </c>
      <c r="AD1" s="3">
        <v>0</v>
      </c>
      <c r="AE1" s="3">
        <v>-1</v>
      </c>
      <c r="AF1" s="3">
        <v>-662600</v>
      </c>
      <c r="AG1" s="3">
        <v>73400</v>
      </c>
      <c r="AH1" s="3">
        <v>0</v>
      </c>
      <c r="AI1" s="3">
        <v>4025988</v>
      </c>
      <c r="AJ1" s="3">
        <v>0</v>
      </c>
      <c r="AK1" s="3">
        <v>0</v>
      </c>
      <c r="AL1" s="3">
        <v>0</v>
      </c>
      <c r="AM1" s="3">
        <v>0</v>
      </c>
      <c r="AN1" s="3">
        <v>0</v>
      </c>
      <c r="AO1" s="3">
        <v>1111253</v>
      </c>
      <c r="AP1" s="6">
        <f>SUBTOTAL(9,AP3:AP7)</f>
        <v>4794090</v>
      </c>
    </row>
    <row r="2" spans="1:46" s="22" customFormat="1" ht="53.25" customHeight="1" x14ac:dyDescent="0.35">
      <c r="A2" s="15" t="s">
        <v>69</v>
      </c>
      <c r="B2" s="15" t="s">
        <v>70</v>
      </c>
      <c r="C2" s="16" t="s">
        <v>1</v>
      </c>
      <c r="D2" s="16" t="s">
        <v>3</v>
      </c>
      <c r="E2" s="16" t="s">
        <v>4</v>
      </c>
      <c r="F2" s="16" t="s">
        <v>71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72</v>
      </c>
      <c r="L2" s="16" t="s">
        <v>9</v>
      </c>
      <c r="M2" s="16" t="s">
        <v>10</v>
      </c>
      <c r="N2" s="16" t="s">
        <v>11</v>
      </c>
      <c r="O2" s="16" t="s">
        <v>12</v>
      </c>
      <c r="P2" s="16" t="s">
        <v>13</v>
      </c>
      <c r="Q2" s="16" t="s">
        <v>14</v>
      </c>
      <c r="R2" s="17" t="s">
        <v>15</v>
      </c>
      <c r="S2" s="17" t="s">
        <v>16</v>
      </c>
      <c r="T2" s="17" t="s">
        <v>17</v>
      </c>
      <c r="U2" s="17" t="s">
        <v>18</v>
      </c>
      <c r="V2" s="17" t="s">
        <v>19</v>
      </c>
      <c r="W2" s="16" t="s">
        <v>20</v>
      </c>
      <c r="X2" s="16" t="s">
        <v>21</v>
      </c>
      <c r="Y2" s="16" t="s">
        <v>22</v>
      </c>
      <c r="Z2" s="16" t="s">
        <v>23</v>
      </c>
      <c r="AA2" s="16" t="s">
        <v>24</v>
      </c>
      <c r="AB2" s="18" t="s">
        <v>25</v>
      </c>
      <c r="AC2" s="18" t="s">
        <v>26</v>
      </c>
      <c r="AD2" s="18" t="s">
        <v>27</v>
      </c>
      <c r="AE2" s="18" t="s">
        <v>28</v>
      </c>
      <c r="AF2" s="18" t="s">
        <v>29</v>
      </c>
      <c r="AG2" s="18" t="s">
        <v>30</v>
      </c>
      <c r="AH2" s="18" t="s">
        <v>31</v>
      </c>
      <c r="AI2" s="18" t="s">
        <v>32</v>
      </c>
      <c r="AJ2" s="18" t="s">
        <v>34</v>
      </c>
      <c r="AK2" s="18" t="s">
        <v>35</v>
      </c>
      <c r="AL2" s="18" t="s">
        <v>36</v>
      </c>
      <c r="AM2" s="18" t="s">
        <v>37</v>
      </c>
      <c r="AN2" s="18" t="s">
        <v>38</v>
      </c>
      <c r="AO2" s="18" t="s">
        <v>39</v>
      </c>
      <c r="AP2" s="19" t="s">
        <v>73</v>
      </c>
      <c r="AQ2" s="20" t="s">
        <v>123</v>
      </c>
      <c r="AR2" s="21" t="s">
        <v>74</v>
      </c>
      <c r="AS2" s="21" t="s">
        <v>75</v>
      </c>
      <c r="AT2" s="21" t="s">
        <v>76</v>
      </c>
    </row>
    <row r="3" spans="1:46" ht="16.5" x14ac:dyDescent="0.35">
      <c r="A3" s="23">
        <v>830005028</v>
      </c>
      <c r="B3" s="24" t="s">
        <v>77</v>
      </c>
      <c r="C3" s="88">
        <v>3684060</v>
      </c>
      <c r="D3" s="25" t="s">
        <v>43</v>
      </c>
      <c r="E3" s="25" t="s">
        <v>44</v>
      </c>
      <c r="F3" s="25" t="s">
        <v>78</v>
      </c>
      <c r="G3" s="25">
        <v>5110325</v>
      </c>
      <c r="H3" s="25" t="s">
        <v>45</v>
      </c>
      <c r="I3" s="25" t="s">
        <v>46</v>
      </c>
      <c r="J3" s="25">
        <v>890303093</v>
      </c>
      <c r="K3" s="25">
        <v>890303093</v>
      </c>
      <c r="L3" s="25">
        <v>3376252</v>
      </c>
      <c r="M3" s="25" t="s">
        <v>48</v>
      </c>
      <c r="N3" s="25">
        <v>0</v>
      </c>
      <c r="O3" s="25" t="s">
        <v>79</v>
      </c>
      <c r="P3" s="25" t="s">
        <v>80</v>
      </c>
      <c r="Q3" s="25">
        <v>2021</v>
      </c>
      <c r="R3" s="26">
        <v>44464</v>
      </c>
      <c r="S3" s="26" t="s">
        <v>81</v>
      </c>
      <c r="T3" s="26"/>
      <c r="U3" s="26">
        <v>44434</v>
      </c>
      <c r="V3" s="26" t="s">
        <v>81</v>
      </c>
      <c r="W3" s="25" t="s">
        <v>49</v>
      </c>
      <c r="X3" s="25" t="s">
        <v>50</v>
      </c>
      <c r="Y3" s="25">
        <v>947</v>
      </c>
      <c r="Z3" s="25">
        <v>0</v>
      </c>
      <c r="AA3" s="25" t="s">
        <v>121</v>
      </c>
      <c r="AB3" s="27">
        <v>168616</v>
      </c>
      <c r="AC3" s="27">
        <v>0</v>
      </c>
      <c r="AD3" s="27">
        <v>0</v>
      </c>
      <c r="AE3" s="27">
        <v>0</v>
      </c>
      <c r="AF3" s="27">
        <v>0</v>
      </c>
      <c r="AG3" s="27">
        <v>0</v>
      </c>
      <c r="AH3" s="27">
        <v>0</v>
      </c>
      <c r="AI3" s="27">
        <v>0</v>
      </c>
      <c r="AJ3" s="27">
        <v>0</v>
      </c>
      <c r="AK3" s="27">
        <v>0</v>
      </c>
      <c r="AL3" s="27">
        <v>0</v>
      </c>
      <c r="AM3" s="27">
        <v>0</v>
      </c>
      <c r="AN3" s="27">
        <v>0</v>
      </c>
      <c r="AO3" s="27">
        <v>168616</v>
      </c>
      <c r="AP3" s="27">
        <v>168616</v>
      </c>
      <c r="AQ3" s="23" t="s">
        <v>82</v>
      </c>
      <c r="AR3" s="23" t="s">
        <v>83</v>
      </c>
      <c r="AS3" s="23" t="s">
        <v>82</v>
      </c>
      <c r="AT3" s="28">
        <v>45565</v>
      </c>
    </row>
    <row r="4" spans="1:46" ht="16.5" x14ac:dyDescent="0.35">
      <c r="A4" s="23">
        <v>830005028</v>
      </c>
      <c r="B4" s="24" t="s">
        <v>77</v>
      </c>
      <c r="C4" s="88">
        <v>3728556</v>
      </c>
      <c r="D4" s="25" t="s">
        <v>43</v>
      </c>
      <c r="E4" s="25" t="s">
        <v>44</v>
      </c>
      <c r="F4" s="25" t="s">
        <v>78</v>
      </c>
      <c r="G4" s="25">
        <v>5170479</v>
      </c>
      <c r="H4" s="25" t="s">
        <v>52</v>
      </c>
      <c r="I4" s="25" t="s">
        <v>53</v>
      </c>
      <c r="J4" s="25">
        <v>890303093</v>
      </c>
      <c r="K4" s="25">
        <v>890303093</v>
      </c>
      <c r="L4" s="25">
        <v>3811656</v>
      </c>
      <c r="M4" s="25" t="s">
        <v>54</v>
      </c>
      <c r="N4" s="25">
        <v>0</v>
      </c>
      <c r="O4" s="25" t="s">
        <v>84</v>
      </c>
      <c r="P4" s="25" t="s">
        <v>85</v>
      </c>
      <c r="Q4" s="25">
        <v>2021</v>
      </c>
      <c r="R4" s="26">
        <v>44493</v>
      </c>
      <c r="S4" s="26" t="s">
        <v>81</v>
      </c>
      <c r="T4" s="26"/>
      <c r="U4" s="26">
        <v>44463</v>
      </c>
      <c r="V4" s="26" t="s">
        <v>81</v>
      </c>
      <c r="W4" s="25" t="s">
        <v>49</v>
      </c>
      <c r="X4" s="25" t="s">
        <v>50</v>
      </c>
      <c r="Y4" s="25">
        <v>918</v>
      </c>
      <c r="Z4" s="25">
        <v>0</v>
      </c>
      <c r="AA4" s="25" t="s">
        <v>121</v>
      </c>
      <c r="AB4" s="27">
        <v>662610</v>
      </c>
      <c r="AC4" s="27">
        <v>0</v>
      </c>
      <c r="AD4" s="27">
        <v>0</v>
      </c>
      <c r="AE4" s="27">
        <v>0</v>
      </c>
      <c r="AF4" s="27">
        <v>-662600</v>
      </c>
      <c r="AG4" s="27">
        <v>0</v>
      </c>
      <c r="AH4" s="27">
        <v>0</v>
      </c>
      <c r="AI4" s="27">
        <v>0</v>
      </c>
      <c r="AJ4" s="27">
        <v>0</v>
      </c>
      <c r="AK4" s="27">
        <v>0</v>
      </c>
      <c r="AL4" s="27">
        <v>0</v>
      </c>
      <c r="AM4" s="27">
        <v>0</v>
      </c>
      <c r="AN4" s="27">
        <v>0</v>
      </c>
      <c r="AO4" s="27">
        <v>10</v>
      </c>
      <c r="AP4" s="27">
        <v>10</v>
      </c>
      <c r="AQ4" s="23" t="s">
        <v>82</v>
      </c>
      <c r="AR4" s="23" t="s">
        <v>83</v>
      </c>
      <c r="AS4" s="23" t="s">
        <v>82</v>
      </c>
      <c r="AT4" s="28">
        <v>45565</v>
      </c>
    </row>
    <row r="5" spans="1:46" ht="16.5" x14ac:dyDescent="0.35">
      <c r="A5" s="23">
        <v>830005028</v>
      </c>
      <c r="B5" s="24" t="s">
        <v>77</v>
      </c>
      <c r="C5" s="88">
        <v>3750871</v>
      </c>
      <c r="D5" s="25" t="s">
        <v>43</v>
      </c>
      <c r="E5" s="25" t="s">
        <v>44</v>
      </c>
      <c r="F5" s="25" t="s">
        <v>78</v>
      </c>
      <c r="G5" s="25">
        <v>5201871</v>
      </c>
      <c r="H5" s="25" t="s">
        <v>55</v>
      </c>
      <c r="I5" s="25" t="s">
        <v>56</v>
      </c>
      <c r="J5" s="25">
        <v>890303093</v>
      </c>
      <c r="K5" s="25">
        <v>890303093</v>
      </c>
      <c r="L5" s="25">
        <v>3837991</v>
      </c>
      <c r="M5" s="25" t="s">
        <v>57</v>
      </c>
      <c r="N5" s="25">
        <v>0</v>
      </c>
      <c r="O5" s="25" t="s">
        <v>86</v>
      </c>
      <c r="P5" s="25" t="s">
        <v>87</v>
      </c>
      <c r="Q5" s="25">
        <v>2021</v>
      </c>
      <c r="R5" s="26">
        <v>44521</v>
      </c>
      <c r="S5" s="26" t="s">
        <v>81</v>
      </c>
      <c r="T5" s="26">
        <v>45113</v>
      </c>
      <c r="U5" s="26">
        <v>44491</v>
      </c>
      <c r="V5" s="26" t="s">
        <v>81</v>
      </c>
      <c r="W5" s="25" t="s">
        <v>49</v>
      </c>
      <c r="X5" s="25" t="s">
        <v>50</v>
      </c>
      <c r="Y5" s="25">
        <v>890</v>
      </c>
      <c r="Z5" s="25">
        <v>0</v>
      </c>
      <c r="AA5" s="25" t="s">
        <v>121</v>
      </c>
      <c r="AB5" s="27">
        <v>4025988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0</v>
      </c>
      <c r="AI5" s="27">
        <v>4025988</v>
      </c>
      <c r="AJ5" s="27">
        <v>0</v>
      </c>
      <c r="AK5" s="27">
        <v>0</v>
      </c>
      <c r="AL5" s="27">
        <v>0</v>
      </c>
      <c r="AM5" s="27">
        <v>0</v>
      </c>
      <c r="AN5" s="27">
        <v>0</v>
      </c>
      <c r="AO5" s="27">
        <v>0</v>
      </c>
      <c r="AP5" s="27">
        <v>4025988</v>
      </c>
      <c r="AQ5" s="23" t="s">
        <v>82</v>
      </c>
      <c r="AR5" s="23" t="s">
        <v>83</v>
      </c>
      <c r="AS5" s="23" t="s">
        <v>82</v>
      </c>
      <c r="AT5" s="28">
        <v>45565</v>
      </c>
    </row>
    <row r="6" spans="1:46" ht="16.5" x14ac:dyDescent="0.35">
      <c r="A6" s="23">
        <v>830005028</v>
      </c>
      <c r="B6" s="24" t="s">
        <v>77</v>
      </c>
      <c r="C6" s="88">
        <v>4121251</v>
      </c>
      <c r="D6" s="25" t="s">
        <v>43</v>
      </c>
      <c r="E6" s="25" t="s">
        <v>44</v>
      </c>
      <c r="F6" s="25" t="s">
        <v>78</v>
      </c>
      <c r="G6" s="25">
        <v>5752096</v>
      </c>
      <c r="H6" s="25" t="s">
        <v>59</v>
      </c>
      <c r="I6" s="25" t="s">
        <v>60</v>
      </c>
      <c r="J6" s="25">
        <v>890303093</v>
      </c>
      <c r="K6" s="25">
        <v>890303093</v>
      </c>
      <c r="L6" s="25">
        <v>4310301</v>
      </c>
      <c r="M6" s="25" t="s">
        <v>61</v>
      </c>
      <c r="N6" s="25">
        <v>0</v>
      </c>
      <c r="O6" s="25" t="s">
        <v>88</v>
      </c>
      <c r="P6" s="25" t="s">
        <v>89</v>
      </c>
      <c r="Q6" s="25">
        <v>2023</v>
      </c>
      <c r="R6" s="26">
        <v>45238</v>
      </c>
      <c r="S6" s="26" t="s">
        <v>81</v>
      </c>
      <c r="T6" s="26"/>
      <c r="U6" s="26">
        <v>45208</v>
      </c>
      <c r="V6" s="26" t="s">
        <v>81</v>
      </c>
      <c r="W6" s="25" t="s">
        <v>49</v>
      </c>
      <c r="X6" s="25" t="s">
        <v>50</v>
      </c>
      <c r="Y6" s="25">
        <v>173</v>
      </c>
      <c r="Z6" s="25">
        <v>0</v>
      </c>
      <c r="AA6" s="25" t="s">
        <v>121</v>
      </c>
      <c r="AB6" s="27">
        <v>526076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526076</v>
      </c>
      <c r="AP6" s="27">
        <v>526076</v>
      </c>
      <c r="AQ6" s="23" t="s">
        <v>82</v>
      </c>
      <c r="AR6" s="23" t="s">
        <v>83</v>
      </c>
      <c r="AS6" s="23" t="s">
        <v>82</v>
      </c>
      <c r="AT6" s="28">
        <v>45565</v>
      </c>
    </row>
    <row r="7" spans="1:46" ht="16.5" x14ac:dyDescent="0.35">
      <c r="A7" s="23">
        <v>830005028</v>
      </c>
      <c r="B7" s="24" t="s">
        <v>77</v>
      </c>
      <c r="C7" s="88">
        <v>4195887</v>
      </c>
      <c r="D7" s="25" t="s">
        <v>62</v>
      </c>
      <c r="E7" s="25" t="s">
        <v>44</v>
      </c>
      <c r="F7" s="25" t="s">
        <v>90</v>
      </c>
      <c r="G7" s="25">
        <v>5867818</v>
      </c>
      <c r="H7" s="25" t="s">
        <v>63</v>
      </c>
      <c r="I7" s="25" t="s">
        <v>64</v>
      </c>
      <c r="J7" s="25">
        <v>890303093</v>
      </c>
      <c r="K7" s="25">
        <v>890303093</v>
      </c>
      <c r="L7" s="25">
        <v>4409125</v>
      </c>
      <c r="M7" s="25" t="s">
        <v>65</v>
      </c>
      <c r="N7" s="25">
        <v>0</v>
      </c>
      <c r="O7" s="25" t="s">
        <v>91</v>
      </c>
      <c r="P7" s="25" t="s">
        <v>92</v>
      </c>
      <c r="Q7" s="25">
        <v>2023</v>
      </c>
      <c r="R7" s="26">
        <v>45314</v>
      </c>
      <c r="S7" s="26" t="s">
        <v>81</v>
      </c>
      <c r="T7" s="26"/>
      <c r="U7" s="26" t="s">
        <v>81</v>
      </c>
      <c r="V7" s="26" t="s">
        <v>81</v>
      </c>
      <c r="W7" s="25" t="s">
        <v>49</v>
      </c>
      <c r="X7" s="25" t="s">
        <v>50</v>
      </c>
      <c r="Y7" s="25">
        <v>127</v>
      </c>
      <c r="Z7" s="25">
        <v>0</v>
      </c>
      <c r="AA7" s="25" t="s">
        <v>93</v>
      </c>
      <c r="AB7" s="27">
        <v>73400</v>
      </c>
      <c r="AC7" s="27">
        <v>0</v>
      </c>
      <c r="AD7" s="27">
        <v>0</v>
      </c>
      <c r="AE7" s="27">
        <v>0</v>
      </c>
      <c r="AF7" s="27">
        <v>0</v>
      </c>
      <c r="AG7" s="27">
        <v>73400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73400</v>
      </c>
      <c r="AQ7" s="23" t="s">
        <v>93</v>
      </c>
      <c r="AR7" s="23" t="s">
        <v>83</v>
      </c>
      <c r="AS7" s="23" t="s">
        <v>93</v>
      </c>
      <c r="AT7" s="28">
        <v>45565</v>
      </c>
    </row>
    <row r="10" spans="1:46" ht="16.5" x14ac:dyDescent="0.35">
      <c r="C10" s="11"/>
    </row>
    <row r="11" spans="1:46" ht="16.5" x14ac:dyDescent="0.35">
      <c r="C11" s="11"/>
    </row>
    <row r="12" spans="1:46" ht="16.5" x14ac:dyDescent="0.35">
      <c r="C12" s="11"/>
    </row>
    <row r="13" spans="1:46" ht="16.5" x14ac:dyDescent="0.35">
      <c r="C13" s="11"/>
    </row>
    <row r="14" spans="1:46" ht="16.5" x14ac:dyDescent="0.35">
      <c r="C14" s="11"/>
    </row>
  </sheetData>
  <protectedRanges>
    <protectedRange algorithmName="SHA-512" hashValue="9+ah9tJAD1d4FIK7boMSAp9ZhkqWOsKcliwsS35JSOsk0Aea+c/2yFVjBeVDsv7trYxT+iUP9dPVCIbjcjaMoQ==" saltValue="Z7GArlXd1BdcXotzmJqK/w==" spinCount="100000" sqref="A3:B7" name="Rango1_2"/>
  </protectedRanges>
  <conditionalFormatting sqref="C1:C1048576">
    <cfRule type="duplicateValues" dxfId="0" priority="1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16" sqref="E16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1.453125" style="30"/>
    <col min="226" max="226" width="4.453125" style="30" customWidth="1"/>
    <col min="227" max="227" width="11.453125" style="30"/>
    <col min="228" max="228" width="17.54296875" style="30" customWidth="1"/>
    <col min="229" max="229" width="11.54296875" style="30" customWidth="1"/>
    <col min="230" max="233" width="11.453125" style="30"/>
    <col min="234" max="234" width="22.54296875" style="30" customWidth="1"/>
    <col min="235" max="235" width="14" style="30" customWidth="1"/>
    <col min="236" max="236" width="1.7265625" style="30" customWidth="1"/>
    <col min="237" max="481" width="11.453125" style="30"/>
    <col min="482" max="482" width="4.453125" style="30" customWidth="1"/>
    <col min="483" max="483" width="11.453125" style="30"/>
    <col min="484" max="484" width="17.54296875" style="30" customWidth="1"/>
    <col min="485" max="485" width="11.54296875" style="30" customWidth="1"/>
    <col min="486" max="489" width="11.453125" style="30"/>
    <col min="490" max="490" width="22.54296875" style="30" customWidth="1"/>
    <col min="491" max="491" width="14" style="30" customWidth="1"/>
    <col min="492" max="492" width="1.7265625" style="30" customWidth="1"/>
    <col min="493" max="737" width="11.453125" style="30"/>
    <col min="738" max="738" width="4.453125" style="30" customWidth="1"/>
    <col min="739" max="739" width="11.453125" style="30"/>
    <col min="740" max="740" width="17.54296875" style="30" customWidth="1"/>
    <col min="741" max="741" width="11.54296875" style="30" customWidth="1"/>
    <col min="742" max="745" width="11.453125" style="30"/>
    <col min="746" max="746" width="22.54296875" style="30" customWidth="1"/>
    <col min="747" max="747" width="14" style="30" customWidth="1"/>
    <col min="748" max="748" width="1.7265625" style="30" customWidth="1"/>
    <col min="749" max="993" width="11.453125" style="30"/>
    <col min="994" max="994" width="4.453125" style="30" customWidth="1"/>
    <col min="995" max="995" width="11.453125" style="30"/>
    <col min="996" max="996" width="17.54296875" style="30" customWidth="1"/>
    <col min="997" max="997" width="11.54296875" style="30" customWidth="1"/>
    <col min="998" max="1001" width="11.4531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1.453125" style="30"/>
    <col min="1250" max="1250" width="4.453125" style="30" customWidth="1"/>
    <col min="1251" max="1251" width="11.453125" style="30"/>
    <col min="1252" max="1252" width="17.54296875" style="30" customWidth="1"/>
    <col min="1253" max="1253" width="11.54296875" style="30" customWidth="1"/>
    <col min="1254" max="1257" width="11.4531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1.453125" style="30"/>
    <col min="1506" max="1506" width="4.453125" style="30" customWidth="1"/>
    <col min="1507" max="1507" width="11.453125" style="30"/>
    <col min="1508" max="1508" width="17.54296875" style="30" customWidth="1"/>
    <col min="1509" max="1509" width="11.54296875" style="30" customWidth="1"/>
    <col min="1510" max="1513" width="11.4531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1.453125" style="30"/>
    <col min="1762" max="1762" width="4.453125" style="30" customWidth="1"/>
    <col min="1763" max="1763" width="11.453125" style="30"/>
    <col min="1764" max="1764" width="17.54296875" style="30" customWidth="1"/>
    <col min="1765" max="1765" width="11.54296875" style="30" customWidth="1"/>
    <col min="1766" max="1769" width="11.4531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1.453125" style="30"/>
    <col min="2018" max="2018" width="4.453125" style="30" customWidth="1"/>
    <col min="2019" max="2019" width="11.453125" style="30"/>
    <col min="2020" max="2020" width="17.54296875" style="30" customWidth="1"/>
    <col min="2021" max="2021" width="11.54296875" style="30" customWidth="1"/>
    <col min="2022" max="2025" width="11.4531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1.453125" style="30"/>
    <col min="2274" max="2274" width="4.453125" style="30" customWidth="1"/>
    <col min="2275" max="2275" width="11.453125" style="30"/>
    <col min="2276" max="2276" width="17.54296875" style="30" customWidth="1"/>
    <col min="2277" max="2277" width="11.54296875" style="30" customWidth="1"/>
    <col min="2278" max="2281" width="11.4531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1.453125" style="30"/>
    <col min="2530" max="2530" width="4.453125" style="30" customWidth="1"/>
    <col min="2531" max="2531" width="11.453125" style="30"/>
    <col min="2532" max="2532" width="17.54296875" style="30" customWidth="1"/>
    <col min="2533" max="2533" width="11.54296875" style="30" customWidth="1"/>
    <col min="2534" max="2537" width="11.4531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1.453125" style="30"/>
    <col min="2786" max="2786" width="4.453125" style="30" customWidth="1"/>
    <col min="2787" max="2787" width="11.453125" style="30"/>
    <col min="2788" max="2788" width="17.54296875" style="30" customWidth="1"/>
    <col min="2789" max="2789" width="11.54296875" style="30" customWidth="1"/>
    <col min="2790" max="2793" width="11.4531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1.453125" style="30"/>
    <col min="3042" max="3042" width="4.453125" style="30" customWidth="1"/>
    <col min="3043" max="3043" width="11.453125" style="30"/>
    <col min="3044" max="3044" width="17.54296875" style="30" customWidth="1"/>
    <col min="3045" max="3045" width="11.54296875" style="30" customWidth="1"/>
    <col min="3046" max="3049" width="11.4531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1.453125" style="30"/>
    <col min="3298" max="3298" width="4.453125" style="30" customWidth="1"/>
    <col min="3299" max="3299" width="11.453125" style="30"/>
    <col min="3300" max="3300" width="17.54296875" style="30" customWidth="1"/>
    <col min="3301" max="3301" width="11.54296875" style="30" customWidth="1"/>
    <col min="3302" max="3305" width="11.4531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1.453125" style="30"/>
    <col min="3554" max="3554" width="4.453125" style="30" customWidth="1"/>
    <col min="3555" max="3555" width="11.453125" style="30"/>
    <col min="3556" max="3556" width="17.54296875" style="30" customWidth="1"/>
    <col min="3557" max="3557" width="11.54296875" style="30" customWidth="1"/>
    <col min="3558" max="3561" width="11.4531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1.453125" style="30"/>
    <col min="3810" max="3810" width="4.453125" style="30" customWidth="1"/>
    <col min="3811" max="3811" width="11.453125" style="30"/>
    <col min="3812" max="3812" width="17.54296875" style="30" customWidth="1"/>
    <col min="3813" max="3813" width="11.54296875" style="30" customWidth="1"/>
    <col min="3814" max="3817" width="11.4531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1.453125" style="30"/>
    <col min="4066" max="4066" width="4.453125" style="30" customWidth="1"/>
    <col min="4067" max="4067" width="11.453125" style="30"/>
    <col min="4068" max="4068" width="17.54296875" style="30" customWidth="1"/>
    <col min="4069" max="4069" width="11.54296875" style="30" customWidth="1"/>
    <col min="4070" max="4073" width="11.4531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1.453125" style="30"/>
    <col min="4322" max="4322" width="4.453125" style="30" customWidth="1"/>
    <col min="4323" max="4323" width="11.453125" style="30"/>
    <col min="4324" max="4324" width="17.54296875" style="30" customWidth="1"/>
    <col min="4325" max="4325" width="11.54296875" style="30" customWidth="1"/>
    <col min="4326" max="4329" width="11.4531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1.453125" style="30"/>
    <col min="4578" max="4578" width="4.453125" style="30" customWidth="1"/>
    <col min="4579" max="4579" width="11.453125" style="30"/>
    <col min="4580" max="4580" width="17.54296875" style="30" customWidth="1"/>
    <col min="4581" max="4581" width="11.54296875" style="30" customWidth="1"/>
    <col min="4582" max="4585" width="11.4531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1.453125" style="30"/>
    <col min="4834" max="4834" width="4.453125" style="30" customWidth="1"/>
    <col min="4835" max="4835" width="11.453125" style="30"/>
    <col min="4836" max="4836" width="17.54296875" style="30" customWidth="1"/>
    <col min="4837" max="4837" width="11.54296875" style="30" customWidth="1"/>
    <col min="4838" max="4841" width="11.4531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1.453125" style="30"/>
    <col min="5090" max="5090" width="4.453125" style="30" customWidth="1"/>
    <col min="5091" max="5091" width="11.453125" style="30"/>
    <col min="5092" max="5092" width="17.54296875" style="30" customWidth="1"/>
    <col min="5093" max="5093" width="11.54296875" style="30" customWidth="1"/>
    <col min="5094" max="5097" width="11.4531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1.453125" style="30"/>
    <col min="5346" max="5346" width="4.453125" style="30" customWidth="1"/>
    <col min="5347" max="5347" width="11.453125" style="30"/>
    <col min="5348" max="5348" width="17.54296875" style="30" customWidth="1"/>
    <col min="5349" max="5349" width="11.54296875" style="30" customWidth="1"/>
    <col min="5350" max="5353" width="11.4531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1.453125" style="30"/>
    <col min="5602" max="5602" width="4.453125" style="30" customWidth="1"/>
    <col min="5603" max="5603" width="11.453125" style="30"/>
    <col min="5604" max="5604" width="17.54296875" style="30" customWidth="1"/>
    <col min="5605" max="5605" width="11.54296875" style="30" customWidth="1"/>
    <col min="5606" max="5609" width="11.4531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1.453125" style="30"/>
    <col min="5858" max="5858" width="4.453125" style="30" customWidth="1"/>
    <col min="5859" max="5859" width="11.453125" style="30"/>
    <col min="5860" max="5860" width="17.54296875" style="30" customWidth="1"/>
    <col min="5861" max="5861" width="11.54296875" style="30" customWidth="1"/>
    <col min="5862" max="5865" width="11.4531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1.453125" style="30"/>
    <col min="6114" max="6114" width="4.453125" style="30" customWidth="1"/>
    <col min="6115" max="6115" width="11.453125" style="30"/>
    <col min="6116" max="6116" width="17.54296875" style="30" customWidth="1"/>
    <col min="6117" max="6117" width="11.54296875" style="30" customWidth="1"/>
    <col min="6118" max="6121" width="11.4531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1.453125" style="30"/>
    <col min="6370" max="6370" width="4.453125" style="30" customWidth="1"/>
    <col min="6371" max="6371" width="11.453125" style="30"/>
    <col min="6372" max="6372" width="17.54296875" style="30" customWidth="1"/>
    <col min="6373" max="6373" width="11.54296875" style="30" customWidth="1"/>
    <col min="6374" max="6377" width="11.4531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1.453125" style="30"/>
    <col min="6626" max="6626" width="4.453125" style="30" customWidth="1"/>
    <col min="6627" max="6627" width="11.453125" style="30"/>
    <col min="6628" max="6628" width="17.54296875" style="30" customWidth="1"/>
    <col min="6629" max="6629" width="11.54296875" style="30" customWidth="1"/>
    <col min="6630" max="6633" width="11.4531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1.453125" style="30"/>
    <col min="6882" max="6882" width="4.453125" style="30" customWidth="1"/>
    <col min="6883" max="6883" width="11.453125" style="30"/>
    <col min="6884" max="6884" width="17.54296875" style="30" customWidth="1"/>
    <col min="6885" max="6885" width="11.54296875" style="30" customWidth="1"/>
    <col min="6886" max="6889" width="11.4531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1.453125" style="30"/>
    <col min="7138" max="7138" width="4.453125" style="30" customWidth="1"/>
    <col min="7139" max="7139" width="11.453125" style="30"/>
    <col min="7140" max="7140" width="17.54296875" style="30" customWidth="1"/>
    <col min="7141" max="7141" width="11.54296875" style="30" customWidth="1"/>
    <col min="7142" max="7145" width="11.4531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1.453125" style="30"/>
    <col min="7394" max="7394" width="4.453125" style="30" customWidth="1"/>
    <col min="7395" max="7395" width="11.453125" style="30"/>
    <col min="7396" max="7396" width="17.54296875" style="30" customWidth="1"/>
    <col min="7397" max="7397" width="11.54296875" style="30" customWidth="1"/>
    <col min="7398" max="7401" width="11.4531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1.453125" style="30"/>
    <col min="7650" max="7650" width="4.453125" style="30" customWidth="1"/>
    <col min="7651" max="7651" width="11.453125" style="30"/>
    <col min="7652" max="7652" width="17.54296875" style="30" customWidth="1"/>
    <col min="7653" max="7653" width="11.54296875" style="30" customWidth="1"/>
    <col min="7654" max="7657" width="11.4531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1.453125" style="30"/>
    <col min="7906" max="7906" width="4.453125" style="30" customWidth="1"/>
    <col min="7907" max="7907" width="11.453125" style="30"/>
    <col min="7908" max="7908" width="17.54296875" style="30" customWidth="1"/>
    <col min="7909" max="7909" width="11.54296875" style="30" customWidth="1"/>
    <col min="7910" max="7913" width="11.4531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1.453125" style="30"/>
    <col min="8162" max="8162" width="4.453125" style="30" customWidth="1"/>
    <col min="8163" max="8163" width="11.453125" style="30"/>
    <col min="8164" max="8164" width="17.54296875" style="30" customWidth="1"/>
    <col min="8165" max="8165" width="11.54296875" style="30" customWidth="1"/>
    <col min="8166" max="8169" width="11.4531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1.453125" style="30"/>
    <col min="8418" max="8418" width="4.453125" style="30" customWidth="1"/>
    <col min="8419" max="8419" width="11.453125" style="30"/>
    <col min="8420" max="8420" width="17.54296875" style="30" customWidth="1"/>
    <col min="8421" max="8421" width="11.54296875" style="30" customWidth="1"/>
    <col min="8422" max="8425" width="11.4531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1.453125" style="30"/>
    <col min="8674" max="8674" width="4.453125" style="30" customWidth="1"/>
    <col min="8675" max="8675" width="11.453125" style="30"/>
    <col min="8676" max="8676" width="17.54296875" style="30" customWidth="1"/>
    <col min="8677" max="8677" width="11.54296875" style="30" customWidth="1"/>
    <col min="8678" max="8681" width="11.4531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1.453125" style="30"/>
    <col min="8930" max="8930" width="4.453125" style="30" customWidth="1"/>
    <col min="8931" max="8931" width="11.453125" style="30"/>
    <col min="8932" max="8932" width="17.54296875" style="30" customWidth="1"/>
    <col min="8933" max="8933" width="11.54296875" style="30" customWidth="1"/>
    <col min="8934" max="8937" width="11.4531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1.453125" style="30"/>
    <col min="9186" max="9186" width="4.453125" style="30" customWidth="1"/>
    <col min="9187" max="9187" width="11.453125" style="30"/>
    <col min="9188" max="9188" width="17.54296875" style="30" customWidth="1"/>
    <col min="9189" max="9189" width="11.54296875" style="30" customWidth="1"/>
    <col min="9190" max="9193" width="11.4531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1.453125" style="30"/>
    <col min="9442" max="9442" width="4.453125" style="30" customWidth="1"/>
    <col min="9443" max="9443" width="11.453125" style="30"/>
    <col min="9444" max="9444" width="17.54296875" style="30" customWidth="1"/>
    <col min="9445" max="9445" width="11.54296875" style="30" customWidth="1"/>
    <col min="9446" max="9449" width="11.4531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1.453125" style="30"/>
    <col min="9698" max="9698" width="4.453125" style="30" customWidth="1"/>
    <col min="9699" max="9699" width="11.453125" style="30"/>
    <col min="9700" max="9700" width="17.54296875" style="30" customWidth="1"/>
    <col min="9701" max="9701" width="11.54296875" style="30" customWidth="1"/>
    <col min="9702" max="9705" width="11.4531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1.453125" style="30"/>
    <col min="9954" max="9954" width="4.453125" style="30" customWidth="1"/>
    <col min="9955" max="9955" width="11.453125" style="30"/>
    <col min="9956" max="9956" width="17.54296875" style="30" customWidth="1"/>
    <col min="9957" max="9957" width="11.54296875" style="30" customWidth="1"/>
    <col min="9958" max="9961" width="11.4531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1.453125" style="30"/>
    <col min="10210" max="10210" width="4.453125" style="30" customWidth="1"/>
    <col min="10211" max="10211" width="11.453125" style="30"/>
    <col min="10212" max="10212" width="17.54296875" style="30" customWidth="1"/>
    <col min="10213" max="10213" width="11.54296875" style="30" customWidth="1"/>
    <col min="10214" max="10217" width="11.4531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1.453125" style="30"/>
    <col min="10466" max="10466" width="4.453125" style="30" customWidth="1"/>
    <col min="10467" max="10467" width="11.453125" style="30"/>
    <col min="10468" max="10468" width="17.54296875" style="30" customWidth="1"/>
    <col min="10469" max="10469" width="11.54296875" style="30" customWidth="1"/>
    <col min="10470" max="10473" width="11.4531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1.453125" style="30"/>
    <col min="10722" max="10722" width="4.453125" style="30" customWidth="1"/>
    <col min="10723" max="10723" width="11.453125" style="30"/>
    <col min="10724" max="10724" width="17.54296875" style="30" customWidth="1"/>
    <col min="10725" max="10725" width="11.54296875" style="30" customWidth="1"/>
    <col min="10726" max="10729" width="11.4531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1.453125" style="30"/>
    <col min="10978" max="10978" width="4.453125" style="30" customWidth="1"/>
    <col min="10979" max="10979" width="11.453125" style="30"/>
    <col min="10980" max="10980" width="17.54296875" style="30" customWidth="1"/>
    <col min="10981" max="10981" width="11.54296875" style="30" customWidth="1"/>
    <col min="10982" max="10985" width="11.4531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1.453125" style="30"/>
    <col min="11234" max="11234" width="4.453125" style="30" customWidth="1"/>
    <col min="11235" max="11235" width="11.453125" style="30"/>
    <col min="11236" max="11236" width="17.54296875" style="30" customWidth="1"/>
    <col min="11237" max="11237" width="11.54296875" style="30" customWidth="1"/>
    <col min="11238" max="11241" width="11.4531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1.453125" style="30"/>
    <col min="11490" max="11490" width="4.453125" style="30" customWidth="1"/>
    <col min="11491" max="11491" width="11.453125" style="30"/>
    <col min="11492" max="11492" width="17.54296875" style="30" customWidth="1"/>
    <col min="11493" max="11493" width="11.54296875" style="30" customWidth="1"/>
    <col min="11494" max="11497" width="11.4531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1.453125" style="30"/>
    <col min="11746" max="11746" width="4.453125" style="30" customWidth="1"/>
    <col min="11747" max="11747" width="11.453125" style="30"/>
    <col min="11748" max="11748" width="17.54296875" style="30" customWidth="1"/>
    <col min="11749" max="11749" width="11.54296875" style="30" customWidth="1"/>
    <col min="11750" max="11753" width="11.4531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1.453125" style="30"/>
    <col min="12002" max="12002" width="4.453125" style="30" customWidth="1"/>
    <col min="12003" max="12003" width="11.453125" style="30"/>
    <col min="12004" max="12004" width="17.54296875" style="30" customWidth="1"/>
    <col min="12005" max="12005" width="11.54296875" style="30" customWidth="1"/>
    <col min="12006" max="12009" width="11.4531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1.453125" style="30"/>
    <col min="12258" max="12258" width="4.453125" style="30" customWidth="1"/>
    <col min="12259" max="12259" width="11.453125" style="30"/>
    <col min="12260" max="12260" width="17.54296875" style="30" customWidth="1"/>
    <col min="12261" max="12261" width="11.54296875" style="30" customWidth="1"/>
    <col min="12262" max="12265" width="11.4531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1.453125" style="30"/>
    <col min="12514" max="12514" width="4.453125" style="30" customWidth="1"/>
    <col min="12515" max="12515" width="11.453125" style="30"/>
    <col min="12516" max="12516" width="17.54296875" style="30" customWidth="1"/>
    <col min="12517" max="12517" width="11.54296875" style="30" customWidth="1"/>
    <col min="12518" max="12521" width="11.4531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1.453125" style="30"/>
    <col min="12770" max="12770" width="4.453125" style="30" customWidth="1"/>
    <col min="12771" max="12771" width="11.453125" style="30"/>
    <col min="12772" max="12772" width="17.54296875" style="30" customWidth="1"/>
    <col min="12773" max="12773" width="11.54296875" style="30" customWidth="1"/>
    <col min="12774" max="12777" width="11.4531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1.453125" style="30"/>
    <col min="13026" max="13026" width="4.453125" style="30" customWidth="1"/>
    <col min="13027" max="13027" width="11.453125" style="30"/>
    <col min="13028" max="13028" width="17.54296875" style="30" customWidth="1"/>
    <col min="13029" max="13029" width="11.54296875" style="30" customWidth="1"/>
    <col min="13030" max="13033" width="11.4531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1.453125" style="30"/>
    <col min="13282" max="13282" width="4.453125" style="30" customWidth="1"/>
    <col min="13283" max="13283" width="11.453125" style="30"/>
    <col min="13284" max="13284" width="17.54296875" style="30" customWidth="1"/>
    <col min="13285" max="13285" width="11.54296875" style="30" customWidth="1"/>
    <col min="13286" max="13289" width="11.4531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1.453125" style="30"/>
    <col min="13538" max="13538" width="4.453125" style="30" customWidth="1"/>
    <col min="13539" max="13539" width="11.453125" style="30"/>
    <col min="13540" max="13540" width="17.54296875" style="30" customWidth="1"/>
    <col min="13541" max="13541" width="11.54296875" style="30" customWidth="1"/>
    <col min="13542" max="13545" width="11.4531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1.453125" style="30"/>
    <col min="13794" max="13794" width="4.453125" style="30" customWidth="1"/>
    <col min="13795" max="13795" width="11.453125" style="30"/>
    <col min="13796" max="13796" width="17.54296875" style="30" customWidth="1"/>
    <col min="13797" max="13797" width="11.54296875" style="30" customWidth="1"/>
    <col min="13798" max="13801" width="11.4531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1.453125" style="30"/>
    <col min="14050" max="14050" width="4.453125" style="30" customWidth="1"/>
    <col min="14051" max="14051" width="11.453125" style="30"/>
    <col min="14052" max="14052" width="17.54296875" style="30" customWidth="1"/>
    <col min="14053" max="14053" width="11.54296875" style="30" customWidth="1"/>
    <col min="14054" max="14057" width="11.4531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1.453125" style="30"/>
    <col min="14306" max="14306" width="4.453125" style="30" customWidth="1"/>
    <col min="14307" max="14307" width="11.453125" style="30"/>
    <col min="14308" max="14308" width="17.54296875" style="30" customWidth="1"/>
    <col min="14309" max="14309" width="11.54296875" style="30" customWidth="1"/>
    <col min="14310" max="14313" width="11.4531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1.453125" style="30"/>
    <col min="14562" max="14562" width="4.453125" style="30" customWidth="1"/>
    <col min="14563" max="14563" width="11.453125" style="30"/>
    <col min="14564" max="14564" width="17.54296875" style="30" customWidth="1"/>
    <col min="14565" max="14565" width="11.54296875" style="30" customWidth="1"/>
    <col min="14566" max="14569" width="11.4531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1.453125" style="30"/>
    <col min="14818" max="14818" width="4.453125" style="30" customWidth="1"/>
    <col min="14819" max="14819" width="11.453125" style="30"/>
    <col min="14820" max="14820" width="17.54296875" style="30" customWidth="1"/>
    <col min="14821" max="14821" width="11.54296875" style="30" customWidth="1"/>
    <col min="14822" max="14825" width="11.4531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1.453125" style="30"/>
    <col min="15074" max="15074" width="4.453125" style="30" customWidth="1"/>
    <col min="15075" max="15075" width="11.453125" style="30"/>
    <col min="15076" max="15076" width="17.54296875" style="30" customWidth="1"/>
    <col min="15077" max="15077" width="11.54296875" style="30" customWidth="1"/>
    <col min="15078" max="15081" width="11.4531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1.453125" style="30"/>
    <col min="15330" max="15330" width="4.453125" style="30" customWidth="1"/>
    <col min="15331" max="15331" width="11.453125" style="30"/>
    <col min="15332" max="15332" width="17.54296875" style="30" customWidth="1"/>
    <col min="15333" max="15333" width="11.54296875" style="30" customWidth="1"/>
    <col min="15334" max="15337" width="11.4531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1.453125" style="30"/>
    <col min="15586" max="15586" width="4.453125" style="30" customWidth="1"/>
    <col min="15587" max="15587" width="11.453125" style="30"/>
    <col min="15588" max="15588" width="17.54296875" style="30" customWidth="1"/>
    <col min="15589" max="15589" width="11.54296875" style="30" customWidth="1"/>
    <col min="15590" max="15593" width="11.4531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1.453125" style="30"/>
    <col min="15842" max="15842" width="4.453125" style="30" customWidth="1"/>
    <col min="15843" max="15843" width="11.453125" style="30"/>
    <col min="15844" max="15844" width="17.54296875" style="30" customWidth="1"/>
    <col min="15845" max="15845" width="11.54296875" style="30" customWidth="1"/>
    <col min="15846" max="15849" width="11.4531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1.453125" style="30"/>
    <col min="16098" max="16098" width="4.453125" style="30" customWidth="1"/>
    <col min="16099" max="16099" width="11.453125" style="30"/>
    <col min="16100" max="16100" width="17.54296875" style="30" customWidth="1"/>
    <col min="16101" max="16101" width="11.54296875" style="30" customWidth="1"/>
    <col min="16102" max="16105" width="11.4531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1.4531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94</v>
      </c>
      <c r="E2" s="34"/>
      <c r="F2" s="34"/>
      <c r="G2" s="34"/>
      <c r="H2" s="34"/>
      <c r="I2" s="35"/>
      <c r="J2" s="36" t="s">
        <v>95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96</v>
      </c>
      <c r="E4" s="34"/>
      <c r="F4" s="34"/>
      <c r="G4" s="34"/>
      <c r="H4" s="34"/>
      <c r="I4" s="35"/>
      <c r="J4" s="36" t="s">
        <v>97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124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98</v>
      </c>
      <c r="J11" s="50"/>
    </row>
    <row r="12" spans="2:10" ht="13" x14ac:dyDescent="0.3">
      <c r="B12" s="49"/>
      <c r="C12" s="51" t="s">
        <v>99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122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125</v>
      </c>
      <c r="D16" s="52"/>
      <c r="G16" s="54"/>
      <c r="H16" s="56" t="s">
        <v>100</v>
      </c>
      <c r="I16" s="56" t="s">
        <v>101</v>
      </c>
      <c r="J16" s="50"/>
    </row>
    <row r="17" spans="2:14" ht="13" x14ac:dyDescent="0.3">
      <c r="B17" s="49"/>
      <c r="C17" s="51" t="s">
        <v>102</v>
      </c>
      <c r="D17" s="51"/>
      <c r="E17" s="51"/>
      <c r="F17" s="51"/>
      <c r="G17" s="54"/>
      <c r="H17" s="57">
        <v>5</v>
      </c>
      <c r="I17" s="58">
        <v>5456690</v>
      </c>
      <c r="J17" s="50"/>
    </row>
    <row r="18" spans="2:14" x14ac:dyDescent="0.25">
      <c r="B18" s="49"/>
      <c r="C18" s="30" t="s">
        <v>103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104</v>
      </c>
      <c r="G19" s="54"/>
      <c r="H19" s="60">
        <v>0</v>
      </c>
      <c r="I19" s="61">
        <v>0</v>
      </c>
      <c r="J19" s="50"/>
    </row>
    <row r="20" spans="2:14" x14ac:dyDescent="0.25">
      <c r="B20" s="49"/>
      <c r="C20" s="30" t="s">
        <v>105</v>
      </c>
      <c r="H20" s="62">
        <v>1</v>
      </c>
      <c r="I20" s="63">
        <v>73400</v>
      </c>
      <c r="J20" s="50"/>
    </row>
    <row r="21" spans="2:14" x14ac:dyDescent="0.25">
      <c r="B21" s="49"/>
      <c r="C21" s="30" t="s">
        <v>106</v>
      </c>
      <c r="H21" s="62">
        <v>4</v>
      </c>
      <c r="I21" s="63">
        <v>5383290</v>
      </c>
      <c r="J21" s="50"/>
      <c r="N21" s="64"/>
    </row>
    <row r="22" spans="2:14" ht="13" thickBot="1" x14ac:dyDescent="0.3">
      <c r="B22" s="49"/>
      <c r="C22" s="30" t="s">
        <v>107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108</v>
      </c>
      <c r="D23" s="51"/>
      <c r="E23" s="51"/>
      <c r="F23" s="51"/>
      <c r="H23" s="67">
        <f>H18+H19+H20+H21+H22</f>
        <v>5</v>
      </c>
      <c r="I23" s="68">
        <f>I18+I19+I20+I21+I22</f>
        <v>5456690</v>
      </c>
      <c r="J23" s="50"/>
    </row>
    <row r="24" spans="2:14" x14ac:dyDescent="0.25">
      <c r="B24" s="49"/>
      <c r="C24" s="30" t="s">
        <v>109</v>
      </c>
      <c r="H24" s="62">
        <v>0</v>
      </c>
      <c r="I24" s="63">
        <v>0</v>
      </c>
      <c r="J24" s="50"/>
    </row>
    <row r="25" spans="2:14" ht="13" thickBot="1" x14ac:dyDescent="0.3">
      <c r="B25" s="49"/>
      <c r="C25" s="30" t="s">
        <v>110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111</v>
      </c>
      <c r="D26" s="51"/>
      <c r="E26" s="51"/>
      <c r="F26" s="51"/>
      <c r="H26" s="67">
        <f>H24+H25</f>
        <v>0</v>
      </c>
      <c r="I26" s="68">
        <f>I24+I25</f>
        <v>0</v>
      </c>
      <c r="J26" s="50"/>
    </row>
    <row r="27" spans="2:14" ht="13.5" thickBot="1" x14ac:dyDescent="0.35">
      <c r="B27" s="49"/>
      <c r="C27" s="54" t="s">
        <v>112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113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114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89">
        <f>H23+H26+H28</f>
        <v>5</v>
      </c>
      <c r="I31" s="61">
        <f>I23+I26+I28</f>
        <v>5456690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115</v>
      </c>
      <c r="D38" s="76"/>
      <c r="E38" s="54"/>
      <c r="F38" s="54"/>
      <c r="G38" s="54"/>
      <c r="H38" s="83" t="s">
        <v>116</v>
      </c>
      <c r="I38" s="76"/>
      <c r="J38" s="72"/>
    </row>
    <row r="39" spans="2:10" ht="13" x14ac:dyDescent="0.3">
      <c r="B39" s="49"/>
      <c r="C39" s="69" t="s">
        <v>117</v>
      </c>
      <c r="D39" s="54"/>
      <c r="E39" s="54"/>
      <c r="F39" s="54"/>
      <c r="G39" s="54"/>
      <c r="H39" s="69" t="s">
        <v>118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119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90" t="s">
        <v>120</v>
      </c>
      <c r="D42" s="90"/>
      <c r="E42" s="90"/>
      <c r="F42" s="90"/>
      <c r="G42" s="90"/>
      <c r="H42" s="90"/>
      <c r="I42" s="90"/>
      <c r="J42" s="72"/>
    </row>
    <row r="43" spans="2:10" x14ac:dyDescent="0.25">
      <c r="B43" s="49"/>
      <c r="C43" s="90"/>
      <c r="D43" s="90"/>
      <c r="E43" s="90"/>
      <c r="F43" s="90"/>
      <c r="G43" s="90"/>
      <c r="H43" s="90"/>
      <c r="I43" s="90"/>
      <c r="J43" s="72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7" sqref="F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1"/>
      <c r="B1" s="92"/>
      <c r="C1" s="93" t="s">
        <v>126</v>
      </c>
      <c r="D1" s="94"/>
      <c r="E1" s="94"/>
      <c r="F1" s="94"/>
      <c r="G1" s="94"/>
      <c r="H1" s="95"/>
      <c r="I1" s="96" t="s">
        <v>95</v>
      </c>
    </row>
    <row r="2" spans="1:9" ht="53.5" customHeight="1" thickBot="1" x14ac:dyDescent="0.4">
      <c r="A2" s="97"/>
      <c r="B2" s="98"/>
      <c r="C2" s="99" t="s">
        <v>127</v>
      </c>
      <c r="D2" s="100"/>
      <c r="E2" s="100"/>
      <c r="F2" s="100"/>
      <c r="G2" s="100"/>
      <c r="H2" s="101"/>
      <c r="I2" s="102" t="s">
        <v>128</v>
      </c>
    </row>
    <row r="3" spans="1:9" x14ac:dyDescent="0.35">
      <c r="A3" s="103"/>
      <c r="B3" s="104"/>
      <c r="C3" s="104"/>
      <c r="D3" s="104"/>
      <c r="E3" s="104"/>
      <c r="F3" s="104"/>
      <c r="G3" s="104"/>
      <c r="H3" s="104"/>
      <c r="I3" s="105"/>
    </row>
    <row r="4" spans="1:9" x14ac:dyDescent="0.35">
      <c r="A4" s="103"/>
      <c r="B4" s="104"/>
      <c r="C4" s="104"/>
      <c r="D4" s="104"/>
      <c r="E4" s="104"/>
      <c r="F4" s="104"/>
      <c r="G4" s="104"/>
      <c r="H4" s="104"/>
      <c r="I4" s="105"/>
    </row>
    <row r="5" spans="1:9" x14ac:dyDescent="0.35">
      <c r="A5" s="103"/>
      <c r="B5" s="51" t="s">
        <v>124</v>
      </c>
      <c r="C5" s="106"/>
      <c r="D5" s="107"/>
      <c r="E5" s="104"/>
      <c r="F5" s="104"/>
      <c r="G5" s="104"/>
      <c r="H5" s="104"/>
      <c r="I5" s="105"/>
    </row>
    <row r="6" spans="1:9" x14ac:dyDescent="0.35">
      <c r="A6" s="103"/>
      <c r="B6" s="30"/>
      <c r="C6" s="104"/>
      <c r="D6" s="104"/>
      <c r="E6" s="104"/>
      <c r="F6" s="104"/>
      <c r="G6" s="104"/>
      <c r="H6" s="104"/>
      <c r="I6" s="105"/>
    </row>
    <row r="7" spans="1:9" x14ac:dyDescent="0.35">
      <c r="A7" s="103"/>
      <c r="B7" s="51" t="s">
        <v>98</v>
      </c>
      <c r="C7" s="104"/>
      <c r="D7" s="104"/>
      <c r="E7" s="104"/>
      <c r="F7" s="104"/>
      <c r="G7" s="104"/>
      <c r="H7" s="104"/>
      <c r="I7" s="105"/>
    </row>
    <row r="8" spans="1:9" x14ac:dyDescent="0.35">
      <c r="A8" s="103"/>
      <c r="B8" s="51" t="s">
        <v>99</v>
      </c>
      <c r="C8" s="104"/>
      <c r="D8" s="104"/>
      <c r="E8" s="104"/>
      <c r="F8" s="104"/>
      <c r="G8" s="104"/>
      <c r="H8" s="104"/>
      <c r="I8" s="105"/>
    </row>
    <row r="9" spans="1:9" x14ac:dyDescent="0.35">
      <c r="A9" s="103"/>
      <c r="B9" s="104"/>
      <c r="C9" s="104"/>
      <c r="D9" s="104"/>
      <c r="E9" s="104"/>
      <c r="F9" s="104"/>
      <c r="G9" s="104"/>
      <c r="H9" s="104"/>
      <c r="I9" s="105"/>
    </row>
    <row r="10" spans="1:9" x14ac:dyDescent="0.35">
      <c r="A10" s="103"/>
      <c r="B10" s="104" t="s">
        <v>129</v>
      </c>
      <c r="C10" s="104"/>
      <c r="D10" s="104"/>
      <c r="E10" s="104"/>
      <c r="F10" s="104"/>
      <c r="G10" s="104"/>
      <c r="H10" s="104"/>
      <c r="I10" s="105"/>
    </row>
    <row r="11" spans="1:9" x14ac:dyDescent="0.35">
      <c r="A11" s="103"/>
      <c r="B11" s="108"/>
      <c r="C11" s="104"/>
      <c r="D11" s="104"/>
      <c r="E11" s="104"/>
      <c r="F11" s="104"/>
      <c r="G11" s="104"/>
      <c r="H11" s="104"/>
      <c r="I11" s="105"/>
    </row>
    <row r="12" spans="1:9" x14ac:dyDescent="0.35">
      <c r="A12" s="103"/>
      <c r="B12" s="109" t="s">
        <v>130</v>
      </c>
      <c r="C12" s="107"/>
      <c r="D12" s="104"/>
      <c r="E12" s="104"/>
      <c r="F12" s="104"/>
      <c r="G12" s="56" t="s">
        <v>131</v>
      </c>
      <c r="H12" s="56" t="s">
        <v>132</v>
      </c>
      <c r="I12" s="105"/>
    </row>
    <row r="13" spans="1:9" x14ac:dyDescent="0.35">
      <c r="A13" s="103"/>
      <c r="B13" s="69" t="s">
        <v>102</v>
      </c>
      <c r="C13" s="69"/>
      <c r="D13" s="69"/>
      <c r="E13" s="69"/>
      <c r="F13" s="104"/>
      <c r="G13" s="110">
        <f>G19</f>
        <v>5</v>
      </c>
      <c r="H13" s="111">
        <f>H19</f>
        <v>5456690</v>
      </c>
      <c r="I13" s="105"/>
    </row>
    <row r="14" spans="1:9" x14ac:dyDescent="0.35">
      <c r="A14" s="103"/>
      <c r="B14" s="104" t="s">
        <v>103</v>
      </c>
      <c r="C14" s="104"/>
      <c r="D14" s="104"/>
      <c r="E14" s="104"/>
      <c r="F14" s="104"/>
      <c r="G14" s="112">
        <v>0</v>
      </c>
      <c r="H14" s="113">
        <v>0</v>
      </c>
      <c r="I14" s="105"/>
    </row>
    <row r="15" spans="1:9" x14ac:dyDescent="0.35">
      <c r="A15" s="103"/>
      <c r="B15" s="104" t="s">
        <v>104</v>
      </c>
      <c r="C15" s="104"/>
      <c r="D15" s="104"/>
      <c r="E15" s="104"/>
      <c r="F15" s="104"/>
      <c r="G15" s="112">
        <v>0</v>
      </c>
      <c r="H15" s="113">
        <v>0</v>
      </c>
      <c r="I15" s="105"/>
    </row>
    <row r="16" spans="1:9" x14ac:dyDescent="0.35">
      <c r="A16" s="103"/>
      <c r="B16" s="104" t="s">
        <v>105</v>
      </c>
      <c r="C16" s="104"/>
      <c r="D16" s="104"/>
      <c r="E16" s="104"/>
      <c r="F16" s="104"/>
      <c r="G16" s="112">
        <v>1</v>
      </c>
      <c r="H16" s="113">
        <v>73400</v>
      </c>
      <c r="I16" s="105"/>
    </row>
    <row r="17" spans="1:9" x14ac:dyDescent="0.35">
      <c r="A17" s="103"/>
      <c r="B17" s="104" t="s">
        <v>133</v>
      </c>
      <c r="C17" s="104"/>
      <c r="D17" s="104"/>
      <c r="E17" s="104"/>
      <c r="F17" s="104"/>
      <c r="G17" s="112">
        <v>4</v>
      </c>
      <c r="H17" s="113">
        <v>5383290</v>
      </c>
      <c r="I17" s="105"/>
    </row>
    <row r="18" spans="1:9" x14ac:dyDescent="0.35">
      <c r="A18" s="103"/>
      <c r="B18" s="104" t="s">
        <v>134</v>
      </c>
      <c r="C18" s="104"/>
      <c r="D18" s="104"/>
      <c r="E18" s="104"/>
      <c r="F18" s="104"/>
      <c r="G18" s="114">
        <v>0</v>
      </c>
      <c r="H18" s="115">
        <v>0</v>
      </c>
      <c r="I18" s="105"/>
    </row>
    <row r="19" spans="1:9" x14ac:dyDescent="0.35">
      <c r="A19" s="103"/>
      <c r="B19" s="69" t="s">
        <v>135</v>
      </c>
      <c r="C19" s="69"/>
      <c r="D19" s="69"/>
      <c r="E19" s="69"/>
      <c r="F19" s="104"/>
      <c r="G19" s="112">
        <f>SUM(G14:G18)</f>
        <v>5</v>
      </c>
      <c r="H19" s="111">
        <f>(H14+H15+H16+H17+H18)</f>
        <v>5456690</v>
      </c>
      <c r="I19" s="105"/>
    </row>
    <row r="20" spans="1:9" ht="15" thickBot="1" x14ac:dyDescent="0.4">
      <c r="A20" s="103"/>
      <c r="B20" s="69"/>
      <c r="C20" s="69"/>
      <c r="D20" s="104"/>
      <c r="E20" s="104"/>
      <c r="F20" s="104"/>
      <c r="G20" s="116"/>
      <c r="H20" s="117"/>
      <c r="I20" s="105"/>
    </row>
    <row r="21" spans="1:9" ht="15" thickTop="1" x14ac:dyDescent="0.35">
      <c r="A21" s="103"/>
      <c r="B21" s="69"/>
      <c r="C21" s="69"/>
      <c r="D21" s="104"/>
      <c r="E21" s="104"/>
      <c r="F21" s="104"/>
      <c r="G21" s="118"/>
      <c r="H21" s="119"/>
      <c r="I21" s="105"/>
    </row>
    <row r="22" spans="1:9" x14ac:dyDescent="0.35">
      <c r="A22" s="103"/>
      <c r="B22" s="104"/>
      <c r="C22" s="104"/>
      <c r="D22" s="104"/>
      <c r="E22" s="104"/>
      <c r="F22" s="118"/>
      <c r="G22" s="118"/>
      <c r="H22" s="118"/>
      <c r="I22" s="105"/>
    </row>
    <row r="23" spans="1:9" ht="15" thickBot="1" x14ac:dyDescent="0.4">
      <c r="A23" s="103"/>
      <c r="B23" s="120"/>
      <c r="C23" s="120"/>
      <c r="D23" s="104"/>
      <c r="E23" s="104"/>
      <c r="F23" s="120"/>
      <c r="G23" s="120"/>
      <c r="H23" s="118"/>
      <c r="I23" s="105"/>
    </row>
    <row r="24" spans="1:9" x14ac:dyDescent="0.35">
      <c r="A24" s="103"/>
      <c r="B24" s="118" t="s">
        <v>136</v>
      </c>
      <c r="C24" s="118"/>
      <c r="D24" s="104"/>
      <c r="E24" s="104"/>
      <c r="F24" s="118"/>
      <c r="G24" s="118"/>
      <c r="H24" s="118"/>
      <c r="I24" s="105"/>
    </row>
    <row r="25" spans="1:9" x14ac:dyDescent="0.35">
      <c r="A25" s="103"/>
      <c r="B25" s="118" t="s">
        <v>115</v>
      </c>
      <c r="C25" s="118"/>
      <c r="D25" s="104"/>
      <c r="E25" s="104"/>
      <c r="F25" s="118" t="s">
        <v>137</v>
      </c>
      <c r="G25" s="118"/>
      <c r="H25" s="118"/>
      <c r="I25" s="105"/>
    </row>
    <row r="26" spans="1:9" x14ac:dyDescent="0.35">
      <c r="A26" s="103"/>
      <c r="B26" s="118" t="s">
        <v>117</v>
      </c>
      <c r="C26" s="118"/>
      <c r="D26" s="104"/>
      <c r="E26" s="104"/>
      <c r="F26" s="118" t="s">
        <v>138</v>
      </c>
      <c r="G26" s="118"/>
      <c r="H26" s="118"/>
      <c r="I26" s="105"/>
    </row>
    <row r="27" spans="1:9" x14ac:dyDescent="0.35">
      <c r="A27" s="103"/>
      <c r="B27" s="118"/>
      <c r="C27" s="118"/>
      <c r="D27" s="104"/>
      <c r="E27" s="104"/>
      <c r="F27" s="118"/>
      <c r="G27" s="118"/>
      <c r="H27" s="118"/>
      <c r="I27" s="105"/>
    </row>
    <row r="28" spans="1:9" ht="18.5" customHeight="1" x14ac:dyDescent="0.35">
      <c r="A28" s="103"/>
      <c r="B28" s="121" t="s">
        <v>139</v>
      </c>
      <c r="C28" s="121"/>
      <c r="D28" s="121"/>
      <c r="E28" s="121"/>
      <c r="F28" s="121"/>
      <c r="G28" s="121"/>
      <c r="H28" s="121"/>
      <c r="I28" s="105"/>
    </row>
    <row r="29" spans="1:9" ht="15" thickBot="1" x14ac:dyDescent="0.4">
      <c r="A29" s="122"/>
      <c r="B29" s="123"/>
      <c r="C29" s="123"/>
      <c r="D29" s="123"/>
      <c r="E29" s="123"/>
      <c r="F29" s="120"/>
      <c r="G29" s="120"/>
      <c r="H29" s="120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BASE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Ariza Deaza - Analista de Cartera</dc:creator>
  <cp:lastModifiedBy>Paola Andrea Jimenez Prado</cp:lastModifiedBy>
  <cp:lastPrinted>2024-10-29T14:29:42Z</cp:lastPrinted>
  <dcterms:created xsi:type="dcterms:W3CDTF">2024-09-23T19:49:07Z</dcterms:created>
  <dcterms:modified xsi:type="dcterms:W3CDTF">2024-10-29T14:32:51Z</dcterms:modified>
</cp:coreProperties>
</file>