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37000974 SOCIEDAD LAS LAJAS LTD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I31" i="3" s="1"/>
  <c r="H26" i="3"/>
  <c r="I23" i="3"/>
  <c r="H23" i="3"/>
  <c r="H31" i="3" s="1"/>
  <c r="AA1" i="2"/>
  <c r="Y1" i="2"/>
  <c r="X1" i="2"/>
  <c r="W1" i="2"/>
  <c r="T1" i="2" l="1"/>
  <c r="P15" i="1" l="1"/>
</calcChain>
</file>

<file path=xl/sharedStrings.xml><?xml version="1.0" encoding="utf-8"?>
<sst xmlns="http://schemas.openxmlformats.org/spreadsheetml/2006/main" count="136" uniqueCount="97">
  <si>
    <t>SOCIEDAD LAS LAJAS SAS</t>
  </si>
  <si>
    <t>NIT 837.000.974-5</t>
  </si>
  <si>
    <t>DEPARTAMENTO DE CARTERA</t>
  </si>
  <si>
    <t>ESTADO DE CARTERA</t>
  </si>
  <si>
    <t>EMPRESA</t>
  </si>
  <si>
    <t>COMFENALCO</t>
  </si>
  <si>
    <t>FECHA DE CORTE</t>
  </si>
  <si>
    <t>REGIMEN</t>
  </si>
  <si>
    <t>CUENTA DE COBRO</t>
  </si>
  <si>
    <t>No Factura</t>
  </si>
  <si>
    <t>Fecha DE FACTURA</t>
  </si>
  <si>
    <t>FECHA RADICACION</t>
  </si>
  <si>
    <t>Documento</t>
  </si>
  <si>
    <t>Nombre del Paciente</t>
  </si>
  <si>
    <t>Vr Neto</t>
  </si>
  <si>
    <t>Vr Copago</t>
  </si>
  <si>
    <t>Vr Descuento</t>
  </si>
  <si>
    <t>Vr Facturado</t>
  </si>
  <si>
    <t>TOTAL GLOSA REALIZADA</t>
  </si>
  <si>
    <t>TOTAL GLOSA ACEPTADA</t>
  </si>
  <si>
    <t>TOTAL  GLOSA ACTA</t>
  </si>
  <si>
    <t>ABONO</t>
  </si>
  <si>
    <t>SALDO PENDIENTE</t>
  </si>
  <si>
    <t>CONTRIBUTIVO</t>
  </si>
  <si>
    <t>DF-9609-24 CONT</t>
  </si>
  <si>
    <t>FECL159696</t>
  </si>
  <si>
    <t>CC1112477763</t>
  </si>
  <si>
    <t>MUÑOZ ZAPATA LINA JULIETH</t>
  </si>
  <si>
    <t>DF-9963-24</t>
  </si>
  <si>
    <t>FECL198082</t>
  </si>
  <si>
    <t>CC13007725</t>
  </si>
  <si>
    <t>GUEVARA LOPEZ OSCAR FELIPE</t>
  </si>
  <si>
    <t>SALDO PENDIENTE IPS</t>
  </si>
  <si>
    <t xml:space="preserve">Fecha de radicación EPS </t>
  </si>
  <si>
    <t xml:space="preserve">NIT </t>
  </si>
  <si>
    <t>PRESTADOR</t>
  </si>
  <si>
    <t>SOCIEDAD LAS LAJAS LTDA</t>
  </si>
  <si>
    <t>Llave</t>
  </si>
  <si>
    <t>837000974_FECL159696</t>
  </si>
  <si>
    <t>837000974_FECL198082</t>
  </si>
  <si>
    <t>Estado de Factura EPS Octubre 14</t>
  </si>
  <si>
    <t>Boxalud</t>
  </si>
  <si>
    <t>Devuelta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</si>
  <si>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</si>
  <si>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Observación objeccion</t>
  </si>
  <si>
    <t>Finalizada</t>
  </si>
  <si>
    <t>Valor total bruto</t>
  </si>
  <si>
    <t>Valor radicado</t>
  </si>
  <si>
    <t>Valor pagar</t>
  </si>
  <si>
    <t>Valor devolucion</t>
  </si>
  <si>
    <t>Por pagar SAP</t>
  </si>
  <si>
    <t>P. abiertas doc</t>
  </si>
  <si>
    <t>Fecha de corte</t>
  </si>
  <si>
    <t>FACTURA DEVUELTA</t>
  </si>
  <si>
    <t>FACTURA PENDIENTE EN PROGRAMACION DE PAG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</si>
  <si>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</si>
  <si>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</si>
  <si>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</si>
  <si>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</si>
  <si>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</si>
  <si>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</si>
  <si>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</si>
  <si>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</si>
  <si>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</si>
  <si>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</si>
  <si>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</si>
  <si>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</si>
  <si>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</si>
  <si>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</si>
  <si>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</si>
  <si>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</si>
  <si>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</si>
  <si>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</si>
  <si>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</si>
  <si>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</si>
  <si>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</si>
  <si>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</si>
  <si>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</si>
  <si>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LAS LAJAS LTDA</t>
  </si>
  <si>
    <t>NIT: 837000974</t>
  </si>
  <si>
    <t>Santiago de Cali, Octubre 14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</si>
  <si>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</si>
  <si>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</si>
  <si>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</si>
  <si>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</si>
  <si>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</si>
  <si>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</si>
  <si>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</si>
  <si>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</si>
  <si>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</si>
  <si>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</si>
  <si>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</si>
  <si>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</si>
  <si>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</si>
  <si>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Elizabeth Mora</t>
  </si>
  <si>
    <t>Jefe de cartera</t>
  </si>
  <si>
    <t>A continuacion me permito remitir nuestra respuesta al estado de cartera presentado en la fecha: 01/10/2024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</si>
</sst>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;@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Imprint MT Shadow"/>
      <family val="5"/>
    </font>
    <font>
      <b/>
      <sz val="12"/>
      <color theme="1"/>
      <name val="Imprint MT Shadow"/>
      <family val="5"/>
    </font>
    <font>
      <b/>
      <sz val="12"/>
      <color rgb="FF00B0F0"/>
      <name val="Imprint MT Shadow"/>
      <family val="5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1" applyNumberFormat="1" applyFont="1" applyFill="1"/>
    <xf numFmtId="0" fontId="4" fillId="0" borderId="0" xfId="0" applyFont="1"/>
    <xf numFmtId="14" fontId="0" fillId="0" borderId="0" xfId="0" applyNumberFormat="1"/>
    <xf numFmtId="3" fontId="7" fillId="0" borderId="0" xfId="2" applyNumberFormat="1" applyFont="1" applyAlignment="1">
      <alignment horizontal="right"/>
    </xf>
    <xf numFmtId="3" fontId="7" fillId="0" borderId="0" xfId="2" applyNumberFormat="1" applyFont="1"/>
    <xf numFmtId="3" fontId="0" fillId="0" borderId="0" xfId="0" applyNumberFormat="1"/>
    <xf numFmtId="1" fontId="8" fillId="2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right" vertical="center"/>
    </xf>
    <xf numFmtId="0" fontId="9" fillId="0" borderId="1" xfId="0" applyFont="1" applyBorder="1"/>
    <xf numFmtId="0" fontId="10" fillId="0" borderId="1" xfId="3" applyFont="1" applyBorder="1"/>
    <xf numFmtId="49" fontId="10" fillId="0" borderId="1" xfId="3" applyNumberFormat="1" applyFont="1" applyBorder="1"/>
    <xf numFmtId="0" fontId="8" fillId="0" borderId="1" xfId="2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center" wrapText="1"/>
    </xf>
    <xf numFmtId="43" fontId="8" fillId="0" borderId="1" xfId="5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left"/>
    </xf>
    <xf numFmtId="49" fontId="10" fillId="0" borderId="1" xfId="3" applyNumberFormat="1" applyFont="1" applyFill="1" applyBorder="1"/>
    <xf numFmtId="3" fontId="10" fillId="0" borderId="1" xfId="3" applyNumberFormat="1" applyFont="1" applyFill="1" applyBorder="1" applyAlignment="1">
      <alignment horizontal="right"/>
    </xf>
    <xf numFmtId="3" fontId="7" fillId="0" borderId="1" xfId="2" applyNumberFormat="1" applyFont="1" applyFill="1" applyBorder="1" applyAlignment="1">
      <alignment horizontal="right"/>
    </xf>
    <xf numFmtId="3" fontId="7" fillId="0" borderId="1" xfId="2" applyNumberFormat="1" applyFont="1" applyFill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1" xfId="4" applyFont="1" applyFill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3" applyFont="1" applyBorder="1"/>
    <xf numFmtId="49" fontId="13" fillId="0" borderId="1" xfId="3" applyNumberFormat="1" applyFont="1" applyBorder="1"/>
    <xf numFmtId="165" fontId="13" fillId="0" borderId="1" xfId="3" applyNumberFormat="1" applyFont="1" applyFill="1" applyBorder="1" applyAlignment="1">
      <alignment horizontal="left"/>
    </xf>
    <xf numFmtId="49" fontId="13" fillId="0" borderId="1" xfId="3" applyNumberFormat="1" applyFont="1" applyFill="1" applyBorder="1"/>
    <xf numFmtId="164" fontId="0" fillId="0" borderId="0" xfId="1" applyNumberFormat="1" applyFont="1"/>
    <xf numFmtId="164" fontId="12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right"/>
    </xf>
    <xf numFmtId="164" fontId="13" fillId="0" borderId="1" xfId="1" applyNumberFormat="1" applyFont="1" applyFill="1" applyBorder="1"/>
    <xf numFmtId="164" fontId="12" fillId="3" borderId="1" xfId="1" applyNumberFormat="1" applyFont="1" applyFill="1" applyBorder="1" applyAlignment="1">
      <alignment horizontal="center" vertical="center" wrapText="1"/>
    </xf>
    <xf numFmtId="1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righ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12" fillId="4" borderId="1" xfId="4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5" borderId="1" xfId="0" applyFont="1" applyFill="1" applyBorder="1" applyAlignment="1">
      <alignment horizontal="right" vertical="center"/>
    </xf>
    <xf numFmtId="0" fontId="13" fillId="0" borderId="1" xfId="0" applyFont="1" applyBorder="1" applyAlignment="1" applyProtection="1">
      <alignment horizontal="left" vertical="center"/>
      <protection locked="0"/>
    </xf>
    <xf numFmtId="0" fontId="12" fillId="6" borderId="1" xfId="2" applyFont="1" applyFill="1" applyBorder="1" applyAlignment="1">
      <alignment horizontal="center" vertical="center" wrapText="1"/>
    </xf>
    <xf numFmtId="164" fontId="11" fillId="0" borderId="0" xfId="1" applyNumberFormat="1" applyFont="1"/>
    <xf numFmtId="164" fontId="12" fillId="7" borderId="1" xfId="1" applyNumberFormat="1" applyFont="1" applyFill="1" applyBorder="1" applyAlignment="1">
      <alignment horizontal="center" vertical="center" wrapText="1"/>
    </xf>
    <xf numFmtId="164" fontId="12" fillId="8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4" fillId="0" borderId="0" xfId="7" applyFont="1"/>
    <xf numFmtId="0" fontId="14" fillId="0" borderId="2" xfId="7" applyFont="1" applyBorder="1" applyAlignment="1">
      <alignment horizontal="centerContinuous"/>
    </xf>
    <xf numFmtId="0" fontId="14" fillId="0" borderId="3" xfId="7" applyFont="1" applyBorder="1" applyAlignment="1">
      <alignment horizontal="centerContinuous"/>
    </xf>
    <xf numFmtId="0" fontId="15" fillId="0" borderId="2" xfId="7" applyFont="1" applyBorder="1" applyAlignment="1">
      <alignment horizontal="centerContinuous" vertical="center"/>
    </xf>
    <xf numFmtId="0" fontId="15" fillId="0" borderId="4" xfId="7" applyFont="1" applyBorder="1" applyAlignment="1">
      <alignment horizontal="centerContinuous" vertical="center"/>
    </xf>
    <xf numFmtId="0" fontId="15" fillId="0" borderId="3" xfId="7" applyFont="1" applyBorder="1" applyAlignment="1">
      <alignment horizontal="centerContinuous" vertical="center"/>
    </xf>
    <xf numFmtId="0" fontId="15" fillId="0" borderId="5" xfId="7" applyFont="1" applyBorder="1" applyAlignment="1">
      <alignment horizontal="centerContinuous" vertical="center"/>
    </xf>
    <xf numFmtId="0" fontId="14" fillId="0" borderId="6" xfId="7" applyFont="1" applyBorder="1" applyAlignment="1">
      <alignment horizontal="centerContinuous"/>
    </xf>
    <xf numFmtId="0" fontId="14" fillId="0" borderId="7" xfId="7" applyFont="1" applyBorder="1" applyAlignment="1">
      <alignment horizontal="centerContinuous"/>
    </xf>
    <xf numFmtId="0" fontId="15" fillId="0" borderId="8" xfId="7" applyFont="1" applyBorder="1" applyAlignment="1">
      <alignment horizontal="centerContinuous" vertical="center"/>
    </xf>
    <xf numFmtId="0" fontId="15" fillId="0" borderId="9" xfId="7" applyFont="1" applyBorder="1" applyAlignment="1">
      <alignment horizontal="centerContinuous" vertical="center"/>
    </xf>
    <xf numFmtId="0" fontId="15" fillId="0" borderId="10" xfId="7" applyFont="1" applyBorder="1" applyAlignment="1">
      <alignment horizontal="centerContinuous" vertical="center"/>
    </xf>
    <xf numFmtId="0" fontId="15" fillId="0" borderId="11" xfId="7" applyFont="1" applyBorder="1" applyAlignment="1">
      <alignment horizontal="centerContinuous" vertical="center"/>
    </xf>
    <xf numFmtId="0" fontId="15" fillId="0" borderId="6" xfId="7" applyFont="1" applyBorder="1" applyAlignment="1">
      <alignment horizontal="centerContinuous" vertical="center"/>
    </xf>
    <xf numFmtId="0" fontId="15" fillId="0" borderId="0" xfId="7" applyFont="1" applyAlignment="1">
      <alignment horizontal="centerContinuous" vertical="center"/>
    </xf>
    <xf numFmtId="0" fontId="15" fillId="0" borderId="7" xfId="7" applyFont="1" applyBorder="1" applyAlignment="1">
      <alignment horizontal="centerContinuous" vertical="center"/>
    </xf>
    <xf numFmtId="0" fontId="15" fillId="0" borderId="12" xfId="7" applyFont="1" applyBorder="1" applyAlignment="1">
      <alignment horizontal="centerContinuous" vertical="center"/>
    </xf>
    <xf numFmtId="0" fontId="14" fillId="0" borderId="8" xfId="7" applyFont="1" applyBorder="1" applyAlignment="1">
      <alignment horizontal="centerContinuous"/>
    </xf>
    <xf numFmtId="0" fontId="14" fillId="0" borderId="10" xfId="7" applyFont="1" applyBorder="1" applyAlignment="1">
      <alignment horizontal="centerContinuous"/>
    </xf>
    <xf numFmtId="0" fontId="14" fillId="0" borderId="6" xfId="7" applyFont="1" applyBorder="1"/>
    <xf numFmtId="0" fontId="14" fillId="0" borderId="7" xfId="7" applyFont="1" applyBorder="1"/>
    <xf numFmtId="0" fontId="15" fillId="0" borderId="0" xfId="7" applyFont="1"/>
    <xf numFmtId="14" fontId="14" fillId="0" borderId="0" xfId="7" applyNumberFormat="1" applyFont="1"/>
    <xf numFmtId="166" fontId="14" fillId="0" borderId="0" xfId="7" applyNumberFormat="1" applyFont="1"/>
    <xf numFmtId="0" fontId="6" fillId="0" borderId="0" xfId="7" applyFont="1"/>
    <xf numFmtId="14" fontId="14" fillId="0" borderId="0" xfId="7" applyNumberFormat="1" applyFont="1" applyAlignment="1">
      <alignment horizontal="left"/>
    </xf>
    <xf numFmtId="0" fontId="16" fillId="0" borderId="0" xfId="7" applyFont="1" applyAlignment="1">
      <alignment horizontal="center"/>
    </xf>
    <xf numFmtId="168" fontId="16" fillId="0" borderId="0" xfId="8" applyNumberFormat="1" applyFont="1" applyAlignment="1">
      <alignment horizontal="center"/>
    </xf>
    <xf numFmtId="169" fontId="16" fillId="0" borderId="0" xfId="6" applyNumberFormat="1" applyFont="1" applyAlignment="1">
      <alignment horizontal="right"/>
    </xf>
    <xf numFmtId="169" fontId="14" fillId="0" borderId="0" xfId="6" applyNumberFormat="1" applyFont="1"/>
    <xf numFmtId="168" fontId="6" fillId="0" borderId="0" xfId="8" applyNumberFormat="1" applyFont="1" applyAlignment="1">
      <alignment horizontal="center"/>
    </xf>
    <xf numFmtId="169" fontId="6" fillId="0" borderId="0" xfId="6" applyNumberFormat="1" applyFont="1" applyAlignment="1">
      <alignment horizontal="right"/>
    </xf>
    <xf numFmtId="168" fontId="14" fillId="0" borderId="0" xfId="8" applyNumberFormat="1" applyFont="1" applyAlignment="1">
      <alignment horizontal="center"/>
    </xf>
    <xf numFmtId="169" fontId="14" fillId="0" borderId="0" xfId="6" applyNumberFormat="1" applyFont="1" applyAlignment="1">
      <alignment horizontal="right"/>
    </xf>
    <xf numFmtId="169" fontId="14" fillId="0" borderId="0" xfId="7" applyNumberFormat="1" applyFont="1"/>
    <xf numFmtId="168" fontId="14" fillId="0" borderId="9" xfId="8" applyNumberFormat="1" applyFont="1" applyBorder="1" applyAlignment="1">
      <alignment horizontal="center"/>
    </xf>
    <xf numFmtId="169" fontId="14" fillId="0" borderId="9" xfId="6" applyNumberFormat="1" applyFont="1" applyBorder="1" applyAlignment="1">
      <alignment horizontal="right"/>
    </xf>
    <xf numFmtId="168" fontId="15" fillId="0" borderId="0" xfId="6" applyNumberFormat="1" applyFont="1" applyAlignment="1">
      <alignment horizontal="right"/>
    </xf>
    <xf numFmtId="169" fontId="15" fillId="0" borderId="0" xfId="6" applyNumberFormat="1" applyFont="1" applyAlignment="1">
      <alignment horizontal="right"/>
    </xf>
    <xf numFmtId="0" fontId="16" fillId="0" borderId="0" xfId="7" applyFont="1"/>
    <xf numFmtId="168" fontId="6" fillId="0" borderId="9" xfId="8" applyNumberFormat="1" applyFont="1" applyBorder="1" applyAlignment="1">
      <alignment horizontal="center"/>
    </xf>
    <xf numFmtId="169" fontId="6" fillId="0" borderId="9" xfId="6" applyNumberFormat="1" applyFont="1" applyBorder="1" applyAlignment="1">
      <alignment horizontal="right"/>
    </xf>
    <xf numFmtId="0" fontId="6" fillId="0" borderId="7" xfId="7" applyFont="1" applyBorder="1"/>
    <xf numFmtId="168" fontId="6" fillId="0" borderId="0" xfId="6" applyNumberFormat="1" applyFont="1" applyAlignment="1">
      <alignment horizontal="right"/>
    </xf>
    <xf numFmtId="168" fontId="16" fillId="0" borderId="13" xfId="8" applyNumberFormat="1" applyFont="1" applyBorder="1" applyAlignment="1">
      <alignment horizontal="center"/>
    </xf>
    <xf numFmtId="169" fontId="16" fillId="0" borderId="13" xfId="6" applyNumberFormat="1" applyFont="1" applyBorder="1" applyAlignment="1">
      <alignment horizontal="right"/>
    </xf>
    <xf numFmtId="170" fontId="6" fillId="0" borderId="0" xfId="7" applyNumberFormat="1" applyFont="1"/>
    <xf numFmtId="167" fontId="6" fillId="0" borderId="0" xfId="8" applyFont="1"/>
    <xf numFmtId="169" fontId="6" fillId="0" borderId="0" xfId="6" applyNumberFormat="1" applyFont="1"/>
    <xf numFmtId="170" fontId="16" fillId="0" borderId="9" xfId="7" applyNumberFormat="1" applyFont="1" applyBorder="1"/>
    <xf numFmtId="170" fontId="6" fillId="0" borderId="9" xfId="7" applyNumberFormat="1" applyFont="1" applyBorder="1"/>
    <xf numFmtId="167" fontId="16" fillId="0" borderId="9" xfId="8" applyFont="1" applyBorder="1"/>
    <xf numFmtId="169" fontId="6" fillId="0" borderId="9" xfId="6" applyNumberFormat="1" applyFont="1" applyBorder="1"/>
    <xf numFmtId="170" fontId="16" fillId="0" borderId="0" xfId="7" applyNumberFormat="1" applyFont="1"/>
    <xf numFmtId="0" fontId="14" fillId="0" borderId="8" xfId="7" applyFont="1" applyBorder="1"/>
    <xf numFmtId="0" fontId="14" fillId="0" borderId="9" xfId="7" applyFont="1" applyBorder="1"/>
    <xf numFmtId="170" fontId="14" fillId="0" borderId="9" xfId="7" applyNumberFormat="1" applyFont="1" applyBorder="1"/>
    <xf numFmtId="0" fontId="14" fillId="0" borderId="10" xfId="7" applyFont="1" applyBorder="1"/>
    <xf numFmtId="0" fontId="16" fillId="0" borderId="5" xfId="7" applyFont="1" applyBorder="1" applyAlignment="1">
      <alignment horizontal="center" vertical="center"/>
    </xf>
    <xf numFmtId="0" fontId="16" fillId="0" borderId="17" xfId="7" applyFont="1" applyBorder="1" applyAlignment="1">
      <alignment horizontal="center" vertical="center"/>
    </xf>
    <xf numFmtId="0" fontId="6" fillId="0" borderId="6" xfId="7" applyFont="1" applyBorder="1"/>
    <xf numFmtId="166" fontId="6" fillId="0" borderId="0" xfId="7" applyNumberFormat="1" applyFont="1"/>
    <xf numFmtId="14" fontId="6" fillId="0" borderId="0" xfId="7" applyNumberFormat="1" applyFont="1"/>
    <xf numFmtId="14" fontId="6" fillId="0" borderId="0" xfId="7" applyNumberFormat="1" applyFont="1" applyAlignment="1">
      <alignment horizontal="left"/>
    </xf>
    <xf numFmtId="164" fontId="16" fillId="0" borderId="0" xfId="1" applyNumberFormat="1" applyFont="1"/>
    <xf numFmtId="171" fontId="1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70" fontId="6" fillId="0" borderId="0" xfId="7" applyNumberFormat="1" applyFont="1" applyAlignment="1">
      <alignment horizontal="right"/>
    </xf>
    <xf numFmtId="0" fontId="6" fillId="0" borderId="8" xfId="7" applyFont="1" applyBorder="1"/>
    <xf numFmtId="0" fontId="6" fillId="0" borderId="9" xfId="7" applyFont="1" applyBorder="1"/>
    <xf numFmtId="0" fontId="6" fillId="0" borderId="10" xfId="7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8" fillId="0" borderId="0" xfId="7" applyFont="1" applyAlignment="1">
      <alignment horizontal="center" vertical="center" wrapText="1"/>
    </xf>
    <xf numFmtId="0" fontId="6" fillId="0" borderId="2" xfId="7" applyFont="1" applyBorder="1" applyAlignment="1">
      <alignment horizontal="center"/>
    </xf>
    <xf numFmtId="0" fontId="6" fillId="0" borderId="3" xfId="7" applyFont="1" applyBorder="1" applyAlignment="1">
      <alignment horizontal="center"/>
    </xf>
    <xf numFmtId="0" fontId="6" fillId="0" borderId="8" xfId="7" applyFont="1" applyBorder="1" applyAlignment="1">
      <alignment horizontal="center"/>
    </xf>
    <xf numFmtId="0" fontId="6" fillId="0" borderId="10" xfId="7" applyFont="1" applyBorder="1" applyAlignment="1">
      <alignment horizontal="center"/>
    </xf>
    <xf numFmtId="0" fontId="16" fillId="0" borderId="2" xfId="7" applyFont="1" applyBorder="1" applyAlignment="1">
      <alignment horizontal="center" vertical="center"/>
    </xf>
    <xf numFmtId="0" fontId="16" fillId="0" borderId="4" xfId="7" applyFont="1" applyBorder="1" applyAlignment="1">
      <alignment horizontal="center" vertical="center"/>
    </xf>
    <xf numFmtId="0" fontId="16" fillId="0" borderId="3" xfId="7" applyFont="1" applyBorder="1" applyAlignment="1">
      <alignment horizontal="center" vertical="center"/>
    </xf>
    <xf numFmtId="0" fontId="16" fillId="0" borderId="14" xfId="7" applyFont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16" fillId="0" borderId="16" xfId="7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9">
    <cellStyle name="Millares" xfId="1" builtinId="3"/>
    <cellStyle name="Millares 2" xfId="5"/>
    <cellStyle name="Millares 2 2" xfId="8"/>
    <cellStyle name="Moneda" xfId="6" builtinId="4"/>
    <cellStyle name="Normal" xfId="0" builtinId="0"/>
    <cellStyle name="Normal 10 2" xfId="3"/>
    <cellStyle name="Normal 107 2" xfId="4"/>
    <cellStyle name="Normal 2 2" xfId="7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3</xdr:row>
      <xdr:rowOff>9526</xdr:rowOff>
    </xdr:from>
    <xdr:to>
      <xdr:col>2</xdr:col>
      <xdr:colOff>481609</xdr:colOff>
      <xdr:row>9</xdr:row>
      <xdr:rowOff>47625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0B43949-A35B-4734-B8C0-8CA77DD14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81026"/>
          <a:ext cx="1786534" cy="1300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5"/>
  <sheetViews>
    <sheetView zoomScale="80" zoomScaleNormal="80" workbookViewId="0">
      <selection activeCell="C16" sqref="C16"/>
    </sheetView>
  </sheetViews>
  <sheetFormatPr baseColWidth="10" defaultRowHeight="14.5" x14ac:dyDescent="0.35"/>
  <cols>
    <col min="16" max="16" width="13.26953125" customWidth="1"/>
  </cols>
  <sheetData>
    <row r="3" spans="1:16" x14ac:dyDescent="0.35">
      <c r="C3" s="1"/>
      <c r="D3" s="2"/>
      <c r="F3" s="3"/>
      <c r="G3" s="3"/>
      <c r="H3" s="3"/>
      <c r="I3" s="3"/>
      <c r="J3" s="3"/>
      <c r="K3" s="3"/>
      <c r="L3" s="3"/>
    </row>
    <row r="4" spans="1:16" ht="21" x14ac:dyDescent="0.5">
      <c r="C4" s="1"/>
      <c r="D4" s="2"/>
      <c r="E4" s="126" t="s">
        <v>0</v>
      </c>
      <c r="F4" s="127"/>
      <c r="G4" s="127"/>
      <c r="H4" s="127"/>
      <c r="I4" s="127"/>
      <c r="J4" s="127"/>
      <c r="K4" s="127"/>
      <c r="L4" s="127"/>
    </row>
    <row r="5" spans="1:16" ht="15.5" x14ac:dyDescent="0.35">
      <c r="C5" s="1"/>
      <c r="D5" s="2"/>
      <c r="E5" s="128" t="s">
        <v>1</v>
      </c>
      <c r="F5" s="128"/>
      <c r="G5" s="128"/>
      <c r="H5" s="128"/>
      <c r="I5" s="128"/>
      <c r="J5" s="128"/>
      <c r="K5" s="128"/>
      <c r="L5" s="128"/>
    </row>
    <row r="6" spans="1:16" ht="15.5" x14ac:dyDescent="0.35">
      <c r="C6" s="1"/>
      <c r="D6" s="2"/>
      <c r="E6" s="128" t="s">
        <v>2</v>
      </c>
      <c r="F6" s="128"/>
      <c r="G6" s="128"/>
      <c r="H6" s="128"/>
      <c r="I6" s="128"/>
      <c r="J6" s="128"/>
      <c r="K6" s="128"/>
      <c r="L6" s="128"/>
    </row>
    <row r="7" spans="1:16" ht="15.5" x14ac:dyDescent="0.35">
      <c r="C7" s="1"/>
      <c r="D7" s="2"/>
      <c r="E7" s="128" t="s">
        <v>3</v>
      </c>
      <c r="F7" s="128"/>
      <c r="G7" s="128"/>
      <c r="H7" s="128"/>
      <c r="I7" s="128"/>
      <c r="J7" s="128"/>
      <c r="K7" s="128"/>
      <c r="L7" s="128"/>
    </row>
    <row r="8" spans="1:16" ht="15.5" x14ac:dyDescent="0.35">
      <c r="C8" s="1"/>
      <c r="D8" s="4" t="s">
        <v>4</v>
      </c>
      <c r="E8" s="129" t="s">
        <v>5</v>
      </c>
      <c r="F8" s="129"/>
      <c r="G8" s="129"/>
      <c r="H8" s="129"/>
      <c r="I8" s="129"/>
      <c r="J8" s="129"/>
      <c r="K8" s="129"/>
      <c r="L8" s="129"/>
    </row>
    <row r="9" spans="1:16" x14ac:dyDescent="0.35">
      <c r="C9" s="1"/>
    </row>
    <row r="10" spans="1:16" ht="15.5" x14ac:dyDescent="0.35">
      <c r="C10" s="1"/>
      <c r="D10" s="4" t="s">
        <v>6</v>
      </c>
      <c r="F10" s="5">
        <v>45565</v>
      </c>
      <c r="L10" s="6"/>
      <c r="M10" s="6"/>
      <c r="N10" s="6"/>
      <c r="O10" s="7"/>
      <c r="P10" s="7"/>
    </row>
    <row r="11" spans="1:16" x14ac:dyDescent="0.35">
      <c r="C11" s="1"/>
    </row>
    <row r="12" spans="1:16" ht="34.5" x14ac:dyDescent="0.35">
      <c r="A12" s="9" t="s">
        <v>7</v>
      </c>
      <c r="B12" s="9" t="s">
        <v>8</v>
      </c>
      <c r="C12" s="10" t="s">
        <v>9</v>
      </c>
      <c r="D12" s="14" t="s">
        <v>10</v>
      </c>
      <c r="E12" s="15" t="s">
        <v>11</v>
      </c>
      <c r="F12" s="14" t="s">
        <v>12</v>
      </c>
      <c r="G12" s="14" t="s">
        <v>13</v>
      </c>
      <c r="H12" s="16" t="s">
        <v>14</v>
      </c>
      <c r="I12" s="16" t="s">
        <v>15</v>
      </c>
      <c r="J12" s="16" t="s">
        <v>16</v>
      </c>
      <c r="K12" s="16" t="s">
        <v>17</v>
      </c>
      <c r="L12" s="17" t="s">
        <v>18</v>
      </c>
      <c r="M12" s="17" t="s">
        <v>19</v>
      </c>
      <c r="N12" s="17" t="s">
        <v>20</v>
      </c>
      <c r="O12" s="18" t="s">
        <v>21</v>
      </c>
      <c r="P12" s="18" t="s">
        <v>22</v>
      </c>
    </row>
    <row r="13" spans="1:16" x14ac:dyDescent="0.35">
      <c r="A13" s="11" t="s">
        <v>23</v>
      </c>
      <c r="B13" s="12" t="s">
        <v>24</v>
      </c>
      <c r="C13" s="13" t="s">
        <v>25</v>
      </c>
      <c r="D13" s="19">
        <v>45298</v>
      </c>
      <c r="E13" s="19">
        <v>45332</v>
      </c>
      <c r="F13" s="20" t="s">
        <v>26</v>
      </c>
      <c r="G13" s="20" t="s">
        <v>27</v>
      </c>
      <c r="H13" s="21">
        <v>81400</v>
      </c>
      <c r="I13" s="21">
        <v>0</v>
      </c>
      <c r="J13" s="21">
        <v>0</v>
      </c>
      <c r="K13" s="21">
        <v>81400</v>
      </c>
      <c r="L13" s="22">
        <v>0</v>
      </c>
      <c r="M13" s="22">
        <v>0</v>
      </c>
      <c r="N13" s="22">
        <v>0</v>
      </c>
      <c r="O13" s="23">
        <v>0</v>
      </c>
      <c r="P13" s="23">
        <v>81400</v>
      </c>
    </row>
    <row r="14" spans="1:16" x14ac:dyDescent="0.35">
      <c r="A14" s="11" t="s">
        <v>23</v>
      </c>
      <c r="B14" s="12" t="s">
        <v>28</v>
      </c>
      <c r="C14" s="13" t="s">
        <v>29</v>
      </c>
      <c r="D14" s="19">
        <v>45518</v>
      </c>
      <c r="E14" s="19">
        <v>45545</v>
      </c>
      <c r="F14" s="20" t="s">
        <v>30</v>
      </c>
      <c r="G14" s="20" t="s">
        <v>31</v>
      </c>
      <c r="H14" s="21">
        <v>87162</v>
      </c>
      <c r="I14" s="21">
        <v>0</v>
      </c>
      <c r="J14" s="21">
        <v>0</v>
      </c>
      <c r="K14" s="21">
        <v>87162</v>
      </c>
      <c r="L14" s="22">
        <v>0</v>
      </c>
      <c r="M14" s="22">
        <v>0</v>
      </c>
      <c r="N14" s="22">
        <v>0</v>
      </c>
      <c r="O14" s="23">
        <v>0</v>
      </c>
      <c r="P14" s="23">
        <v>87162</v>
      </c>
    </row>
    <row r="15" spans="1:16" x14ac:dyDescent="0.35">
      <c r="P15" s="8">
        <f>SUM(P13:P14)</f>
        <v>168562</v>
      </c>
    </row>
  </sheetData>
  <mergeCells count="5">
    <mergeCell ref="E4:L4"/>
    <mergeCell ref="E5:L5"/>
    <mergeCell ref="E6:L6"/>
    <mergeCell ref="E7:L7"/>
    <mergeCell ref="E8:L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"/>
  <sheetViews>
    <sheetView showGridLines="0" zoomScale="80" zoomScaleNormal="80" workbookViewId="0">
      <selection activeCell="H16" sqref="H16"/>
    </sheetView>
  </sheetViews>
  <sheetFormatPr baseColWidth="10" defaultRowHeight="14.5" x14ac:dyDescent="0.35"/>
  <cols>
    <col min="1" max="1" width="10.90625" style="24"/>
    <col min="2" max="2" width="23.26953125" style="24" bestFit="1" customWidth="1"/>
    <col min="3" max="4" width="10.90625" style="24"/>
    <col min="5" max="5" width="11.08984375" style="24" bestFit="1" customWidth="1"/>
    <col min="6" max="6" width="21.453125" style="24" bestFit="1" customWidth="1"/>
    <col min="7" max="7" width="10.90625" style="24"/>
    <col min="8" max="9" width="12.6328125" style="24" customWidth="1"/>
    <col min="10" max="11" width="10.90625" style="24"/>
    <col min="12" max="19" width="10.90625" style="32"/>
    <col min="20" max="20" width="13.26953125" style="32" customWidth="1"/>
    <col min="21" max="21" width="19.6328125" style="24" customWidth="1"/>
    <col min="22" max="25" width="10.90625" style="24"/>
    <col min="26" max="26" width="14.90625" style="24" customWidth="1"/>
    <col min="27" max="16384" width="10.90625" style="24"/>
  </cols>
  <sheetData>
    <row r="1" spans="1:30" x14ac:dyDescent="0.35">
      <c r="E1" s="25"/>
      <c r="F1" s="25"/>
      <c r="T1" s="46">
        <f>SUBTOTAL(9,T3:T4)</f>
        <v>168562</v>
      </c>
      <c r="W1" s="46">
        <f t="shared" ref="W1:Y1" si="0">SUBTOTAL(9,W3:W4)</f>
        <v>168562</v>
      </c>
      <c r="X1" s="46">
        <f t="shared" si="0"/>
        <v>168562</v>
      </c>
      <c r="Y1" s="46">
        <f t="shared" si="0"/>
        <v>81400</v>
      </c>
      <c r="AA1" s="46">
        <f>SUBTOTAL(9,AA3:AA4)</f>
        <v>87162</v>
      </c>
    </row>
    <row r="2" spans="1:30" s="40" customFormat="1" ht="43.5" x14ac:dyDescent="0.35">
      <c r="A2" s="42" t="s">
        <v>34</v>
      </c>
      <c r="B2" s="37" t="s">
        <v>35</v>
      </c>
      <c r="C2" s="37" t="s">
        <v>7</v>
      </c>
      <c r="D2" s="37" t="s">
        <v>8</v>
      </c>
      <c r="E2" s="38" t="s">
        <v>9</v>
      </c>
      <c r="F2" s="45" t="s">
        <v>37</v>
      </c>
      <c r="G2" s="39" t="s">
        <v>10</v>
      </c>
      <c r="H2" s="26" t="s">
        <v>11</v>
      </c>
      <c r="I2" s="41" t="s">
        <v>33</v>
      </c>
      <c r="J2" s="39" t="s">
        <v>12</v>
      </c>
      <c r="K2" s="39" t="s">
        <v>13</v>
      </c>
      <c r="L2" s="33" t="s">
        <v>14</v>
      </c>
      <c r="M2" s="33" t="s">
        <v>15</v>
      </c>
      <c r="N2" s="33" t="s">
        <v>16</v>
      </c>
      <c r="O2" s="33" t="s">
        <v>17</v>
      </c>
      <c r="P2" s="33" t="s">
        <v>18</v>
      </c>
      <c r="Q2" s="33" t="s">
        <v>19</v>
      </c>
      <c r="R2" s="33" t="s">
        <v>20</v>
      </c>
      <c r="S2" s="33" t="s">
        <v>21</v>
      </c>
      <c r="T2" s="36" t="s">
        <v>32</v>
      </c>
      <c r="U2" s="47" t="s">
        <v>40</v>
      </c>
      <c r="V2" s="33" t="s">
        <v>41</v>
      </c>
      <c r="W2" s="33" t="s">
        <v>46</v>
      </c>
      <c r="X2" s="33" t="s">
        <v>47</v>
      </c>
      <c r="Y2" s="48" t="s">
        <v>49</v>
      </c>
      <c r="Z2" s="48" t="s">
        <v>44</v>
      </c>
      <c r="AA2" s="33" t="s">
        <v>48</v>
      </c>
      <c r="AB2" s="47" t="s">
        <v>50</v>
      </c>
      <c r="AC2" s="47" t="s">
        <v>51</v>
      </c>
      <c r="AD2" s="33" t="s">
        <v>52</v>
      </c>
    </row>
    <row r="3" spans="1:30" x14ac:dyDescent="0.35">
      <c r="A3" s="43">
        <v>837000974</v>
      </c>
      <c r="B3" s="44" t="s">
        <v>36</v>
      </c>
      <c r="C3" s="27" t="s">
        <v>23</v>
      </c>
      <c r="D3" s="28" t="s">
        <v>24</v>
      </c>
      <c r="E3" s="29" t="s">
        <v>25</v>
      </c>
      <c r="F3" s="43" t="s">
        <v>38</v>
      </c>
      <c r="G3" s="30">
        <v>45298</v>
      </c>
      <c r="H3" s="30">
        <v>45332</v>
      </c>
      <c r="I3" s="30">
        <v>45414</v>
      </c>
      <c r="J3" s="31" t="s">
        <v>26</v>
      </c>
      <c r="K3" s="31" t="s">
        <v>27</v>
      </c>
      <c r="L3" s="34">
        <v>81400</v>
      </c>
      <c r="M3" s="34">
        <v>0</v>
      </c>
      <c r="N3" s="34">
        <v>0</v>
      </c>
      <c r="O3" s="34">
        <v>81400</v>
      </c>
      <c r="P3" s="34">
        <v>0</v>
      </c>
      <c r="Q3" s="34">
        <v>0</v>
      </c>
      <c r="R3" s="34">
        <v>0</v>
      </c>
      <c r="S3" s="35">
        <v>0</v>
      </c>
      <c r="T3" s="35">
        <v>81400</v>
      </c>
      <c r="U3" s="27" t="s">
        <v>53</v>
      </c>
      <c r="V3" s="27" t="s">
        <v>42</v>
      </c>
      <c r="W3" s="35">
        <v>81400</v>
      </c>
      <c r="X3" s="35">
        <v>81400</v>
      </c>
      <c r="Y3" s="35">
        <v>81400</v>
      </c>
      <c r="Z3" s="27" t="s">
        <v>43</v>
      </c>
      <c r="AA3" s="35">
        <v>0</v>
      </c>
      <c r="AB3" s="35">
        <v>0</v>
      </c>
      <c r="AC3" s="27"/>
      <c r="AD3" s="49">
        <v>45565</v>
      </c>
    </row>
    <row r="4" spans="1:30" ht="43.5" x14ac:dyDescent="0.35">
      <c r="A4" s="43">
        <v>837000974</v>
      </c>
      <c r="B4" s="44" t="s">
        <v>36</v>
      </c>
      <c r="C4" s="27" t="s">
        <v>23</v>
      </c>
      <c r="D4" s="28" t="s">
        <v>28</v>
      </c>
      <c r="E4" s="29" t="s">
        <v>29</v>
      </c>
      <c r="F4" s="29" t="s">
        <v>39</v>
      </c>
      <c r="G4" s="30">
        <v>45518</v>
      </c>
      <c r="H4" s="30">
        <v>45545</v>
      </c>
      <c r="I4" s="30">
        <v>45566</v>
      </c>
      <c r="J4" s="31" t="s">
        <v>30</v>
      </c>
      <c r="K4" s="31" t="s">
        <v>31</v>
      </c>
      <c r="L4" s="34">
        <v>87162</v>
      </c>
      <c r="M4" s="34">
        <v>0</v>
      </c>
      <c r="N4" s="34">
        <v>0</v>
      </c>
      <c r="O4" s="34">
        <v>87162</v>
      </c>
      <c r="P4" s="34">
        <v>0</v>
      </c>
      <c r="Q4" s="34">
        <v>0</v>
      </c>
      <c r="R4" s="34">
        <v>0</v>
      </c>
      <c r="S4" s="35">
        <v>0</v>
      </c>
      <c r="T4" s="35">
        <v>87162</v>
      </c>
      <c r="U4" s="42" t="s">
        <v>54</v>
      </c>
      <c r="V4" s="27" t="s">
        <v>45</v>
      </c>
      <c r="W4" s="35">
        <v>87162</v>
      </c>
      <c r="X4" s="35">
        <v>87162</v>
      </c>
      <c r="Y4" s="35"/>
      <c r="Z4" s="27"/>
      <c r="AA4" s="35">
        <v>87162</v>
      </c>
      <c r="AB4" s="35">
        <v>0</v>
      </c>
      <c r="AC4" s="27"/>
      <c r="AD4" s="49">
        <v>45565</v>
      </c>
    </row>
  </sheetData>
  <protectedRanges>
    <protectedRange algorithmName="SHA-512" hashValue="9+ah9tJAD1d4FIK7boMSAp9ZhkqWOsKcliwsS35JSOsk0Aea+c/2yFVjBeVDsv7trYxT+iUP9dPVCIbjcjaMoQ==" saltValue="Z7GArlXd1BdcXotzmJqK/w==" spinCount="100000" sqref="A3:B3 F3" name="Rango1_6"/>
    <protectedRange algorithmName="SHA-512" hashValue="9+ah9tJAD1d4FIK7boMSAp9ZhkqWOsKcliwsS35JSOsk0Aea+c/2yFVjBeVDsv7trYxT+iUP9dPVCIbjcjaMoQ==" saltValue="Z7GArlXd1BdcXotzmJqK/w==" spinCount="100000" sqref="A4:B4" name="Rango1_6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29" sqref="F29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55</v>
      </c>
      <c r="E2" s="54"/>
      <c r="F2" s="54"/>
      <c r="G2" s="54"/>
      <c r="H2" s="54"/>
      <c r="I2" s="55"/>
      <c r="J2" s="56" t="s">
        <v>56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57</v>
      </c>
      <c r="E4" s="54"/>
      <c r="F4" s="54"/>
      <c r="G4" s="54"/>
      <c r="H4" s="54"/>
      <c r="I4" s="55"/>
      <c r="J4" s="56" t="s">
        <v>58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80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78</v>
      </c>
      <c r="J11" s="70"/>
    </row>
    <row r="12" spans="2:10" ht="13" x14ac:dyDescent="0.3">
      <c r="B12" s="69"/>
      <c r="C12" s="71" t="s">
        <v>79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96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81</v>
      </c>
      <c r="D16" s="72"/>
      <c r="G16" s="74"/>
      <c r="H16" s="76" t="s">
        <v>59</v>
      </c>
      <c r="I16" s="76" t="s">
        <v>60</v>
      </c>
      <c r="J16" s="70"/>
    </row>
    <row r="17" spans="2:14" ht="13" x14ac:dyDescent="0.3">
      <c r="B17" s="69"/>
      <c r="C17" s="71" t="s">
        <v>61</v>
      </c>
      <c r="D17" s="71"/>
      <c r="E17" s="71"/>
      <c r="F17" s="71"/>
      <c r="G17" s="74"/>
      <c r="H17" s="77">
        <v>2</v>
      </c>
      <c r="I17" s="78">
        <v>168562</v>
      </c>
      <c r="J17" s="70"/>
    </row>
    <row r="18" spans="2:14" x14ac:dyDescent="0.25">
      <c r="B18" s="69"/>
      <c r="C18" s="50" t="s">
        <v>62</v>
      </c>
      <c r="G18" s="74"/>
      <c r="H18" s="80">
        <v>0</v>
      </c>
      <c r="I18" s="81">
        <v>0</v>
      </c>
      <c r="J18" s="70"/>
    </row>
    <row r="19" spans="2:14" x14ac:dyDescent="0.25">
      <c r="B19" s="69"/>
      <c r="C19" s="50" t="s">
        <v>63</v>
      </c>
      <c r="G19" s="74"/>
      <c r="H19" s="80">
        <v>1</v>
      </c>
      <c r="I19" s="81">
        <v>81400</v>
      </c>
      <c r="J19" s="70"/>
    </row>
    <row r="20" spans="2:14" x14ac:dyDescent="0.25">
      <c r="B20" s="69"/>
      <c r="C20" s="50" t="s">
        <v>64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65</v>
      </c>
      <c r="H21" s="82">
        <v>0</v>
      </c>
      <c r="I21" s="83">
        <v>0</v>
      </c>
      <c r="J21" s="70"/>
      <c r="N21" s="84"/>
    </row>
    <row r="22" spans="2:14" ht="13" thickBot="1" x14ac:dyDescent="0.3">
      <c r="B22" s="69"/>
      <c r="C22" s="50" t="s">
        <v>66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67</v>
      </c>
      <c r="D23" s="71"/>
      <c r="E23" s="71"/>
      <c r="F23" s="71"/>
      <c r="H23" s="87">
        <f>H18+H19+H20+H21+H22</f>
        <v>1</v>
      </c>
      <c r="I23" s="88">
        <f>I18+I19+I20+I21+I22</f>
        <v>81400</v>
      </c>
      <c r="J23" s="70"/>
    </row>
    <row r="24" spans="2:14" x14ac:dyDescent="0.25">
      <c r="B24" s="69"/>
      <c r="C24" s="50" t="s">
        <v>68</v>
      </c>
      <c r="H24" s="82">
        <v>1</v>
      </c>
      <c r="I24" s="83">
        <v>87162</v>
      </c>
      <c r="J24" s="70"/>
    </row>
    <row r="25" spans="2:14" ht="13" thickBot="1" x14ac:dyDescent="0.3">
      <c r="B25" s="69"/>
      <c r="C25" s="50" t="s">
        <v>69</v>
      </c>
      <c r="H25" s="85">
        <v>0</v>
      </c>
      <c r="I25" s="86">
        <v>0</v>
      </c>
      <c r="J25" s="70"/>
    </row>
    <row r="26" spans="2:14" ht="13" x14ac:dyDescent="0.3">
      <c r="B26" s="69"/>
      <c r="C26" s="71" t="s">
        <v>70</v>
      </c>
      <c r="D26" s="71"/>
      <c r="E26" s="71"/>
      <c r="F26" s="71"/>
      <c r="H26" s="87">
        <f>H24+H25</f>
        <v>1</v>
      </c>
      <c r="I26" s="88">
        <f>I24+I25</f>
        <v>87162</v>
      </c>
      <c r="J26" s="70"/>
    </row>
    <row r="27" spans="2:14" ht="13.5" thickBot="1" x14ac:dyDescent="0.35">
      <c r="B27" s="69"/>
      <c r="C27" s="74" t="s">
        <v>71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72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73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2</v>
      </c>
      <c r="I31" s="81">
        <f>I23+I26+I28</f>
        <v>168562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94</v>
      </c>
      <c r="D38" s="96"/>
      <c r="E38" s="74"/>
      <c r="F38" s="74"/>
      <c r="G38" s="74"/>
      <c r="H38" s="103" t="s">
        <v>74</v>
      </c>
      <c r="I38" s="96"/>
      <c r="J38" s="92"/>
    </row>
    <row r="39" spans="2:10" ht="13" x14ac:dyDescent="0.3">
      <c r="B39" s="69"/>
      <c r="C39" s="89" t="s">
        <v>95</v>
      </c>
      <c r="D39" s="74"/>
      <c r="E39" s="74"/>
      <c r="F39" s="74"/>
      <c r="G39" s="74"/>
      <c r="H39" s="89" t="s">
        <v>75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76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30" t="s">
        <v>77</v>
      </c>
      <c r="D42" s="130"/>
      <c r="E42" s="130"/>
      <c r="F42" s="130"/>
      <c r="G42" s="130"/>
      <c r="H42" s="130"/>
      <c r="I42" s="130"/>
      <c r="J42" s="92"/>
    </row>
    <row r="43" spans="2:10" x14ac:dyDescent="0.25">
      <c r="B43" s="69"/>
      <c r="C43" s="130"/>
      <c r="D43" s="130"/>
      <c r="E43" s="130"/>
      <c r="F43" s="130"/>
      <c r="G43" s="130"/>
      <c r="H43" s="130"/>
      <c r="I43" s="130"/>
      <c r="J43" s="92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1"/>
      <c r="B1" s="132"/>
      <c r="C1" s="135" t="s">
        <v>82</v>
      </c>
      <c r="D1" s="136"/>
      <c r="E1" s="136"/>
      <c r="F1" s="136"/>
      <c r="G1" s="136"/>
      <c r="H1" s="137"/>
      <c r="I1" s="108" t="s">
        <v>56</v>
      </c>
    </row>
    <row r="2" spans="1:9" ht="53.5" customHeight="1" thickBot="1" x14ac:dyDescent="0.4">
      <c r="A2" s="133"/>
      <c r="B2" s="134"/>
      <c r="C2" s="138" t="s">
        <v>83</v>
      </c>
      <c r="D2" s="139"/>
      <c r="E2" s="139"/>
      <c r="F2" s="139"/>
      <c r="G2" s="139"/>
      <c r="H2" s="140"/>
      <c r="I2" s="109" t="s">
        <v>84</v>
      </c>
    </row>
    <row r="3" spans="1:9" x14ac:dyDescent="0.35">
      <c r="A3" s="110"/>
      <c r="B3" s="74"/>
      <c r="C3" s="74"/>
      <c r="D3" s="74"/>
      <c r="E3" s="74"/>
      <c r="F3" s="74"/>
      <c r="G3" s="74"/>
      <c r="H3" s="74"/>
      <c r="I3" s="92"/>
    </row>
    <row r="4" spans="1:9" x14ac:dyDescent="0.35">
      <c r="A4" s="110"/>
      <c r="B4" s="74"/>
      <c r="C4" s="74"/>
      <c r="D4" s="74"/>
      <c r="E4" s="74"/>
      <c r="F4" s="74"/>
      <c r="G4" s="74"/>
      <c r="H4" s="74"/>
      <c r="I4" s="92"/>
    </row>
    <row r="5" spans="1:9" x14ac:dyDescent="0.35">
      <c r="A5" s="110"/>
      <c r="B5" s="71" t="s">
        <v>80</v>
      </c>
      <c r="C5" s="111"/>
      <c r="D5" s="112"/>
      <c r="E5" s="74"/>
      <c r="F5" s="74"/>
      <c r="G5" s="74"/>
      <c r="H5" s="74"/>
      <c r="I5" s="92"/>
    </row>
    <row r="6" spans="1:9" x14ac:dyDescent="0.35">
      <c r="A6" s="110"/>
      <c r="B6" s="50"/>
      <c r="C6" s="74"/>
      <c r="D6" s="74"/>
      <c r="E6" s="74"/>
      <c r="F6" s="74"/>
      <c r="G6" s="74"/>
      <c r="H6" s="74"/>
      <c r="I6" s="92"/>
    </row>
    <row r="7" spans="1:9" x14ac:dyDescent="0.35">
      <c r="A7" s="110"/>
      <c r="B7" s="71" t="s">
        <v>78</v>
      </c>
      <c r="C7" s="74"/>
      <c r="D7" s="74"/>
      <c r="E7" s="74"/>
      <c r="F7" s="74"/>
      <c r="G7" s="74"/>
      <c r="H7" s="74"/>
      <c r="I7" s="92"/>
    </row>
    <row r="8" spans="1:9" x14ac:dyDescent="0.35">
      <c r="A8" s="110"/>
      <c r="B8" s="71" t="s">
        <v>79</v>
      </c>
      <c r="C8" s="74"/>
      <c r="D8" s="74"/>
      <c r="E8" s="74"/>
      <c r="F8" s="74"/>
      <c r="G8" s="74"/>
      <c r="H8" s="74"/>
      <c r="I8" s="92"/>
    </row>
    <row r="9" spans="1:9" x14ac:dyDescent="0.35">
      <c r="A9" s="110"/>
      <c r="B9" s="74"/>
      <c r="C9" s="74"/>
      <c r="D9" s="74"/>
      <c r="E9" s="74"/>
      <c r="F9" s="74"/>
      <c r="G9" s="74"/>
      <c r="H9" s="74"/>
      <c r="I9" s="92"/>
    </row>
    <row r="10" spans="1:9" x14ac:dyDescent="0.35">
      <c r="A10" s="110"/>
      <c r="B10" s="74" t="s">
        <v>85</v>
      </c>
      <c r="C10" s="74"/>
      <c r="D10" s="74"/>
      <c r="E10" s="74"/>
      <c r="F10" s="74"/>
      <c r="G10" s="74"/>
      <c r="H10" s="74"/>
      <c r="I10" s="92"/>
    </row>
    <row r="11" spans="1:9" x14ac:dyDescent="0.35">
      <c r="A11" s="110"/>
      <c r="B11" s="113"/>
      <c r="C11" s="74"/>
      <c r="D11" s="74"/>
      <c r="E11" s="74"/>
      <c r="F11" s="74"/>
      <c r="G11" s="74"/>
      <c r="H11" s="74"/>
      <c r="I11" s="92"/>
    </row>
    <row r="12" spans="1:9" x14ac:dyDescent="0.35">
      <c r="A12" s="110"/>
      <c r="B12" s="50" t="s">
        <v>81</v>
      </c>
      <c r="C12" s="112"/>
      <c r="D12" s="74"/>
      <c r="E12" s="74"/>
      <c r="F12" s="74"/>
      <c r="G12" s="76" t="s">
        <v>86</v>
      </c>
      <c r="H12" s="76" t="s">
        <v>87</v>
      </c>
      <c r="I12" s="92"/>
    </row>
    <row r="13" spans="1:9" x14ac:dyDescent="0.35">
      <c r="A13" s="110"/>
      <c r="B13" s="89" t="s">
        <v>61</v>
      </c>
      <c r="C13" s="89"/>
      <c r="D13" s="89"/>
      <c r="E13" s="89"/>
      <c r="F13" s="74"/>
      <c r="G13" s="114">
        <f>G19</f>
        <v>1</v>
      </c>
      <c r="H13" s="115">
        <f>H19</f>
        <v>81400</v>
      </c>
      <c r="I13" s="92"/>
    </row>
    <row r="14" spans="1:9" x14ac:dyDescent="0.35">
      <c r="A14" s="110"/>
      <c r="B14" s="74" t="s">
        <v>62</v>
      </c>
      <c r="C14" s="74"/>
      <c r="D14" s="74"/>
      <c r="E14" s="74"/>
      <c r="F14" s="74"/>
      <c r="G14" s="116">
        <v>0</v>
      </c>
      <c r="H14" s="117">
        <v>0</v>
      </c>
      <c r="I14" s="92"/>
    </row>
    <row r="15" spans="1:9" x14ac:dyDescent="0.35">
      <c r="A15" s="110"/>
      <c r="B15" s="74" t="s">
        <v>63</v>
      </c>
      <c r="C15" s="74"/>
      <c r="D15" s="74"/>
      <c r="E15" s="74"/>
      <c r="F15" s="74"/>
      <c r="G15" s="116">
        <v>1</v>
      </c>
      <c r="H15" s="117">
        <v>81400</v>
      </c>
      <c r="I15" s="92"/>
    </row>
    <row r="16" spans="1:9" x14ac:dyDescent="0.35">
      <c r="A16" s="110"/>
      <c r="B16" s="74" t="s">
        <v>64</v>
      </c>
      <c r="C16" s="74"/>
      <c r="D16" s="74"/>
      <c r="E16" s="74"/>
      <c r="F16" s="74"/>
      <c r="G16" s="116">
        <v>0</v>
      </c>
      <c r="H16" s="117">
        <v>0</v>
      </c>
      <c r="I16" s="92"/>
    </row>
    <row r="17" spans="1:9" x14ac:dyDescent="0.35">
      <c r="A17" s="110"/>
      <c r="B17" s="74" t="s">
        <v>65</v>
      </c>
      <c r="C17" s="74"/>
      <c r="D17" s="74"/>
      <c r="E17" s="74"/>
      <c r="F17" s="74"/>
      <c r="G17" s="116">
        <v>0</v>
      </c>
      <c r="H17" s="117">
        <v>0</v>
      </c>
      <c r="I17" s="92"/>
    </row>
    <row r="18" spans="1:9" x14ac:dyDescent="0.35">
      <c r="A18" s="110"/>
      <c r="B18" s="74" t="s">
        <v>88</v>
      </c>
      <c r="C18" s="74"/>
      <c r="D18" s="74"/>
      <c r="E18" s="74"/>
      <c r="F18" s="74"/>
      <c r="G18" s="118">
        <v>0</v>
      </c>
      <c r="H18" s="119">
        <v>0</v>
      </c>
      <c r="I18" s="92"/>
    </row>
    <row r="19" spans="1:9" x14ac:dyDescent="0.35">
      <c r="A19" s="110"/>
      <c r="B19" s="89" t="s">
        <v>89</v>
      </c>
      <c r="C19" s="89"/>
      <c r="D19" s="89"/>
      <c r="E19" s="89"/>
      <c r="F19" s="74"/>
      <c r="G19" s="116">
        <f>SUM(G14:G18)</f>
        <v>1</v>
      </c>
      <c r="H19" s="115">
        <f>(H14+H15+H16+H17+H18)</f>
        <v>81400</v>
      </c>
      <c r="I19" s="92"/>
    </row>
    <row r="20" spans="1:9" ht="15" thickBot="1" x14ac:dyDescent="0.4">
      <c r="A20" s="110"/>
      <c r="B20" s="89"/>
      <c r="C20" s="89"/>
      <c r="D20" s="74"/>
      <c r="E20" s="74"/>
      <c r="F20" s="74"/>
      <c r="G20" s="120"/>
      <c r="H20" s="121"/>
      <c r="I20" s="92"/>
    </row>
    <row r="21" spans="1:9" ht="15" thickTop="1" x14ac:dyDescent="0.35">
      <c r="A21" s="110"/>
      <c r="B21" s="89"/>
      <c r="C21" s="89"/>
      <c r="D21" s="74"/>
      <c r="E21" s="74"/>
      <c r="F21" s="74"/>
      <c r="G21" s="96"/>
      <c r="H21" s="122"/>
      <c r="I21" s="92"/>
    </row>
    <row r="22" spans="1:9" x14ac:dyDescent="0.35">
      <c r="A22" s="110"/>
      <c r="B22" s="74"/>
      <c r="C22" s="74"/>
      <c r="D22" s="74"/>
      <c r="E22" s="74"/>
      <c r="F22" s="96"/>
      <c r="G22" s="96"/>
      <c r="H22" s="96"/>
      <c r="I22" s="92"/>
    </row>
    <row r="23" spans="1:9" ht="15" thickBot="1" x14ac:dyDescent="0.4">
      <c r="A23" s="110"/>
      <c r="B23" s="100"/>
      <c r="C23" s="100"/>
      <c r="D23" s="74"/>
      <c r="E23" s="74"/>
      <c r="F23" s="100"/>
      <c r="G23" s="100"/>
      <c r="H23" s="96"/>
      <c r="I23" s="92"/>
    </row>
    <row r="24" spans="1:9" x14ac:dyDescent="0.35">
      <c r="A24" s="110"/>
      <c r="B24" s="96" t="s">
        <v>90</v>
      </c>
      <c r="C24" s="96"/>
      <c r="D24" s="74"/>
      <c r="E24" s="74"/>
      <c r="F24" s="96"/>
      <c r="G24" s="96"/>
      <c r="H24" s="96"/>
      <c r="I24" s="92"/>
    </row>
    <row r="25" spans="1:9" x14ac:dyDescent="0.35">
      <c r="A25" s="110"/>
      <c r="B25" s="96" t="s">
        <v>94</v>
      </c>
      <c r="C25" s="96"/>
      <c r="D25" s="74"/>
      <c r="E25" s="74"/>
      <c r="F25" s="96" t="s">
        <v>91</v>
      </c>
      <c r="G25" s="96"/>
      <c r="H25" s="96"/>
      <c r="I25" s="92"/>
    </row>
    <row r="26" spans="1:9" x14ac:dyDescent="0.35">
      <c r="A26" s="110"/>
      <c r="B26" s="96" t="s">
        <v>95</v>
      </c>
      <c r="C26" s="96"/>
      <c r="D26" s="74"/>
      <c r="E26" s="74"/>
      <c r="F26" s="96" t="s">
        <v>92</v>
      </c>
      <c r="G26" s="96"/>
      <c r="H26" s="96"/>
      <c r="I26" s="92"/>
    </row>
    <row r="27" spans="1:9" x14ac:dyDescent="0.35">
      <c r="A27" s="110"/>
      <c r="B27" s="96"/>
      <c r="C27" s="96"/>
      <c r="D27" s="74"/>
      <c r="E27" s="74"/>
      <c r="F27" s="96"/>
      <c r="G27" s="96"/>
      <c r="H27" s="96"/>
      <c r="I27" s="92"/>
    </row>
    <row r="28" spans="1:9" ht="18.5" customHeight="1" x14ac:dyDescent="0.35">
      <c r="A28" s="110"/>
      <c r="B28" s="141" t="s">
        <v>93</v>
      </c>
      <c r="C28" s="141"/>
      <c r="D28" s="141"/>
      <c r="E28" s="141"/>
      <c r="F28" s="141"/>
      <c r="G28" s="141"/>
      <c r="H28" s="141"/>
      <c r="I28" s="92"/>
    </row>
    <row r="29" spans="1:9" ht="15" thickBot="1" x14ac:dyDescent="0.4">
      <c r="A29" s="123"/>
      <c r="B29" s="124"/>
      <c r="C29" s="124"/>
      <c r="D29" s="124"/>
      <c r="E29" s="124"/>
      <c r="F29" s="100"/>
      <c r="G29" s="100"/>
      <c r="H29" s="100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clinlajas</dc:creator>
  <cp:lastModifiedBy>Paola Andrea Jimenez Prado</cp:lastModifiedBy>
  <cp:lastPrinted>2024-10-15T13:17:24Z</cp:lastPrinted>
  <dcterms:created xsi:type="dcterms:W3CDTF">2024-09-30T20:06:18Z</dcterms:created>
  <dcterms:modified xsi:type="dcterms:W3CDTF">2024-10-15T13:33:46Z</dcterms:modified>
</cp:coreProperties>
</file>