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.gonzalez\Desktop\Conciliaciones\Noviembre\"/>
    </mc:Choice>
  </mc:AlternateContent>
  <xr:revisionPtr revIDLastSave="0" documentId="13_ncr:1_{708A1F88-AB6D-4040-B90C-767EABE78A42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ORIGINAL" sheetId="1" state="veryHidden" r:id="rId1"/>
    <sheet name="CARTERA" sheetId="2" state="veryHidden" r:id="rId2"/>
    <sheet name="FORMATO" sheetId="3" r:id="rId3"/>
  </sheets>
  <definedNames>
    <definedName name="_xlnm._FilterDatabase" localSheetId="1" hidden="1">CARTERA!$A$1:$I$99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3" l="1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9" i="3"/>
  <c r="H71" i="3"/>
  <c r="H72" i="3"/>
  <c r="H73" i="3"/>
  <c r="H74" i="3"/>
  <c r="H75" i="3"/>
  <c r="H76" i="3"/>
  <c r="H78" i="3"/>
  <c r="H79" i="3"/>
  <c r="H81" i="3"/>
  <c r="H82" i="3"/>
  <c r="H83" i="3"/>
  <c r="H84" i="3"/>
  <c r="H86" i="3"/>
  <c r="H87" i="3"/>
  <c r="H88" i="3"/>
  <c r="H89" i="3"/>
  <c r="H90" i="3"/>
  <c r="H91" i="3"/>
  <c r="H92" i="3"/>
  <c r="H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37" i="3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2" i="2"/>
  <c r="G9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8EE411B9-B500-4397-84A0-05F67C4AD31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48F24AB9-D12E-4337-8FF5-2773F3F4B66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48EAFDEA-6A9D-4CE8-96B8-E61B3D7B8053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F96B1993-43D3-46E3-BBD5-D8253630A24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72725D0C-52A2-4CB8-A6C5-F7A3E571CFC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F398EE2F-6B31-4F96-8DE1-9D63E853624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<sst xmlns="http://schemas.openxmlformats.org/spreadsheetml/2006/main" count="1653" uniqueCount="301">
  <si>
    <t/>
  </si>
  <si>
    <t>30002</t>
  </si>
  <si>
    <t>0301001482</t>
  </si>
  <si>
    <t>RV</t>
  </si>
  <si>
    <t>V007</t>
  </si>
  <si>
    <t>301001482</t>
  </si>
  <si>
    <t>90002260</t>
  </si>
  <si>
    <t>0301001483</t>
  </si>
  <si>
    <t>301001483</t>
  </si>
  <si>
    <t>90002261</t>
  </si>
  <si>
    <t>0301001484</t>
  </si>
  <si>
    <t>301001484</t>
  </si>
  <si>
    <t>90002262</t>
  </si>
  <si>
    <t>0301001485</t>
  </si>
  <si>
    <t>301001485</t>
  </si>
  <si>
    <t>90002263</t>
  </si>
  <si>
    <t>0301001486</t>
  </si>
  <si>
    <t>301001486</t>
  </si>
  <si>
    <t>90002264</t>
  </si>
  <si>
    <t>0301001487</t>
  </si>
  <si>
    <t>301001487</t>
  </si>
  <si>
    <t>90002265</t>
  </si>
  <si>
    <t>0301001488</t>
  </si>
  <si>
    <t>301001488</t>
  </si>
  <si>
    <t>90002266</t>
  </si>
  <si>
    <t>0301001489</t>
  </si>
  <si>
    <t>301001489</t>
  </si>
  <si>
    <t>90002267</t>
  </si>
  <si>
    <t>0301001490</t>
  </si>
  <si>
    <t>301001490</t>
  </si>
  <si>
    <t>90002268</t>
  </si>
  <si>
    <t>0301001491</t>
  </si>
  <si>
    <t>301001491</t>
  </si>
  <si>
    <t>90002269</t>
  </si>
  <si>
    <t>0301001492</t>
  </si>
  <si>
    <t>301001492</t>
  </si>
  <si>
    <t>90002270</t>
  </si>
  <si>
    <t>0301001493</t>
  </si>
  <si>
    <t>301001493</t>
  </si>
  <si>
    <t>90002271</t>
  </si>
  <si>
    <t>0301001494</t>
  </si>
  <si>
    <t>301001494</t>
  </si>
  <si>
    <t>90002272</t>
  </si>
  <si>
    <t>0301001495</t>
  </si>
  <si>
    <t>301001495</t>
  </si>
  <si>
    <t>90002273</t>
  </si>
  <si>
    <t>0301001496</t>
  </si>
  <si>
    <t>301001496</t>
  </si>
  <si>
    <t>90002274</t>
  </si>
  <si>
    <t>0301001497</t>
  </si>
  <si>
    <t>301001497</t>
  </si>
  <si>
    <t>90002275</t>
  </si>
  <si>
    <t>0301001498</t>
  </si>
  <si>
    <t>301001498</t>
  </si>
  <si>
    <t>90002276</t>
  </si>
  <si>
    <t>0301001499</t>
  </si>
  <si>
    <t>301001499</t>
  </si>
  <si>
    <t>90002277</t>
  </si>
  <si>
    <t>0301001500</t>
  </si>
  <si>
    <t>301001500</t>
  </si>
  <si>
    <t>90002278</t>
  </si>
  <si>
    <t>0301001501</t>
  </si>
  <si>
    <t>301001501</t>
  </si>
  <si>
    <t>90002279</t>
  </si>
  <si>
    <t>0301001502</t>
  </si>
  <si>
    <t>301001502</t>
  </si>
  <si>
    <t>90002280</t>
  </si>
  <si>
    <t>0301001503</t>
  </si>
  <si>
    <t>301001503</t>
  </si>
  <si>
    <t>90002281</t>
  </si>
  <si>
    <t>0301001504</t>
  </si>
  <si>
    <t>301001504</t>
  </si>
  <si>
    <t>90002282</t>
  </si>
  <si>
    <t>0301001505</t>
  </si>
  <si>
    <t>301001505</t>
  </si>
  <si>
    <t>90002283</t>
  </si>
  <si>
    <t>0301001506</t>
  </si>
  <si>
    <t>301001506</t>
  </si>
  <si>
    <t>90002284</t>
  </si>
  <si>
    <t>0301001507</t>
  </si>
  <si>
    <t>301001507</t>
  </si>
  <si>
    <t>90002285</t>
  </si>
  <si>
    <t>0301001508</t>
  </si>
  <si>
    <t>301001508</t>
  </si>
  <si>
    <t>90002286</t>
  </si>
  <si>
    <t>0301001509</t>
  </si>
  <si>
    <t>301001509</t>
  </si>
  <si>
    <t>90002287</t>
  </si>
  <si>
    <t>0301001510</t>
  </si>
  <si>
    <t>301001510</t>
  </si>
  <si>
    <t>90002288</t>
  </si>
  <si>
    <t>0301001511</t>
  </si>
  <si>
    <t>301001511</t>
  </si>
  <si>
    <t>90002289</t>
  </si>
  <si>
    <t>0301003538</t>
  </si>
  <si>
    <t>301003538</t>
  </si>
  <si>
    <t>90005286</t>
  </si>
  <si>
    <t>0301003539</t>
  </si>
  <si>
    <t>301003539</t>
  </si>
  <si>
    <t>90005287</t>
  </si>
  <si>
    <t>0301003540</t>
  </si>
  <si>
    <t>301003540</t>
  </si>
  <si>
    <t>90005288</t>
  </si>
  <si>
    <t>0301003542</t>
  </si>
  <si>
    <t>301003542</t>
  </si>
  <si>
    <t>90005290</t>
  </si>
  <si>
    <t>0301003543</t>
  </si>
  <si>
    <t>301003543</t>
  </si>
  <si>
    <t>90005291</t>
  </si>
  <si>
    <t>0301003544</t>
  </si>
  <si>
    <t>301003544</t>
  </si>
  <si>
    <t>90005292</t>
  </si>
  <si>
    <t>0301003548</t>
  </si>
  <si>
    <t>301003548</t>
  </si>
  <si>
    <t>90005296</t>
  </si>
  <si>
    <t>0301003549</t>
  </si>
  <si>
    <t>301003549</t>
  </si>
  <si>
    <t>90005297</t>
  </si>
  <si>
    <t>0301003550</t>
  </si>
  <si>
    <t>301003550</t>
  </si>
  <si>
    <t>90005298</t>
  </si>
  <si>
    <t>0301003551</t>
  </si>
  <si>
    <t>301003551</t>
  </si>
  <si>
    <t>90005299</t>
  </si>
  <si>
    <t>0301003552</t>
  </si>
  <si>
    <t>301003552</t>
  </si>
  <si>
    <t>90005300</t>
  </si>
  <si>
    <t>0301003553</t>
  </si>
  <si>
    <t>301003553</t>
  </si>
  <si>
    <t>90005301</t>
  </si>
  <si>
    <t>0301003554</t>
  </si>
  <si>
    <t>301003554</t>
  </si>
  <si>
    <t>90005302</t>
  </si>
  <si>
    <t>0301003555</t>
  </si>
  <si>
    <t>301003555</t>
  </si>
  <si>
    <t>90005303</t>
  </si>
  <si>
    <t>0301003556</t>
  </si>
  <si>
    <t>301003556</t>
  </si>
  <si>
    <t>90005304</t>
  </si>
  <si>
    <t>0301003557</t>
  </si>
  <si>
    <t>301003557</t>
  </si>
  <si>
    <t>90005305</t>
  </si>
  <si>
    <t>0301003558</t>
  </si>
  <si>
    <t>301003558</t>
  </si>
  <si>
    <t>90005306</t>
  </si>
  <si>
    <t>0301003559</t>
  </si>
  <si>
    <t>301003559</t>
  </si>
  <si>
    <t>90005307</t>
  </si>
  <si>
    <t>0301003560</t>
  </si>
  <si>
    <t>301003560</t>
  </si>
  <si>
    <t>90005308</t>
  </si>
  <si>
    <t>0301003561</t>
  </si>
  <si>
    <t>301003561</t>
  </si>
  <si>
    <t>90005309</t>
  </si>
  <si>
    <t>0301004049</t>
  </si>
  <si>
    <t>301004049</t>
  </si>
  <si>
    <t>90005857</t>
  </si>
  <si>
    <t>0301004050</t>
  </si>
  <si>
    <t>301004050</t>
  </si>
  <si>
    <t>90005858</t>
  </si>
  <si>
    <t>0301004051</t>
  </si>
  <si>
    <t>301004051</t>
  </si>
  <si>
    <t>90005859</t>
  </si>
  <si>
    <t>0301004052</t>
  </si>
  <si>
    <t>301004052</t>
  </si>
  <si>
    <t>90005860</t>
  </si>
  <si>
    <t>0301004053</t>
  </si>
  <si>
    <t>301004053</t>
  </si>
  <si>
    <t>90005861</t>
  </si>
  <si>
    <t>0301004054</t>
  </si>
  <si>
    <t>301004054</t>
  </si>
  <si>
    <t>90005862</t>
  </si>
  <si>
    <t>AB</t>
  </si>
  <si>
    <t>20150319</t>
  </si>
  <si>
    <t>100004048</t>
  </si>
  <si>
    <t>20150410</t>
  </si>
  <si>
    <t>100004049</t>
  </si>
  <si>
    <t>100004050</t>
  </si>
  <si>
    <t>20150610</t>
  </si>
  <si>
    <t>100004051</t>
  </si>
  <si>
    <t>20150715</t>
  </si>
  <si>
    <t>100004054</t>
  </si>
  <si>
    <t>20150812</t>
  </si>
  <si>
    <t>100004072</t>
  </si>
  <si>
    <t>20151014</t>
  </si>
  <si>
    <t>100004073</t>
  </si>
  <si>
    <t>100004074</t>
  </si>
  <si>
    <t>20151117</t>
  </si>
  <si>
    <t>100004075</t>
  </si>
  <si>
    <t>20151214</t>
  </si>
  <si>
    <t>100004076</t>
  </si>
  <si>
    <t>20151216</t>
  </si>
  <si>
    <t>100004078</t>
  </si>
  <si>
    <t>AF02683</t>
  </si>
  <si>
    <t>20160318</t>
  </si>
  <si>
    <t>100004082</t>
  </si>
  <si>
    <t>AF05203</t>
  </si>
  <si>
    <t>20160418</t>
  </si>
  <si>
    <t>100004083</t>
  </si>
  <si>
    <t>AF06854</t>
  </si>
  <si>
    <t>20160617</t>
  </si>
  <si>
    <t>100004084</t>
  </si>
  <si>
    <t>AF11755</t>
  </si>
  <si>
    <t>20170315</t>
  </si>
  <si>
    <t>100004140</t>
  </si>
  <si>
    <t>AF15203</t>
  </si>
  <si>
    <t>20170911</t>
  </si>
  <si>
    <t>100004226</t>
  </si>
  <si>
    <t>RC7204</t>
  </si>
  <si>
    <t>20220831</t>
  </si>
  <si>
    <t>100000989</t>
  </si>
  <si>
    <t>AFE54546</t>
  </si>
  <si>
    <t>20221209</t>
  </si>
  <si>
    <t>100003727</t>
  </si>
  <si>
    <t>AFE69797</t>
  </si>
  <si>
    <t>20240220</t>
  </si>
  <si>
    <t>100002801</t>
  </si>
  <si>
    <t>AFE73024</t>
  </si>
  <si>
    <t>20240510</t>
  </si>
  <si>
    <t>100001267</t>
  </si>
  <si>
    <t>AFE73026</t>
  </si>
  <si>
    <t>100001269</t>
  </si>
  <si>
    <t>AFE73030</t>
  </si>
  <si>
    <t>100001273</t>
  </si>
  <si>
    <t>AFE73038</t>
  </si>
  <si>
    <t>100001281</t>
  </si>
  <si>
    <t>AFE74505</t>
  </si>
  <si>
    <t>20240624</t>
  </si>
  <si>
    <t>100000193</t>
  </si>
  <si>
    <t>AFE74506</t>
  </si>
  <si>
    <t>100000194</t>
  </si>
  <si>
    <t>AFE74507</t>
  </si>
  <si>
    <t>100000195</t>
  </si>
  <si>
    <t>AFE74508</t>
  </si>
  <si>
    <t>100000196</t>
  </si>
  <si>
    <t>AFE74509</t>
  </si>
  <si>
    <t>100000197</t>
  </si>
  <si>
    <t>AFE74510</t>
  </si>
  <si>
    <t>100000198</t>
  </si>
  <si>
    <t>0004</t>
  </si>
  <si>
    <t>DIFERENCIA TX</t>
  </si>
  <si>
    <t>20240626</t>
  </si>
  <si>
    <t>100008463</t>
  </si>
  <si>
    <t>AFE74859</t>
  </si>
  <si>
    <t>20240627</t>
  </si>
  <si>
    <t>100000304</t>
  </si>
  <si>
    <t>AFE74929</t>
  </si>
  <si>
    <t>20240628</t>
  </si>
  <si>
    <t>100000373</t>
  </si>
  <si>
    <t>AFE74930</t>
  </si>
  <si>
    <t>100000374</t>
  </si>
  <si>
    <t>AFE74931</t>
  </si>
  <si>
    <t>100000375</t>
  </si>
  <si>
    <t>AFE75170</t>
  </si>
  <si>
    <t>20240630</t>
  </si>
  <si>
    <t>100000609</t>
  </si>
  <si>
    <t>AFE75171</t>
  </si>
  <si>
    <t>100000610</t>
  </si>
  <si>
    <t>AFE75172</t>
  </si>
  <si>
    <t>100000611</t>
  </si>
  <si>
    <t>INCAP 30JUN2024</t>
  </si>
  <si>
    <t>100004352</t>
  </si>
  <si>
    <t>PROVI CART 14</t>
  </si>
  <si>
    <t>100011038</t>
  </si>
  <si>
    <t>CONCINCAPAGST24</t>
  </si>
  <si>
    <t>CONCILIACION INCAPAC AGOST24 CORRESPONDE AXA COLPA</t>
  </si>
  <si>
    <t>20240924</t>
  </si>
  <si>
    <t>100043367</t>
  </si>
  <si>
    <t>INCAP OCT 2024</t>
  </si>
  <si>
    <t>INCAPACIDADOCT 2024</t>
  </si>
  <si>
    <t>20241112</t>
  </si>
  <si>
    <t>100087912</t>
  </si>
  <si>
    <t>Cuenta</t>
  </si>
  <si>
    <t>Clase de documento</t>
  </si>
  <si>
    <t>Condiciones de pago</t>
  </si>
  <si>
    <t>Doc.facturación</t>
  </si>
  <si>
    <t>Fecha de documento</t>
  </si>
  <si>
    <t>Importe en moneda local</t>
  </si>
  <si>
    <t>Demora tras vencimiento neto</t>
  </si>
  <si>
    <t>Texto</t>
  </si>
  <si>
    <t>Doc.compensación</t>
  </si>
  <si>
    <t>Fecha compensación</t>
  </si>
  <si>
    <t>Asignación</t>
  </si>
  <si>
    <t>Nº documento</t>
  </si>
  <si>
    <t>FACTURA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</si>
  <si>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</si>
  <si>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</si>
  <si>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</si>
  <si>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</si>
  <si>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</si>
  <si>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</si>
  <si>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</si>
  <si>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</si>
  <si>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</si>
  <si>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</si>
  <si>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ASISFARMA SAS</t>
  </si>
  <si>
    <t>Evento</t>
  </si>
  <si>
    <t>CALI</t>
  </si>
  <si>
    <t>AF</t>
  </si>
  <si>
    <t>AFE</t>
  </si>
  <si>
    <t>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</si>
</sst>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</font>
    <font>
      <b/>
      <sz val="11"/>
      <color theme="1"/>
      <name val="Aptos Narrow"/>
      <family val="2"/>
      <scheme val="minor"/>
    </font>
    <font>
      <b/>
      <sz val="11"/>
      <color theme="0" tint="-0.499984740745262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0" fontId="0" fillId="4" borderId="1" xfId="0" applyFill="1" applyBorder="1" applyAlignment="1">
      <alignment vertical="top"/>
    </xf>
    <xf numFmtId="14" fontId="0" fillId="4" borderId="1" xfId="0" applyNumberFormat="1" applyFill="1" applyBorder="1" applyAlignment="1">
      <alignment horizontal="right" vertical="top"/>
    </xf>
    <xf numFmtId="3" fontId="0" fillId="4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vertical="top"/>
    </xf>
    <xf numFmtId="14" fontId="0" fillId="3" borderId="1" xfId="0" applyNumberFormat="1" applyFill="1" applyBorder="1" applyAlignment="1">
      <alignment horizontal="right" vertical="top"/>
    </xf>
    <xf numFmtId="3" fontId="0" fillId="3" borderId="1" xfId="0" applyNumberFormat="1" applyFill="1" applyBorder="1" applyAlignment="1">
      <alignment horizontal="right" vertical="top"/>
    </xf>
    <xf numFmtId="0" fontId="0" fillId="2" borderId="1" xfId="0" applyFill="1" applyBorder="1" applyAlignment="1">
      <alignment vertical="top" wrapText="1"/>
    </xf>
    <xf numFmtId="0" fontId="0" fillId="0" borderId="0" xfId="0" applyNumberFormat="1" applyAlignment="1">
      <alignment vertical="top"/>
    </xf>
    <xf numFmtId="3" fontId="0" fillId="0" borderId="0" xfId="0" applyNumberForma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3" fontId="0" fillId="0" borderId="1" xfId="0" applyNumberFormat="1" applyBorder="1"/>
    <xf numFmtId="0" fontId="3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14" fontId="0" fillId="0" borderId="0" xfId="0" applyNumberFormat="1" applyAlignment="1">
      <alignment vertical="top"/>
    </xf>
    <xf numFmtId="0" fontId="0" fillId="0" borderId="2" xfId="0" applyBorder="1" applyAlignment="1">
      <alignment horizontal="left"/>
    </xf>
    <xf numFmtId="0" fontId="0" fillId="0" borderId="2" xfId="0" applyBorder="1"/>
    <xf numFmtId="164" fontId="0" fillId="0" borderId="2" xfId="1" applyNumberFormat="1" applyFont="1" applyBorder="1"/>
    <xf numFmtId="3" fontId="0" fillId="0" borderId="2" xfId="0" applyNumberFormat="1" applyBorder="1"/>
    <xf numFmtId="0" fontId="3" fillId="5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/>
    </xf>
    <xf numFmtId="0" fontId="0" fillId="0" borderId="0" xfId="0" applyBorder="1" applyAlignment="1">
      <alignment vertical="top"/>
    </xf>
    <xf numFmtId="164" fontId="0" fillId="0" borderId="0" xfId="1" applyNumberFormat="1" applyFont="1" applyBorder="1"/>
    <xf numFmtId="3" fontId="0" fillId="0" borderId="0" xfId="0" applyNumberFormat="1" applyBorder="1"/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M107"/>
  <sheetViews>
    <sheetView topLeftCell="A70" workbookViewId="0">
      <selection activeCell="F92" sqref="F92"/>
    </sheetView>
  </sheetViews>
  <sheetFormatPr baseColWidth="10" defaultColWidth="9.140625" defaultRowHeight="12.75" outlineLevelRow="3" x14ac:dyDescent="0.2"/>
  <cols>
    <col min="1" max="1" width="8" bestFit="1" customWidth="1"/>
    <col min="2" max="2" width="17" bestFit="1" customWidth="1"/>
    <col min="3" max="3" width="12" bestFit="1" customWidth="1"/>
    <col min="4" max="4" width="6" bestFit="1" customWidth="1"/>
    <col min="5" max="5" width="17" bestFit="1" customWidth="1"/>
    <col min="6" max="6" width="20" bestFit="1" customWidth="1"/>
    <col min="7" max="7" width="10" bestFit="1" customWidth="1"/>
    <col min="8" max="8" width="18" bestFit="1" customWidth="1"/>
    <col min="9" max="9" width="52" bestFit="1" customWidth="1"/>
    <col min="10" max="10" width="18" bestFit="1" customWidth="1"/>
    <col min="11" max="11" width="20" bestFit="1" customWidth="1"/>
    <col min="12" max="12" width="12" bestFit="1" customWidth="1"/>
    <col min="13" max="13" width="14" bestFit="1" customWidth="1"/>
  </cols>
  <sheetData>
    <row r="1" spans="1:13" ht="51" x14ac:dyDescent="0.2">
      <c r="A1" s="1" t="s">
        <v>272</v>
      </c>
      <c r="B1" s="1" t="s">
        <v>284</v>
      </c>
      <c r="C1" s="10" t="s">
        <v>273</v>
      </c>
      <c r="D1" s="10" t="s">
        <v>274</v>
      </c>
      <c r="E1" s="1" t="s">
        <v>275</v>
      </c>
      <c r="F1" s="1" t="s">
        <v>276</v>
      </c>
      <c r="G1" s="10" t="s">
        <v>277</v>
      </c>
      <c r="H1" s="10" t="s">
        <v>278</v>
      </c>
      <c r="I1" s="1" t="s">
        <v>279</v>
      </c>
      <c r="J1" s="1" t="s">
        <v>280</v>
      </c>
      <c r="K1" s="1" t="s">
        <v>281</v>
      </c>
      <c r="L1" s="1" t="s">
        <v>282</v>
      </c>
      <c r="M1" s="1" t="s">
        <v>283</v>
      </c>
    </row>
    <row r="2" spans="1:13" ht="14.1" customHeight="1" outlineLevel="3" x14ac:dyDescent="0.2">
      <c r="A2" t="s">
        <v>1</v>
      </c>
      <c r="B2" s="11">
        <v>301001482</v>
      </c>
      <c r="C2" t="s">
        <v>3</v>
      </c>
      <c r="D2" t="s">
        <v>4</v>
      </c>
      <c r="E2" t="s">
        <v>5</v>
      </c>
      <c r="F2" s="2">
        <v>45531</v>
      </c>
      <c r="G2" s="3">
        <v>240000</v>
      </c>
      <c r="H2" s="3">
        <v>57</v>
      </c>
      <c r="I2" t="s">
        <v>0</v>
      </c>
      <c r="J2" t="s">
        <v>0</v>
      </c>
      <c r="K2" s="2"/>
      <c r="L2" t="s">
        <v>2</v>
      </c>
      <c r="M2" t="s">
        <v>6</v>
      </c>
    </row>
    <row r="3" spans="1:13" ht="14.1" customHeight="1" outlineLevel="3" x14ac:dyDescent="0.2">
      <c r="A3" t="s">
        <v>1</v>
      </c>
      <c r="B3" s="11">
        <v>301001483</v>
      </c>
      <c r="C3" t="s">
        <v>3</v>
      </c>
      <c r="D3" t="s">
        <v>4</v>
      </c>
      <c r="E3" t="s">
        <v>8</v>
      </c>
      <c r="F3" s="2">
        <v>45531</v>
      </c>
      <c r="G3" s="3">
        <v>49042</v>
      </c>
      <c r="H3" s="3">
        <v>57</v>
      </c>
      <c r="I3" t="s">
        <v>0</v>
      </c>
      <c r="J3" t="s">
        <v>0</v>
      </c>
      <c r="K3" s="2"/>
      <c r="L3" t="s">
        <v>7</v>
      </c>
      <c r="M3" t="s">
        <v>9</v>
      </c>
    </row>
    <row r="4" spans="1:13" ht="14.1" customHeight="1" outlineLevel="3" x14ac:dyDescent="0.2">
      <c r="A4" t="s">
        <v>1</v>
      </c>
      <c r="B4" s="11">
        <v>301001484</v>
      </c>
      <c r="C4" t="s">
        <v>3</v>
      </c>
      <c r="D4" t="s">
        <v>4</v>
      </c>
      <c r="E4" t="s">
        <v>11</v>
      </c>
      <c r="F4" s="2">
        <v>45531</v>
      </c>
      <c r="G4" s="3">
        <v>49042</v>
      </c>
      <c r="H4" s="3">
        <v>57</v>
      </c>
      <c r="I4" t="s">
        <v>0</v>
      </c>
      <c r="J4" t="s">
        <v>0</v>
      </c>
      <c r="K4" s="2"/>
      <c r="L4" t="s">
        <v>10</v>
      </c>
      <c r="M4" t="s">
        <v>12</v>
      </c>
    </row>
    <row r="5" spans="1:13" ht="14.1" customHeight="1" outlineLevel="3" x14ac:dyDescent="0.2">
      <c r="A5" t="s">
        <v>1</v>
      </c>
      <c r="B5" s="11">
        <v>301001485</v>
      </c>
      <c r="C5" t="s">
        <v>3</v>
      </c>
      <c r="D5" t="s">
        <v>4</v>
      </c>
      <c r="E5" t="s">
        <v>14</v>
      </c>
      <c r="F5" s="2">
        <v>45531</v>
      </c>
      <c r="G5" s="3">
        <v>240000</v>
      </c>
      <c r="H5" s="3">
        <v>57</v>
      </c>
      <c r="I5" t="s">
        <v>0</v>
      </c>
      <c r="J5" t="s">
        <v>0</v>
      </c>
      <c r="K5" s="2"/>
      <c r="L5" t="s">
        <v>13</v>
      </c>
      <c r="M5" t="s">
        <v>15</v>
      </c>
    </row>
    <row r="6" spans="1:13" ht="14.1" customHeight="1" outlineLevel="3" x14ac:dyDescent="0.2">
      <c r="A6" t="s">
        <v>1</v>
      </c>
      <c r="B6" s="11">
        <v>301001486</v>
      </c>
      <c r="C6" t="s">
        <v>3</v>
      </c>
      <c r="D6" t="s">
        <v>4</v>
      </c>
      <c r="E6" t="s">
        <v>17</v>
      </c>
      <c r="F6" s="2">
        <v>45531</v>
      </c>
      <c r="G6" s="3">
        <v>240000</v>
      </c>
      <c r="H6" s="3">
        <v>57</v>
      </c>
      <c r="I6" t="s">
        <v>0</v>
      </c>
      <c r="J6" t="s">
        <v>0</v>
      </c>
      <c r="K6" s="2"/>
      <c r="L6" t="s">
        <v>16</v>
      </c>
      <c r="M6" t="s">
        <v>18</v>
      </c>
    </row>
    <row r="7" spans="1:13" ht="14.1" customHeight="1" outlineLevel="3" x14ac:dyDescent="0.2">
      <c r="A7" t="s">
        <v>1</v>
      </c>
      <c r="B7" s="11">
        <v>301001487</v>
      </c>
      <c r="C7" t="s">
        <v>3</v>
      </c>
      <c r="D7" t="s">
        <v>4</v>
      </c>
      <c r="E7" t="s">
        <v>20</v>
      </c>
      <c r="F7" s="2">
        <v>45531</v>
      </c>
      <c r="G7" s="3">
        <v>49042</v>
      </c>
      <c r="H7" s="3">
        <v>57</v>
      </c>
      <c r="I7" t="s">
        <v>0</v>
      </c>
      <c r="J7" t="s">
        <v>0</v>
      </c>
      <c r="K7" s="2"/>
      <c r="L7" t="s">
        <v>19</v>
      </c>
      <c r="M7" t="s">
        <v>21</v>
      </c>
    </row>
    <row r="8" spans="1:13" ht="14.1" customHeight="1" outlineLevel="3" x14ac:dyDescent="0.2">
      <c r="A8" t="s">
        <v>1</v>
      </c>
      <c r="B8" s="11">
        <v>301001488</v>
      </c>
      <c r="C8" t="s">
        <v>3</v>
      </c>
      <c r="D8" t="s">
        <v>4</v>
      </c>
      <c r="E8" t="s">
        <v>23</v>
      </c>
      <c r="F8" s="2">
        <v>45531</v>
      </c>
      <c r="G8" s="3">
        <v>240000</v>
      </c>
      <c r="H8" s="3">
        <v>57</v>
      </c>
      <c r="I8" t="s">
        <v>0</v>
      </c>
      <c r="J8" t="s">
        <v>0</v>
      </c>
      <c r="K8" s="2"/>
      <c r="L8" t="s">
        <v>22</v>
      </c>
      <c r="M8" t="s">
        <v>24</v>
      </c>
    </row>
    <row r="9" spans="1:13" ht="14.1" customHeight="1" outlineLevel="3" x14ac:dyDescent="0.2">
      <c r="A9" t="s">
        <v>1</v>
      </c>
      <c r="B9" s="11">
        <v>301001489</v>
      </c>
      <c r="C9" t="s">
        <v>3</v>
      </c>
      <c r="D9" t="s">
        <v>4</v>
      </c>
      <c r="E9" t="s">
        <v>26</v>
      </c>
      <c r="F9" s="2">
        <v>45531</v>
      </c>
      <c r="G9" s="3">
        <v>240000</v>
      </c>
      <c r="H9" s="3">
        <v>57</v>
      </c>
      <c r="I9" t="s">
        <v>0</v>
      </c>
      <c r="J9" t="s">
        <v>0</v>
      </c>
      <c r="K9" s="2"/>
      <c r="L9" t="s">
        <v>25</v>
      </c>
      <c r="M9" t="s">
        <v>27</v>
      </c>
    </row>
    <row r="10" spans="1:13" ht="14.1" customHeight="1" outlineLevel="3" x14ac:dyDescent="0.2">
      <c r="A10" t="s">
        <v>1</v>
      </c>
      <c r="B10" s="11">
        <v>301001490</v>
      </c>
      <c r="C10" t="s">
        <v>3</v>
      </c>
      <c r="D10" t="s">
        <v>4</v>
      </c>
      <c r="E10" t="s">
        <v>29</v>
      </c>
      <c r="F10" s="2">
        <v>45531</v>
      </c>
      <c r="G10" s="3">
        <v>49042</v>
      </c>
      <c r="H10" s="3">
        <v>57</v>
      </c>
      <c r="I10" t="s">
        <v>0</v>
      </c>
      <c r="J10" t="s">
        <v>0</v>
      </c>
      <c r="K10" s="2"/>
      <c r="L10" t="s">
        <v>28</v>
      </c>
      <c r="M10" t="s">
        <v>30</v>
      </c>
    </row>
    <row r="11" spans="1:13" ht="14.1" customHeight="1" outlineLevel="3" x14ac:dyDescent="0.2">
      <c r="A11" t="s">
        <v>1</v>
      </c>
      <c r="B11" s="11">
        <v>301001491</v>
      </c>
      <c r="C11" t="s">
        <v>3</v>
      </c>
      <c r="D11" t="s">
        <v>4</v>
      </c>
      <c r="E11" t="s">
        <v>32</v>
      </c>
      <c r="F11" s="2">
        <v>45531</v>
      </c>
      <c r="G11" s="3">
        <v>240000</v>
      </c>
      <c r="H11" s="3">
        <v>57</v>
      </c>
      <c r="I11" t="s">
        <v>0</v>
      </c>
      <c r="J11" t="s">
        <v>0</v>
      </c>
      <c r="K11" s="2"/>
      <c r="L11" t="s">
        <v>31</v>
      </c>
      <c r="M11" t="s">
        <v>33</v>
      </c>
    </row>
    <row r="12" spans="1:13" ht="14.1" customHeight="1" outlineLevel="3" x14ac:dyDescent="0.2">
      <c r="A12" t="s">
        <v>1</v>
      </c>
      <c r="B12" s="11">
        <v>301001492</v>
      </c>
      <c r="C12" t="s">
        <v>3</v>
      </c>
      <c r="D12" t="s">
        <v>4</v>
      </c>
      <c r="E12" t="s">
        <v>35</v>
      </c>
      <c r="F12" s="2">
        <v>45531</v>
      </c>
      <c r="G12" s="3">
        <v>64984</v>
      </c>
      <c r="H12" s="3">
        <v>57</v>
      </c>
      <c r="I12" t="s">
        <v>0</v>
      </c>
      <c r="J12" t="s">
        <v>0</v>
      </c>
      <c r="K12" s="2"/>
      <c r="L12" t="s">
        <v>34</v>
      </c>
      <c r="M12" t="s">
        <v>36</v>
      </c>
    </row>
    <row r="13" spans="1:13" ht="14.1" customHeight="1" outlineLevel="3" x14ac:dyDescent="0.2">
      <c r="A13" t="s">
        <v>1</v>
      </c>
      <c r="B13" s="11">
        <v>301001493</v>
      </c>
      <c r="C13" t="s">
        <v>3</v>
      </c>
      <c r="D13" t="s">
        <v>4</v>
      </c>
      <c r="E13" t="s">
        <v>38</v>
      </c>
      <c r="F13" s="2">
        <v>45531</v>
      </c>
      <c r="G13" s="3">
        <v>240000</v>
      </c>
      <c r="H13" s="3">
        <v>57</v>
      </c>
      <c r="I13" t="s">
        <v>0</v>
      </c>
      <c r="J13" t="s">
        <v>0</v>
      </c>
      <c r="K13" s="2"/>
      <c r="L13" t="s">
        <v>37</v>
      </c>
      <c r="M13" t="s">
        <v>39</v>
      </c>
    </row>
    <row r="14" spans="1:13" ht="14.1" customHeight="1" outlineLevel="3" x14ac:dyDescent="0.2">
      <c r="A14" t="s">
        <v>1</v>
      </c>
      <c r="B14" s="11">
        <v>301001494</v>
      </c>
      <c r="C14" t="s">
        <v>3</v>
      </c>
      <c r="D14" t="s">
        <v>4</v>
      </c>
      <c r="E14" t="s">
        <v>41</v>
      </c>
      <c r="F14" s="2">
        <v>45531</v>
      </c>
      <c r="G14" s="3">
        <v>49042</v>
      </c>
      <c r="H14" s="3">
        <v>57</v>
      </c>
      <c r="I14" t="s">
        <v>0</v>
      </c>
      <c r="J14" t="s">
        <v>0</v>
      </c>
      <c r="K14" s="2"/>
      <c r="L14" t="s">
        <v>40</v>
      </c>
      <c r="M14" t="s">
        <v>42</v>
      </c>
    </row>
    <row r="15" spans="1:13" ht="14.1" customHeight="1" outlineLevel="3" x14ac:dyDescent="0.2">
      <c r="A15" t="s">
        <v>1</v>
      </c>
      <c r="B15" s="11">
        <v>301001495</v>
      </c>
      <c r="C15" t="s">
        <v>3</v>
      </c>
      <c r="D15" t="s">
        <v>4</v>
      </c>
      <c r="E15" t="s">
        <v>44</v>
      </c>
      <c r="F15" s="2">
        <v>45531</v>
      </c>
      <c r="G15" s="3">
        <v>240000</v>
      </c>
      <c r="H15" s="3">
        <v>57</v>
      </c>
      <c r="I15" t="s">
        <v>0</v>
      </c>
      <c r="J15" t="s">
        <v>0</v>
      </c>
      <c r="K15" s="2"/>
      <c r="L15" t="s">
        <v>43</v>
      </c>
      <c r="M15" t="s">
        <v>45</v>
      </c>
    </row>
    <row r="16" spans="1:13" ht="14.1" customHeight="1" outlineLevel="3" x14ac:dyDescent="0.2">
      <c r="A16" t="s">
        <v>1</v>
      </c>
      <c r="B16" s="11">
        <v>301001496</v>
      </c>
      <c r="C16" t="s">
        <v>3</v>
      </c>
      <c r="D16" t="s">
        <v>4</v>
      </c>
      <c r="E16" t="s">
        <v>47</v>
      </c>
      <c r="F16" s="2">
        <v>45531</v>
      </c>
      <c r="G16" s="3">
        <v>49042</v>
      </c>
      <c r="H16" s="3">
        <v>57</v>
      </c>
      <c r="I16" t="s">
        <v>0</v>
      </c>
      <c r="J16" t="s">
        <v>0</v>
      </c>
      <c r="K16" s="2"/>
      <c r="L16" t="s">
        <v>46</v>
      </c>
      <c r="M16" t="s">
        <v>48</v>
      </c>
    </row>
    <row r="17" spans="1:13" ht="14.1" customHeight="1" outlineLevel="3" x14ac:dyDescent="0.2">
      <c r="A17" t="s">
        <v>1</v>
      </c>
      <c r="B17" s="11">
        <v>301001497</v>
      </c>
      <c r="C17" t="s">
        <v>3</v>
      </c>
      <c r="D17" t="s">
        <v>4</v>
      </c>
      <c r="E17" t="s">
        <v>50</v>
      </c>
      <c r="F17" s="2">
        <v>45531</v>
      </c>
      <c r="G17" s="3">
        <v>240000</v>
      </c>
      <c r="H17" s="3">
        <v>57</v>
      </c>
      <c r="I17" t="s">
        <v>0</v>
      </c>
      <c r="J17" t="s">
        <v>0</v>
      </c>
      <c r="K17" s="2"/>
      <c r="L17" t="s">
        <v>49</v>
      </c>
      <c r="M17" t="s">
        <v>51</v>
      </c>
    </row>
    <row r="18" spans="1:13" ht="14.1" customHeight="1" outlineLevel="3" x14ac:dyDescent="0.2">
      <c r="A18" t="s">
        <v>1</v>
      </c>
      <c r="B18" s="11">
        <v>301001498</v>
      </c>
      <c r="C18" t="s">
        <v>3</v>
      </c>
      <c r="D18" t="s">
        <v>4</v>
      </c>
      <c r="E18" t="s">
        <v>53</v>
      </c>
      <c r="F18" s="2">
        <v>45531</v>
      </c>
      <c r="G18" s="3">
        <v>49042</v>
      </c>
      <c r="H18" s="3">
        <v>57</v>
      </c>
      <c r="I18" t="s">
        <v>0</v>
      </c>
      <c r="J18" t="s">
        <v>0</v>
      </c>
      <c r="K18" s="2"/>
      <c r="L18" t="s">
        <v>52</v>
      </c>
      <c r="M18" t="s">
        <v>54</v>
      </c>
    </row>
    <row r="19" spans="1:13" ht="14.1" customHeight="1" outlineLevel="3" x14ac:dyDescent="0.2">
      <c r="A19" t="s">
        <v>1</v>
      </c>
      <c r="B19" s="11">
        <v>301001499</v>
      </c>
      <c r="C19" t="s">
        <v>3</v>
      </c>
      <c r="D19" t="s">
        <v>4</v>
      </c>
      <c r="E19" t="s">
        <v>56</v>
      </c>
      <c r="F19" s="2">
        <v>45531</v>
      </c>
      <c r="G19" s="3">
        <v>240000</v>
      </c>
      <c r="H19" s="3">
        <v>57</v>
      </c>
      <c r="I19" t="s">
        <v>0</v>
      </c>
      <c r="J19" t="s">
        <v>0</v>
      </c>
      <c r="K19" s="2"/>
      <c r="L19" t="s">
        <v>55</v>
      </c>
      <c r="M19" t="s">
        <v>57</v>
      </c>
    </row>
    <row r="20" spans="1:13" ht="14.1" customHeight="1" outlineLevel="3" x14ac:dyDescent="0.2">
      <c r="A20" t="s">
        <v>1</v>
      </c>
      <c r="B20" s="11">
        <v>301001500</v>
      </c>
      <c r="C20" t="s">
        <v>3</v>
      </c>
      <c r="D20" t="s">
        <v>4</v>
      </c>
      <c r="E20" t="s">
        <v>59</v>
      </c>
      <c r="F20" s="2">
        <v>45531</v>
      </c>
      <c r="G20" s="3">
        <v>96915</v>
      </c>
      <c r="H20" s="3">
        <v>57</v>
      </c>
      <c r="I20" t="s">
        <v>0</v>
      </c>
      <c r="J20" t="s">
        <v>0</v>
      </c>
      <c r="K20" s="2"/>
      <c r="L20" t="s">
        <v>58</v>
      </c>
      <c r="M20" t="s">
        <v>60</v>
      </c>
    </row>
    <row r="21" spans="1:13" ht="14.1" customHeight="1" outlineLevel="3" x14ac:dyDescent="0.2">
      <c r="A21" t="s">
        <v>1</v>
      </c>
      <c r="B21" s="11">
        <v>301001501</v>
      </c>
      <c r="C21" t="s">
        <v>3</v>
      </c>
      <c r="D21" t="s">
        <v>4</v>
      </c>
      <c r="E21" t="s">
        <v>62</v>
      </c>
      <c r="F21" s="2">
        <v>45531</v>
      </c>
      <c r="G21" s="3">
        <v>240000</v>
      </c>
      <c r="H21" s="3">
        <v>57</v>
      </c>
      <c r="I21" t="s">
        <v>0</v>
      </c>
      <c r="J21" t="s">
        <v>0</v>
      </c>
      <c r="K21" s="2"/>
      <c r="L21" t="s">
        <v>61</v>
      </c>
      <c r="M21" t="s">
        <v>63</v>
      </c>
    </row>
    <row r="22" spans="1:13" ht="14.1" customHeight="1" outlineLevel="3" x14ac:dyDescent="0.2">
      <c r="A22" t="s">
        <v>1</v>
      </c>
      <c r="B22" s="11">
        <v>301001502</v>
      </c>
      <c r="C22" t="s">
        <v>3</v>
      </c>
      <c r="D22" t="s">
        <v>4</v>
      </c>
      <c r="E22" t="s">
        <v>65</v>
      </c>
      <c r="F22" s="2">
        <v>45531</v>
      </c>
      <c r="G22" s="3">
        <v>66154</v>
      </c>
      <c r="H22" s="3">
        <v>57</v>
      </c>
      <c r="I22" t="s">
        <v>0</v>
      </c>
      <c r="J22" t="s">
        <v>0</v>
      </c>
      <c r="K22" s="2"/>
      <c r="L22" t="s">
        <v>64</v>
      </c>
      <c r="M22" t="s">
        <v>66</v>
      </c>
    </row>
    <row r="23" spans="1:13" ht="14.1" customHeight="1" outlineLevel="3" x14ac:dyDescent="0.2">
      <c r="A23" t="s">
        <v>1</v>
      </c>
      <c r="B23" s="11">
        <v>301001503</v>
      </c>
      <c r="C23" t="s">
        <v>3</v>
      </c>
      <c r="D23" t="s">
        <v>4</v>
      </c>
      <c r="E23" t="s">
        <v>68</v>
      </c>
      <c r="F23" s="2">
        <v>45531</v>
      </c>
      <c r="G23" s="3">
        <v>240000</v>
      </c>
      <c r="H23" s="3">
        <v>57</v>
      </c>
      <c r="I23" t="s">
        <v>0</v>
      </c>
      <c r="J23" t="s">
        <v>0</v>
      </c>
      <c r="K23" s="2"/>
      <c r="L23" t="s">
        <v>67</v>
      </c>
      <c r="M23" t="s">
        <v>69</v>
      </c>
    </row>
    <row r="24" spans="1:13" ht="14.1" customHeight="1" outlineLevel="3" x14ac:dyDescent="0.2">
      <c r="A24" t="s">
        <v>1</v>
      </c>
      <c r="B24" s="11">
        <v>301001504</v>
      </c>
      <c r="C24" t="s">
        <v>3</v>
      </c>
      <c r="D24" t="s">
        <v>4</v>
      </c>
      <c r="E24" t="s">
        <v>71</v>
      </c>
      <c r="F24" s="2">
        <v>45531</v>
      </c>
      <c r="G24" s="3">
        <v>49042</v>
      </c>
      <c r="H24" s="3">
        <v>57</v>
      </c>
      <c r="I24" t="s">
        <v>0</v>
      </c>
      <c r="J24" t="s">
        <v>0</v>
      </c>
      <c r="K24" s="2"/>
      <c r="L24" t="s">
        <v>70</v>
      </c>
      <c r="M24" t="s">
        <v>72</v>
      </c>
    </row>
    <row r="25" spans="1:13" ht="14.1" customHeight="1" outlineLevel="3" x14ac:dyDescent="0.2">
      <c r="A25" t="s">
        <v>1</v>
      </c>
      <c r="B25" s="11">
        <v>301001505</v>
      </c>
      <c r="C25" t="s">
        <v>3</v>
      </c>
      <c r="D25" t="s">
        <v>4</v>
      </c>
      <c r="E25" t="s">
        <v>74</v>
      </c>
      <c r="F25" s="2">
        <v>45531</v>
      </c>
      <c r="G25" s="3">
        <v>240000</v>
      </c>
      <c r="H25" s="3">
        <v>57</v>
      </c>
      <c r="I25" t="s">
        <v>0</v>
      </c>
      <c r="J25" t="s">
        <v>0</v>
      </c>
      <c r="K25" s="2"/>
      <c r="L25" t="s">
        <v>73</v>
      </c>
      <c r="M25" t="s">
        <v>75</v>
      </c>
    </row>
    <row r="26" spans="1:13" ht="14.1" customHeight="1" outlineLevel="3" x14ac:dyDescent="0.2">
      <c r="A26" t="s">
        <v>1</v>
      </c>
      <c r="B26" s="11">
        <v>301001506</v>
      </c>
      <c r="C26" t="s">
        <v>3</v>
      </c>
      <c r="D26" t="s">
        <v>4</v>
      </c>
      <c r="E26" t="s">
        <v>77</v>
      </c>
      <c r="F26" s="2">
        <v>45531</v>
      </c>
      <c r="G26" s="3">
        <v>96915</v>
      </c>
      <c r="H26" s="3">
        <v>57</v>
      </c>
      <c r="I26" t="s">
        <v>0</v>
      </c>
      <c r="J26" t="s">
        <v>0</v>
      </c>
      <c r="K26" s="2"/>
      <c r="L26" t="s">
        <v>76</v>
      </c>
      <c r="M26" t="s">
        <v>78</v>
      </c>
    </row>
    <row r="27" spans="1:13" ht="14.1" customHeight="1" outlineLevel="3" x14ac:dyDescent="0.2">
      <c r="A27" t="s">
        <v>1</v>
      </c>
      <c r="B27" s="11">
        <v>301001507</v>
      </c>
      <c r="C27" t="s">
        <v>3</v>
      </c>
      <c r="D27" t="s">
        <v>4</v>
      </c>
      <c r="E27" t="s">
        <v>80</v>
      </c>
      <c r="F27" s="2">
        <v>45531</v>
      </c>
      <c r="G27" s="3">
        <v>240000</v>
      </c>
      <c r="H27" s="3">
        <v>57</v>
      </c>
      <c r="I27" t="s">
        <v>0</v>
      </c>
      <c r="J27" t="s">
        <v>0</v>
      </c>
      <c r="K27" s="2"/>
      <c r="L27" t="s">
        <v>79</v>
      </c>
      <c r="M27" t="s">
        <v>81</v>
      </c>
    </row>
    <row r="28" spans="1:13" ht="14.1" customHeight="1" outlineLevel="3" x14ac:dyDescent="0.2">
      <c r="A28" t="s">
        <v>1</v>
      </c>
      <c r="B28" s="11">
        <v>301001508</v>
      </c>
      <c r="C28" t="s">
        <v>3</v>
      </c>
      <c r="D28" t="s">
        <v>4</v>
      </c>
      <c r="E28" t="s">
        <v>83</v>
      </c>
      <c r="F28" s="2">
        <v>45531</v>
      </c>
      <c r="G28" s="3">
        <v>47872</v>
      </c>
      <c r="H28" s="3">
        <v>57</v>
      </c>
      <c r="I28" t="s">
        <v>0</v>
      </c>
      <c r="J28" t="s">
        <v>0</v>
      </c>
      <c r="K28" s="2"/>
      <c r="L28" t="s">
        <v>82</v>
      </c>
      <c r="M28" t="s">
        <v>84</v>
      </c>
    </row>
    <row r="29" spans="1:13" ht="14.1" customHeight="1" outlineLevel="3" x14ac:dyDescent="0.2">
      <c r="A29" t="s">
        <v>1</v>
      </c>
      <c r="B29" s="11">
        <v>301001509</v>
      </c>
      <c r="C29" t="s">
        <v>3</v>
      </c>
      <c r="D29" t="s">
        <v>4</v>
      </c>
      <c r="E29" t="s">
        <v>86</v>
      </c>
      <c r="F29" s="2">
        <v>45531</v>
      </c>
      <c r="G29" s="3">
        <v>720000</v>
      </c>
      <c r="H29" s="3">
        <v>57</v>
      </c>
      <c r="I29" t="s">
        <v>0</v>
      </c>
      <c r="J29" t="s">
        <v>0</v>
      </c>
      <c r="K29" s="2"/>
      <c r="L29" t="s">
        <v>85</v>
      </c>
      <c r="M29" t="s">
        <v>87</v>
      </c>
    </row>
    <row r="30" spans="1:13" ht="14.1" customHeight="1" outlineLevel="3" x14ac:dyDescent="0.2">
      <c r="A30" t="s">
        <v>1</v>
      </c>
      <c r="B30" s="11">
        <v>301001510</v>
      </c>
      <c r="C30" t="s">
        <v>3</v>
      </c>
      <c r="D30" t="s">
        <v>4</v>
      </c>
      <c r="E30" t="s">
        <v>89</v>
      </c>
      <c r="F30" s="2">
        <v>45531</v>
      </c>
      <c r="G30" s="3">
        <v>44109</v>
      </c>
      <c r="H30" s="3">
        <v>57</v>
      </c>
      <c r="I30" t="s">
        <v>0</v>
      </c>
      <c r="J30" t="s">
        <v>0</v>
      </c>
      <c r="K30" s="2"/>
      <c r="L30" t="s">
        <v>88</v>
      </c>
      <c r="M30" t="s">
        <v>90</v>
      </c>
    </row>
    <row r="31" spans="1:13" ht="14.1" customHeight="1" outlineLevel="3" x14ac:dyDescent="0.2">
      <c r="A31" t="s">
        <v>1</v>
      </c>
      <c r="B31" s="11">
        <v>301001511</v>
      </c>
      <c r="C31" t="s">
        <v>3</v>
      </c>
      <c r="D31" t="s">
        <v>4</v>
      </c>
      <c r="E31" t="s">
        <v>92</v>
      </c>
      <c r="F31" s="2">
        <v>45531</v>
      </c>
      <c r="G31" s="3">
        <v>49042</v>
      </c>
      <c r="H31" s="3">
        <v>57</v>
      </c>
      <c r="I31" t="s">
        <v>0</v>
      </c>
      <c r="J31" t="s">
        <v>0</v>
      </c>
      <c r="K31" s="2"/>
      <c r="L31" t="s">
        <v>91</v>
      </c>
      <c r="M31" t="s">
        <v>93</v>
      </c>
    </row>
    <row r="32" spans="1:13" ht="14.1" customHeight="1" outlineLevel="3" x14ac:dyDescent="0.2">
      <c r="A32" t="s">
        <v>1</v>
      </c>
      <c r="B32" s="11">
        <v>301003538</v>
      </c>
      <c r="C32" t="s">
        <v>3</v>
      </c>
      <c r="D32" t="s">
        <v>4</v>
      </c>
      <c r="E32" t="s">
        <v>95</v>
      </c>
      <c r="F32" s="2">
        <v>45589</v>
      </c>
      <c r="G32" s="3">
        <v>1200000</v>
      </c>
      <c r="H32" s="3">
        <v>-1</v>
      </c>
      <c r="I32" t="s">
        <v>0</v>
      </c>
      <c r="J32" t="s">
        <v>0</v>
      </c>
      <c r="K32" s="2"/>
      <c r="L32" t="s">
        <v>94</v>
      </c>
      <c r="M32" t="s">
        <v>96</v>
      </c>
    </row>
    <row r="33" spans="1:13" ht="14.1" customHeight="1" outlineLevel="3" x14ac:dyDescent="0.2">
      <c r="A33" t="s">
        <v>1</v>
      </c>
      <c r="B33" s="11">
        <v>301003538</v>
      </c>
      <c r="C33" t="s">
        <v>3</v>
      </c>
      <c r="D33" t="s">
        <v>4</v>
      </c>
      <c r="E33" t="s">
        <v>95</v>
      </c>
      <c r="F33" s="2">
        <v>45589</v>
      </c>
      <c r="G33" s="3">
        <v>73515</v>
      </c>
      <c r="H33" s="3">
        <v>-1</v>
      </c>
      <c r="I33" t="s">
        <v>0</v>
      </c>
      <c r="J33" t="s">
        <v>0</v>
      </c>
      <c r="K33" s="2"/>
      <c r="L33" t="s">
        <v>94</v>
      </c>
      <c r="M33" t="s">
        <v>96</v>
      </c>
    </row>
    <row r="34" spans="1:13" ht="14.1" customHeight="1" outlineLevel="3" x14ac:dyDescent="0.2">
      <c r="A34" t="s">
        <v>1</v>
      </c>
      <c r="B34" s="11">
        <v>301003539</v>
      </c>
      <c r="C34" t="s">
        <v>3</v>
      </c>
      <c r="D34" t="s">
        <v>4</v>
      </c>
      <c r="E34" t="s">
        <v>98</v>
      </c>
      <c r="F34" s="2">
        <v>45589</v>
      </c>
      <c r="G34" s="3">
        <v>240000</v>
      </c>
      <c r="H34" s="3">
        <v>-1</v>
      </c>
      <c r="I34" t="s">
        <v>0</v>
      </c>
      <c r="J34" t="s">
        <v>0</v>
      </c>
      <c r="K34" s="2"/>
      <c r="L34" t="s">
        <v>97</v>
      </c>
      <c r="M34" t="s">
        <v>99</v>
      </c>
    </row>
    <row r="35" spans="1:13" ht="14.1" customHeight="1" outlineLevel="3" x14ac:dyDescent="0.2">
      <c r="A35" t="s">
        <v>1</v>
      </c>
      <c r="B35" s="11">
        <v>301003539</v>
      </c>
      <c r="C35" t="s">
        <v>3</v>
      </c>
      <c r="D35" t="s">
        <v>4</v>
      </c>
      <c r="E35" t="s">
        <v>98</v>
      </c>
      <c r="F35" s="2">
        <v>45589</v>
      </c>
      <c r="G35" s="3">
        <v>66154</v>
      </c>
      <c r="H35" s="3">
        <v>-1</v>
      </c>
      <c r="I35" t="s">
        <v>0</v>
      </c>
      <c r="J35" t="s">
        <v>0</v>
      </c>
      <c r="K35" s="2"/>
      <c r="L35" t="s">
        <v>97</v>
      </c>
      <c r="M35" t="s">
        <v>99</v>
      </c>
    </row>
    <row r="36" spans="1:13" ht="14.1" customHeight="1" outlineLevel="3" x14ac:dyDescent="0.2">
      <c r="A36" t="s">
        <v>1</v>
      </c>
      <c r="B36" s="11">
        <v>301003540</v>
      </c>
      <c r="C36" t="s">
        <v>3</v>
      </c>
      <c r="D36" t="s">
        <v>4</v>
      </c>
      <c r="E36" t="s">
        <v>101</v>
      </c>
      <c r="F36" s="2">
        <v>45589</v>
      </c>
      <c r="G36" s="3">
        <v>240000</v>
      </c>
      <c r="H36" s="3">
        <v>-1</v>
      </c>
      <c r="I36" t="s">
        <v>0</v>
      </c>
      <c r="J36" t="s">
        <v>0</v>
      </c>
      <c r="K36" s="2"/>
      <c r="L36" t="s">
        <v>100</v>
      </c>
      <c r="M36" t="s">
        <v>102</v>
      </c>
    </row>
    <row r="37" spans="1:13" ht="14.1" customHeight="1" outlineLevel="3" x14ac:dyDescent="0.2">
      <c r="A37" t="s">
        <v>1</v>
      </c>
      <c r="B37" s="11">
        <v>301003542</v>
      </c>
      <c r="C37" t="s">
        <v>3</v>
      </c>
      <c r="D37" t="s">
        <v>4</v>
      </c>
      <c r="E37" t="s">
        <v>104</v>
      </c>
      <c r="F37" s="2">
        <v>45589</v>
      </c>
      <c r="G37" s="3">
        <v>240000</v>
      </c>
      <c r="H37" s="3">
        <v>-1</v>
      </c>
      <c r="I37" t="s">
        <v>0</v>
      </c>
      <c r="J37" t="s">
        <v>0</v>
      </c>
      <c r="K37" s="2"/>
      <c r="L37" t="s">
        <v>103</v>
      </c>
      <c r="M37" t="s">
        <v>105</v>
      </c>
    </row>
    <row r="38" spans="1:13" ht="14.1" customHeight="1" outlineLevel="3" x14ac:dyDescent="0.2">
      <c r="A38" t="s">
        <v>1</v>
      </c>
      <c r="B38" s="11">
        <v>301003542</v>
      </c>
      <c r="C38" t="s">
        <v>3</v>
      </c>
      <c r="D38" t="s">
        <v>4</v>
      </c>
      <c r="E38" t="s">
        <v>104</v>
      </c>
      <c r="F38" s="2">
        <v>45589</v>
      </c>
      <c r="G38" s="3">
        <v>49042</v>
      </c>
      <c r="H38" s="3">
        <v>-1</v>
      </c>
      <c r="I38" t="s">
        <v>0</v>
      </c>
      <c r="J38" t="s">
        <v>0</v>
      </c>
      <c r="K38" s="2"/>
      <c r="L38" t="s">
        <v>103</v>
      </c>
      <c r="M38" t="s">
        <v>105</v>
      </c>
    </row>
    <row r="39" spans="1:13" ht="14.1" customHeight="1" outlineLevel="3" x14ac:dyDescent="0.2">
      <c r="A39" t="s">
        <v>1</v>
      </c>
      <c r="B39" s="11">
        <v>301003543</v>
      </c>
      <c r="C39" t="s">
        <v>3</v>
      </c>
      <c r="D39" t="s">
        <v>4</v>
      </c>
      <c r="E39" t="s">
        <v>107</v>
      </c>
      <c r="F39" s="2">
        <v>45589</v>
      </c>
      <c r="G39" s="3">
        <v>240000</v>
      </c>
      <c r="H39" s="3">
        <v>-1</v>
      </c>
      <c r="I39" t="s">
        <v>0</v>
      </c>
      <c r="J39" t="s">
        <v>0</v>
      </c>
      <c r="K39" s="2"/>
      <c r="L39" t="s">
        <v>106</v>
      </c>
      <c r="M39" t="s">
        <v>108</v>
      </c>
    </row>
    <row r="40" spans="1:13" ht="14.1" customHeight="1" outlineLevel="3" x14ac:dyDescent="0.2">
      <c r="A40" t="s">
        <v>1</v>
      </c>
      <c r="B40" s="11">
        <v>301003544</v>
      </c>
      <c r="C40" t="s">
        <v>3</v>
      </c>
      <c r="D40" t="s">
        <v>4</v>
      </c>
      <c r="E40" t="s">
        <v>110</v>
      </c>
      <c r="F40" s="2">
        <v>45589</v>
      </c>
      <c r="G40" s="3">
        <v>257809</v>
      </c>
      <c r="H40" s="3">
        <v>-1</v>
      </c>
      <c r="I40" t="s">
        <v>0</v>
      </c>
      <c r="J40" t="s">
        <v>0</v>
      </c>
      <c r="K40" s="2"/>
      <c r="L40" t="s">
        <v>109</v>
      </c>
      <c r="M40" t="s">
        <v>111</v>
      </c>
    </row>
    <row r="41" spans="1:13" ht="14.1" customHeight="1" outlineLevel="3" x14ac:dyDescent="0.2">
      <c r="A41" t="s">
        <v>1</v>
      </c>
      <c r="B41" s="11">
        <v>301003548</v>
      </c>
      <c r="C41" t="s">
        <v>3</v>
      </c>
      <c r="D41" t="s">
        <v>4</v>
      </c>
      <c r="E41" t="s">
        <v>113</v>
      </c>
      <c r="F41" s="2">
        <v>45589</v>
      </c>
      <c r="G41" s="3">
        <v>240000</v>
      </c>
      <c r="H41" s="3">
        <v>-1</v>
      </c>
      <c r="I41" t="s">
        <v>0</v>
      </c>
      <c r="J41" t="s">
        <v>0</v>
      </c>
      <c r="K41" s="2"/>
      <c r="L41" t="s">
        <v>112</v>
      </c>
      <c r="M41" t="s">
        <v>114</v>
      </c>
    </row>
    <row r="42" spans="1:13" ht="14.1" customHeight="1" outlineLevel="3" x14ac:dyDescent="0.2">
      <c r="A42" t="s">
        <v>1</v>
      </c>
      <c r="B42" s="11">
        <v>301003549</v>
      </c>
      <c r="C42" t="s">
        <v>3</v>
      </c>
      <c r="D42" t="s">
        <v>4</v>
      </c>
      <c r="E42" t="s">
        <v>116</v>
      </c>
      <c r="F42" s="2">
        <v>45589</v>
      </c>
      <c r="G42" s="3">
        <v>229164</v>
      </c>
      <c r="H42" s="3">
        <v>-1</v>
      </c>
      <c r="I42" t="s">
        <v>0</v>
      </c>
      <c r="J42" t="s">
        <v>0</v>
      </c>
      <c r="K42" s="2"/>
      <c r="L42" t="s">
        <v>115</v>
      </c>
      <c r="M42" t="s">
        <v>117</v>
      </c>
    </row>
    <row r="43" spans="1:13" ht="14.1" customHeight="1" outlineLevel="3" x14ac:dyDescent="0.2">
      <c r="A43" t="s">
        <v>1</v>
      </c>
      <c r="B43" s="11">
        <v>301003550</v>
      </c>
      <c r="C43" t="s">
        <v>3</v>
      </c>
      <c r="D43" t="s">
        <v>4</v>
      </c>
      <c r="E43" t="s">
        <v>119</v>
      </c>
      <c r="F43" s="2">
        <v>45589</v>
      </c>
      <c r="G43" s="3">
        <v>240000</v>
      </c>
      <c r="H43" s="3">
        <v>-1</v>
      </c>
      <c r="I43" t="s">
        <v>0</v>
      </c>
      <c r="J43" t="s">
        <v>0</v>
      </c>
      <c r="K43" s="2"/>
      <c r="L43" t="s">
        <v>118</v>
      </c>
      <c r="M43" t="s">
        <v>120</v>
      </c>
    </row>
    <row r="44" spans="1:13" ht="14.1" customHeight="1" outlineLevel="3" x14ac:dyDescent="0.2">
      <c r="A44" t="s">
        <v>1</v>
      </c>
      <c r="B44" s="11">
        <v>301003551</v>
      </c>
      <c r="C44" t="s">
        <v>3</v>
      </c>
      <c r="D44" t="s">
        <v>4</v>
      </c>
      <c r="E44" t="s">
        <v>122</v>
      </c>
      <c r="F44" s="2">
        <v>45589</v>
      </c>
      <c r="G44" s="3">
        <v>5967000</v>
      </c>
      <c r="H44" s="3">
        <v>-1</v>
      </c>
      <c r="I44" t="s">
        <v>0</v>
      </c>
      <c r="J44" t="s">
        <v>0</v>
      </c>
      <c r="K44" s="2"/>
      <c r="L44" t="s">
        <v>121</v>
      </c>
      <c r="M44" t="s">
        <v>123</v>
      </c>
    </row>
    <row r="45" spans="1:13" ht="14.1" customHeight="1" outlineLevel="3" x14ac:dyDescent="0.2">
      <c r="A45" t="s">
        <v>1</v>
      </c>
      <c r="B45" s="11">
        <v>301003552</v>
      </c>
      <c r="C45" t="s">
        <v>3</v>
      </c>
      <c r="D45" t="s">
        <v>4</v>
      </c>
      <c r="E45" t="s">
        <v>125</v>
      </c>
      <c r="F45" s="2">
        <v>45589</v>
      </c>
      <c r="G45" s="3">
        <v>240000</v>
      </c>
      <c r="H45" s="3">
        <v>-1</v>
      </c>
      <c r="I45" t="s">
        <v>0</v>
      </c>
      <c r="J45" t="s">
        <v>0</v>
      </c>
      <c r="K45" s="2"/>
      <c r="L45" t="s">
        <v>124</v>
      </c>
      <c r="M45" t="s">
        <v>126</v>
      </c>
    </row>
    <row r="46" spans="1:13" ht="14.1" customHeight="1" outlineLevel="3" x14ac:dyDescent="0.2">
      <c r="A46" t="s">
        <v>1</v>
      </c>
      <c r="B46" s="11">
        <v>301003552</v>
      </c>
      <c r="C46" t="s">
        <v>3</v>
      </c>
      <c r="D46" t="s">
        <v>4</v>
      </c>
      <c r="E46" t="s">
        <v>125</v>
      </c>
      <c r="F46" s="2">
        <v>45589</v>
      </c>
      <c r="G46" s="3">
        <v>14703</v>
      </c>
      <c r="H46" s="3">
        <v>-1</v>
      </c>
      <c r="I46" t="s">
        <v>0</v>
      </c>
      <c r="J46" t="s">
        <v>0</v>
      </c>
      <c r="K46" s="2"/>
      <c r="L46" t="s">
        <v>124</v>
      </c>
      <c r="M46" t="s">
        <v>126</v>
      </c>
    </row>
    <row r="47" spans="1:13" ht="14.1" customHeight="1" outlineLevel="3" x14ac:dyDescent="0.2">
      <c r="A47" t="s">
        <v>1</v>
      </c>
      <c r="B47" s="11">
        <v>301003553</v>
      </c>
      <c r="C47" t="s">
        <v>3</v>
      </c>
      <c r="D47" t="s">
        <v>4</v>
      </c>
      <c r="E47" t="s">
        <v>128</v>
      </c>
      <c r="F47" s="2">
        <v>45589</v>
      </c>
      <c r="G47" s="3">
        <v>17866649</v>
      </c>
      <c r="H47" s="3">
        <v>-1</v>
      </c>
      <c r="I47" t="s">
        <v>0</v>
      </c>
      <c r="J47" t="s">
        <v>0</v>
      </c>
      <c r="K47" s="2"/>
      <c r="L47" t="s">
        <v>127</v>
      </c>
      <c r="M47" t="s">
        <v>129</v>
      </c>
    </row>
    <row r="48" spans="1:13" ht="14.1" customHeight="1" outlineLevel="3" x14ac:dyDescent="0.2">
      <c r="A48" t="s">
        <v>1</v>
      </c>
      <c r="B48" s="11">
        <v>301003554</v>
      </c>
      <c r="C48" t="s">
        <v>3</v>
      </c>
      <c r="D48" t="s">
        <v>4</v>
      </c>
      <c r="E48" t="s">
        <v>131</v>
      </c>
      <c r="F48" s="2">
        <v>45589</v>
      </c>
      <c r="G48" s="3">
        <v>240000</v>
      </c>
      <c r="H48" s="3">
        <v>-1</v>
      </c>
      <c r="I48" t="s">
        <v>0</v>
      </c>
      <c r="J48" t="s">
        <v>0</v>
      </c>
      <c r="K48" s="2"/>
      <c r="L48" t="s">
        <v>130</v>
      </c>
      <c r="M48" t="s">
        <v>132</v>
      </c>
    </row>
    <row r="49" spans="1:13" ht="14.1" customHeight="1" outlineLevel="3" x14ac:dyDescent="0.2">
      <c r="A49" t="s">
        <v>1</v>
      </c>
      <c r="B49" s="11">
        <v>301003555</v>
      </c>
      <c r="C49" t="s">
        <v>3</v>
      </c>
      <c r="D49" t="s">
        <v>4</v>
      </c>
      <c r="E49" t="s">
        <v>134</v>
      </c>
      <c r="F49" s="2">
        <v>45589</v>
      </c>
      <c r="G49" s="3">
        <v>240000</v>
      </c>
      <c r="H49" s="3">
        <v>-1</v>
      </c>
      <c r="I49" t="s">
        <v>0</v>
      </c>
      <c r="J49" t="s">
        <v>0</v>
      </c>
      <c r="K49" s="2"/>
      <c r="L49" t="s">
        <v>133</v>
      </c>
      <c r="M49" t="s">
        <v>135</v>
      </c>
    </row>
    <row r="50" spans="1:13" ht="14.1" customHeight="1" outlineLevel="3" x14ac:dyDescent="0.2">
      <c r="A50" t="s">
        <v>1</v>
      </c>
      <c r="B50" s="11">
        <v>301003555</v>
      </c>
      <c r="C50" t="s">
        <v>3</v>
      </c>
      <c r="D50" t="s">
        <v>4</v>
      </c>
      <c r="E50" t="s">
        <v>134</v>
      </c>
      <c r="F50" s="2">
        <v>45589</v>
      </c>
      <c r="G50" s="3">
        <v>49042</v>
      </c>
      <c r="H50" s="3">
        <v>-1</v>
      </c>
      <c r="I50" t="s">
        <v>0</v>
      </c>
      <c r="J50" t="s">
        <v>0</v>
      </c>
      <c r="K50" s="2"/>
      <c r="L50" t="s">
        <v>133</v>
      </c>
      <c r="M50" t="s">
        <v>135</v>
      </c>
    </row>
    <row r="51" spans="1:13" ht="14.1" customHeight="1" outlineLevel="3" x14ac:dyDescent="0.2">
      <c r="A51" t="s">
        <v>1</v>
      </c>
      <c r="B51" s="11">
        <v>301003556</v>
      </c>
      <c r="C51" t="s">
        <v>3</v>
      </c>
      <c r="D51" t="s">
        <v>4</v>
      </c>
      <c r="E51" t="s">
        <v>137</v>
      </c>
      <c r="F51" s="2">
        <v>45589</v>
      </c>
      <c r="G51" s="3">
        <v>240000</v>
      </c>
      <c r="H51" s="3">
        <v>-1</v>
      </c>
      <c r="I51" t="s">
        <v>0</v>
      </c>
      <c r="J51" t="s">
        <v>0</v>
      </c>
      <c r="K51" s="2"/>
      <c r="L51" t="s">
        <v>136</v>
      </c>
      <c r="M51" t="s">
        <v>138</v>
      </c>
    </row>
    <row r="52" spans="1:13" ht="14.1" customHeight="1" outlineLevel="3" x14ac:dyDescent="0.2">
      <c r="A52" t="s">
        <v>1</v>
      </c>
      <c r="B52" s="11">
        <v>301003557</v>
      </c>
      <c r="C52" t="s">
        <v>3</v>
      </c>
      <c r="D52" t="s">
        <v>4</v>
      </c>
      <c r="E52" t="s">
        <v>140</v>
      </c>
      <c r="F52" s="2">
        <v>45589</v>
      </c>
      <c r="G52" s="3">
        <v>240000</v>
      </c>
      <c r="H52" s="3">
        <v>-1</v>
      </c>
      <c r="I52" t="s">
        <v>0</v>
      </c>
      <c r="J52" t="s">
        <v>0</v>
      </c>
      <c r="K52" s="2"/>
      <c r="L52" t="s">
        <v>139</v>
      </c>
      <c r="M52" t="s">
        <v>141</v>
      </c>
    </row>
    <row r="53" spans="1:13" ht="14.1" customHeight="1" outlineLevel="3" x14ac:dyDescent="0.2">
      <c r="A53" t="s">
        <v>1</v>
      </c>
      <c r="B53" s="11">
        <v>301003558</v>
      </c>
      <c r="C53" t="s">
        <v>3</v>
      </c>
      <c r="D53" t="s">
        <v>4</v>
      </c>
      <c r="E53" t="s">
        <v>143</v>
      </c>
      <c r="F53" s="2">
        <v>45589</v>
      </c>
      <c r="G53" s="3">
        <v>240000</v>
      </c>
      <c r="H53" s="3">
        <v>-1</v>
      </c>
      <c r="I53" t="s">
        <v>0</v>
      </c>
      <c r="J53" t="s">
        <v>0</v>
      </c>
      <c r="K53" s="2"/>
      <c r="L53" t="s">
        <v>142</v>
      </c>
      <c r="M53" t="s">
        <v>144</v>
      </c>
    </row>
    <row r="54" spans="1:13" ht="14.1" customHeight="1" outlineLevel="3" x14ac:dyDescent="0.2">
      <c r="A54" t="s">
        <v>1</v>
      </c>
      <c r="B54" s="11">
        <v>301003559</v>
      </c>
      <c r="C54" t="s">
        <v>3</v>
      </c>
      <c r="D54" t="s">
        <v>4</v>
      </c>
      <c r="E54" t="s">
        <v>146</v>
      </c>
      <c r="F54" s="2">
        <v>45589</v>
      </c>
      <c r="G54" s="3">
        <v>240000</v>
      </c>
      <c r="H54" s="3">
        <v>-1</v>
      </c>
      <c r="I54" t="s">
        <v>0</v>
      </c>
      <c r="J54" t="s">
        <v>0</v>
      </c>
      <c r="K54" s="2"/>
      <c r="L54" t="s">
        <v>145</v>
      </c>
      <c r="M54" t="s">
        <v>147</v>
      </c>
    </row>
    <row r="55" spans="1:13" ht="14.1" customHeight="1" outlineLevel="3" x14ac:dyDescent="0.2">
      <c r="A55" t="s">
        <v>1</v>
      </c>
      <c r="B55" s="11">
        <v>301003560</v>
      </c>
      <c r="C55" t="s">
        <v>3</v>
      </c>
      <c r="D55" t="s">
        <v>4</v>
      </c>
      <c r="E55" t="s">
        <v>149</v>
      </c>
      <c r="F55" s="2">
        <v>45589</v>
      </c>
      <c r="G55" s="3">
        <v>240000</v>
      </c>
      <c r="H55" s="3">
        <v>-1</v>
      </c>
      <c r="I55" t="s">
        <v>0</v>
      </c>
      <c r="J55" t="s">
        <v>0</v>
      </c>
      <c r="K55" s="2"/>
      <c r="L55" t="s">
        <v>148</v>
      </c>
      <c r="M55" t="s">
        <v>150</v>
      </c>
    </row>
    <row r="56" spans="1:13" ht="14.1" customHeight="1" outlineLevel="3" x14ac:dyDescent="0.2">
      <c r="A56" t="s">
        <v>1</v>
      </c>
      <c r="B56" s="11">
        <v>301003560</v>
      </c>
      <c r="C56" t="s">
        <v>3</v>
      </c>
      <c r="D56" t="s">
        <v>4</v>
      </c>
      <c r="E56" t="s">
        <v>149</v>
      </c>
      <c r="F56" s="2">
        <v>45589</v>
      </c>
      <c r="G56" s="3">
        <v>49042</v>
      </c>
      <c r="H56" s="3">
        <v>-1</v>
      </c>
      <c r="I56" t="s">
        <v>0</v>
      </c>
      <c r="J56" t="s">
        <v>0</v>
      </c>
      <c r="K56" s="2"/>
      <c r="L56" t="s">
        <v>148</v>
      </c>
      <c r="M56" t="s">
        <v>150</v>
      </c>
    </row>
    <row r="57" spans="1:13" ht="14.1" customHeight="1" outlineLevel="3" x14ac:dyDescent="0.2">
      <c r="A57" t="s">
        <v>1</v>
      </c>
      <c r="B57" s="11">
        <v>301003561</v>
      </c>
      <c r="C57" t="s">
        <v>3</v>
      </c>
      <c r="D57" t="s">
        <v>4</v>
      </c>
      <c r="E57" t="s">
        <v>152</v>
      </c>
      <c r="F57" s="2">
        <v>45589</v>
      </c>
      <c r="G57" s="3">
        <v>143227</v>
      </c>
      <c r="H57" s="3">
        <v>-1</v>
      </c>
      <c r="I57" t="s">
        <v>0</v>
      </c>
      <c r="J57" t="s">
        <v>0</v>
      </c>
      <c r="K57" s="2"/>
      <c r="L57" t="s">
        <v>151</v>
      </c>
      <c r="M57" t="s">
        <v>153</v>
      </c>
    </row>
    <row r="58" spans="1:13" ht="14.1" customHeight="1" outlineLevel="3" x14ac:dyDescent="0.2">
      <c r="A58" t="s">
        <v>1</v>
      </c>
      <c r="B58" s="11">
        <v>301004049</v>
      </c>
      <c r="C58" t="s">
        <v>3</v>
      </c>
      <c r="D58" t="s">
        <v>4</v>
      </c>
      <c r="E58" t="s">
        <v>155</v>
      </c>
      <c r="F58" s="2">
        <v>45603</v>
      </c>
      <c r="G58" s="3">
        <v>44109</v>
      </c>
      <c r="H58" s="3">
        <v>-15</v>
      </c>
      <c r="I58" t="s">
        <v>0</v>
      </c>
      <c r="J58" t="s">
        <v>0</v>
      </c>
      <c r="K58" s="2"/>
      <c r="L58" t="s">
        <v>154</v>
      </c>
      <c r="M58" t="s">
        <v>156</v>
      </c>
    </row>
    <row r="59" spans="1:13" ht="14.1" customHeight="1" outlineLevel="3" x14ac:dyDescent="0.2">
      <c r="A59" t="s">
        <v>1</v>
      </c>
      <c r="B59" s="11">
        <v>301004050</v>
      </c>
      <c r="C59" t="s">
        <v>3</v>
      </c>
      <c r="D59" t="s">
        <v>4</v>
      </c>
      <c r="E59" t="s">
        <v>158</v>
      </c>
      <c r="F59" s="2">
        <v>45603</v>
      </c>
      <c r="G59" s="3">
        <v>73515</v>
      </c>
      <c r="H59" s="3">
        <v>-15</v>
      </c>
      <c r="I59" t="s">
        <v>0</v>
      </c>
      <c r="J59" t="s">
        <v>0</v>
      </c>
      <c r="K59" s="2"/>
      <c r="L59" t="s">
        <v>157</v>
      </c>
      <c r="M59" t="s">
        <v>159</v>
      </c>
    </row>
    <row r="60" spans="1:13" ht="14.1" customHeight="1" outlineLevel="3" x14ac:dyDescent="0.2">
      <c r="A60" t="s">
        <v>1</v>
      </c>
      <c r="B60" s="11">
        <v>301004051</v>
      </c>
      <c r="C60" t="s">
        <v>3</v>
      </c>
      <c r="D60" t="s">
        <v>4</v>
      </c>
      <c r="E60" t="s">
        <v>161</v>
      </c>
      <c r="F60" s="2">
        <v>45603</v>
      </c>
      <c r="G60" s="3">
        <v>720000</v>
      </c>
      <c r="H60" s="3">
        <v>-15</v>
      </c>
      <c r="I60" t="s">
        <v>0</v>
      </c>
      <c r="J60" t="s">
        <v>0</v>
      </c>
      <c r="K60" s="2"/>
      <c r="L60" t="s">
        <v>160</v>
      </c>
      <c r="M60" t="s">
        <v>162</v>
      </c>
    </row>
    <row r="61" spans="1:13" ht="14.1" customHeight="1" outlineLevel="3" x14ac:dyDescent="0.2">
      <c r="A61" t="s">
        <v>1</v>
      </c>
      <c r="B61" s="11">
        <v>301004052</v>
      </c>
      <c r="C61" t="s">
        <v>3</v>
      </c>
      <c r="D61" t="s">
        <v>4</v>
      </c>
      <c r="E61" t="s">
        <v>164</v>
      </c>
      <c r="F61" s="2">
        <v>45603</v>
      </c>
      <c r="G61" s="3">
        <v>1200000</v>
      </c>
      <c r="H61" s="3">
        <v>-15</v>
      </c>
      <c r="I61" t="s">
        <v>0</v>
      </c>
      <c r="J61" t="s">
        <v>0</v>
      </c>
      <c r="K61" s="2"/>
      <c r="L61" t="s">
        <v>163</v>
      </c>
      <c r="M61" t="s">
        <v>165</v>
      </c>
    </row>
    <row r="62" spans="1:13" ht="14.1" customHeight="1" outlineLevel="3" x14ac:dyDescent="0.2">
      <c r="A62" t="s">
        <v>1</v>
      </c>
      <c r="B62" s="11">
        <v>301004053</v>
      </c>
      <c r="C62" t="s">
        <v>3</v>
      </c>
      <c r="D62" t="s">
        <v>4</v>
      </c>
      <c r="E62" t="s">
        <v>167</v>
      </c>
      <c r="F62" s="2">
        <v>45603</v>
      </c>
      <c r="G62" s="3">
        <v>631800</v>
      </c>
      <c r="H62" s="3">
        <v>-15</v>
      </c>
      <c r="I62" t="s">
        <v>0</v>
      </c>
      <c r="J62" t="s">
        <v>0</v>
      </c>
      <c r="K62" s="2"/>
      <c r="L62" t="s">
        <v>166</v>
      </c>
      <c r="M62" t="s">
        <v>168</v>
      </c>
    </row>
    <row r="63" spans="1:13" ht="14.1" customHeight="1" outlineLevel="3" x14ac:dyDescent="0.2">
      <c r="A63" t="s">
        <v>1</v>
      </c>
      <c r="B63" s="11">
        <v>301004054</v>
      </c>
      <c r="C63" t="s">
        <v>3</v>
      </c>
      <c r="D63" t="s">
        <v>4</v>
      </c>
      <c r="E63" t="s">
        <v>170</v>
      </c>
      <c r="F63" s="2">
        <v>45603</v>
      </c>
      <c r="G63" s="3">
        <v>48000</v>
      </c>
      <c r="H63" s="3">
        <v>-15</v>
      </c>
      <c r="I63" t="s">
        <v>0</v>
      </c>
      <c r="J63" t="s">
        <v>0</v>
      </c>
      <c r="K63" s="2"/>
      <c r="L63" t="s">
        <v>169</v>
      </c>
      <c r="M63" t="s">
        <v>171</v>
      </c>
    </row>
    <row r="64" spans="1:13" ht="14.1" customHeight="1" outlineLevel="3" x14ac:dyDescent="0.2">
      <c r="A64" t="s">
        <v>1</v>
      </c>
      <c r="B64" s="11">
        <v>71750</v>
      </c>
      <c r="C64" t="s">
        <v>172</v>
      </c>
      <c r="D64" t="s">
        <v>4</v>
      </c>
      <c r="E64" t="s">
        <v>0</v>
      </c>
      <c r="F64" s="2">
        <v>42082</v>
      </c>
      <c r="G64" s="3">
        <v>7571</v>
      </c>
      <c r="H64" s="3">
        <v>3476</v>
      </c>
      <c r="I64" t="s">
        <v>0</v>
      </c>
      <c r="J64" t="s">
        <v>0</v>
      </c>
      <c r="K64" s="2"/>
      <c r="L64" t="s">
        <v>173</v>
      </c>
      <c r="M64" t="s">
        <v>174</v>
      </c>
    </row>
    <row r="65" spans="1:13" ht="14.1" customHeight="1" outlineLevel="3" x14ac:dyDescent="0.2">
      <c r="A65" t="s">
        <v>1</v>
      </c>
      <c r="B65" s="11">
        <v>72333</v>
      </c>
      <c r="C65" t="s">
        <v>172</v>
      </c>
      <c r="D65" t="s">
        <v>4</v>
      </c>
      <c r="E65" t="s">
        <v>0</v>
      </c>
      <c r="F65" s="2">
        <v>42104</v>
      </c>
      <c r="G65" s="3">
        <v>4660</v>
      </c>
      <c r="H65" s="3">
        <v>3454</v>
      </c>
      <c r="I65" t="s">
        <v>0</v>
      </c>
      <c r="J65" t="s">
        <v>0</v>
      </c>
      <c r="K65" s="2"/>
      <c r="L65" t="s">
        <v>175</v>
      </c>
      <c r="M65" t="s">
        <v>176</v>
      </c>
    </row>
    <row r="66" spans="1:13" ht="14.1" customHeight="1" outlineLevel="3" x14ac:dyDescent="0.2">
      <c r="A66" t="s">
        <v>1</v>
      </c>
      <c r="B66" s="11">
        <v>72495</v>
      </c>
      <c r="C66" t="s">
        <v>172</v>
      </c>
      <c r="D66" t="s">
        <v>4</v>
      </c>
      <c r="E66" t="s">
        <v>0</v>
      </c>
      <c r="F66" s="2">
        <v>42104</v>
      </c>
      <c r="G66" s="3">
        <v>63748</v>
      </c>
      <c r="H66" s="3">
        <v>3454</v>
      </c>
      <c r="I66" t="s">
        <v>0</v>
      </c>
      <c r="J66" t="s">
        <v>0</v>
      </c>
      <c r="K66" s="2"/>
      <c r="L66" t="s">
        <v>175</v>
      </c>
      <c r="M66" t="s">
        <v>177</v>
      </c>
    </row>
    <row r="67" spans="1:13" ht="14.1" customHeight="1" outlineLevel="3" x14ac:dyDescent="0.2">
      <c r="A67" t="s">
        <v>1</v>
      </c>
      <c r="B67" s="11">
        <v>73972</v>
      </c>
      <c r="C67" t="s">
        <v>172</v>
      </c>
      <c r="D67" t="s">
        <v>4</v>
      </c>
      <c r="E67" t="s">
        <v>0</v>
      </c>
      <c r="F67" s="2">
        <v>42165</v>
      </c>
      <c r="G67" s="3">
        <v>5832</v>
      </c>
      <c r="H67" s="3">
        <v>3393</v>
      </c>
      <c r="I67" t="s">
        <v>0</v>
      </c>
      <c r="J67" t="s">
        <v>0</v>
      </c>
      <c r="K67" s="2"/>
      <c r="L67" t="s">
        <v>178</v>
      </c>
      <c r="M67" t="s">
        <v>179</v>
      </c>
    </row>
    <row r="68" spans="1:13" ht="14.1" customHeight="1" outlineLevel="3" x14ac:dyDescent="0.2">
      <c r="A68" t="s">
        <v>1</v>
      </c>
      <c r="B68" s="11">
        <v>74973</v>
      </c>
      <c r="C68" t="s">
        <v>172</v>
      </c>
      <c r="D68" t="s">
        <v>4</v>
      </c>
      <c r="E68" t="s">
        <v>0</v>
      </c>
      <c r="F68" s="2">
        <v>42200</v>
      </c>
      <c r="G68" s="3">
        <v>212831</v>
      </c>
      <c r="H68" s="3">
        <v>3358</v>
      </c>
      <c r="I68" t="s">
        <v>0</v>
      </c>
      <c r="J68" t="s">
        <v>0</v>
      </c>
      <c r="K68" s="2"/>
      <c r="L68" t="s">
        <v>180</v>
      </c>
      <c r="M68" t="s">
        <v>181</v>
      </c>
    </row>
    <row r="69" spans="1:13" ht="14.1" customHeight="1" outlineLevel="3" x14ac:dyDescent="0.2">
      <c r="A69" t="s">
        <v>1</v>
      </c>
      <c r="B69" s="11">
        <v>76404</v>
      </c>
      <c r="C69" t="s">
        <v>172</v>
      </c>
      <c r="D69" t="s">
        <v>4</v>
      </c>
      <c r="E69" t="s">
        <v>0</v>
      </c>
      <c r="F69" s="2">
        <v>42228</v>
      </c>
      <c r="G69" s="3">
        <v>5282</v>
      </c>
      <c r="H69" s="3">
        <v>3330</v>
      </c>
      <c r="I69" t="s">
        <v>0</v>
      </c>
      <c r="J69" t="s">
        <v>0</v>
      </c>
      <c r="K69" s="2"/>
      <c r="L69" t="s">
        <v>182</v>
      </c>
      <c r="M69" t="s">
        <v>183</v>
      </c>
    </row>
    <row r="70" spans="1:13" ht="14.1" customHeight="1" outlineLevel="3" x14ac:dyDescent="0.2">
      <c r="A70" t="s">
        <v>1</v>
      </c>
      <c r="B70" s="11">
        <v>77869</v>
      </c>
      <c r="C70" t="s">
        <v>172</v>
      </c>
      <c r="D70" t="s">
        <v>4</v>
      </c>
      <c r="E70" t="s">
        <v>0</v>
      </c>
      <c r="F70" s="2">
        <v>42291</v>
      </c>
      <c r="G70" s="3">
        <v>130195</v>
      </c>
      <c r="H70" s="3">
        <v>3267</v>
      </c>
      <c r="I70" t="s">
        <v>0</v>
      </c>
      <c r="J70" t="s">
        <v>0</v>
      </c>
      <c r="K70" s="2"/>
      <c r="L70" t="s">
        <v>184</v>
      </c>
      <c r="M70" t="s">
        <v>185</v>
      </c>
    </row>
    <row r="71" spans="1:13" ht="14.1" customHeight="1" outlineLevel="3" x14ac:dyDescent="0.2">
      <c r="A71" t="s">
        <v>1</v>
      </c>
      <c r="B71" s="11">
        <v>77870</v>
      </c>
      <c r="C71" t="s">
        <v>172</v>
      </c>
      <c r="D71" t="s">
        <v>4</v>
      </c>
      <c r="E71" t="s">
        <v>0</v>
      </c>
      <c r="F71" s="2">
        <v>42291</v>
      </c>
      <c r="G71" s="3">
        <v>4623</v>
      </c>
      <c r="H71" s="3">
        <v>3267</v>
      </c>
      <c r="I71" t="s">
        <v>0</v>
      </c>
      <c r="J71" t="s">
        <v>0</v>
      </c>
      <c r="K71" s="2"/>
      <c r="L71" t="s">
        <v>184</v>
      </c>
      <c r="M71" t="s">
        <v>186</v>
      </c>
    </row>
    <row r="72" spans="1:13" ht="14.1" customHeight="1" outlineLevel="3" x14ac:dyDescent="0.2">
      <c r="A72" t="s">
        <v>1</v>
      </c>
      <c r="B72" s="11">
        <v>78854</v>
      </c>
      <c r="C72" t="s">
        <v>172</v>
      </c>
      <c r="D72" t="s">
        <v>4</v>
      </c>
      <c r="E72" t="s">
        <v>0</v>
      </c>
      <c r="F72" s="2">
        <v>42325</v>
      </c>
      <c r="G72" s="3">
        <v>96863</v>
      </c>
      <c r="H72" s="3">
        <v>3233</v>
      </c>
      <c r="I72" t="s">
        <v>0</v>
      </c>
      <c r="J72" t="s">
        <v>0</v>
      </c>
      <c r="K72" s="2"/>
      <c r="L72" t="s">
        <v>187</v>
      </c>
      <c r="M72" t="s">
        <v>188</v>
      </c>
    </row>
    <row r="73" spans="1:13" ht="14.1" customHeight="1" outlineLevel="3" x14ac:dyDescent="0.2">
      <c r="A73" t="s">
        <v>1</v>
      </c>
      <c r="B73" s="11">
        <v>79626</v>
      </c>
      <c r="C73" t="s">
        <v>172</v>
      </c>
      <c r="D73" t="s">
        <v>4</v>
      </c>
      <c r="E73" t="s">
        <v>0</v>
      </c>
      <c r="F73" s="2">
        <v>42352</v>
      </c>
      <c r="G73" s="3">
        <v>6641</v>
      </c>
      <c r="H73" s="3">
        <v>3206</v>
      </c>
      <c r="I73" t="s">
        <v>0</v>
      </c>
      <c r="J73" t="s">
        <v>0</v>
      </c>
      <c r="K73" s="2"/>
      <c r="L73" t="s">
        <v>189</v>
      </c>
      <c r="M73" t="s">
        <v>190</v>
      </c>
    </row>
    <row r="74" spans="1:13" ht="14.1" customHeight="1" outlineLevel="3" x14ac:dyDescent="0.2">
      <c r="A74" t="s">
        <v>1</v>
      </c>
      <c r="B74" s="11">
        <v>79761</v>
      </c>
      <c r="C74" t="s">
        <v>172</v>
      </c>
      <c r="D74" t="s">
        <v>4</v>
      </c>
      <c r="E74" t="s">
        <v>0</v>
      </c>
      <c r="F74" s="2">
        <v>42354</v>
      </c>
      <c r="G74" s="3">
        <v>6832</v>
      </c>
      <c r="H74" s="3">
        <v>3204</v>
      </c>
      <c r="I74" t="s">
        <v>0</v>
      </c>
      <c r="J74" t="s">
        <v>0</v>
      </c>
      <c r="K74" s="2"/>
      <c r="L74" t="s">
        <v>191</v>
      </c>
      <c r="M74" t="s">
        <v>192</v>
      </c>
    </row>
    <row r="75" spans="1:13" ht="14.1" customHeight="1" outlineLevel="3" x14ac:dyDescent="0.2">
      <c r="A75" t="s">
        <v>1</v>
      </c>
      <c r="B75" t="s">
        <v>193</v>
      </c>
      <c r="C75" t="s">
        <v>172</v>
      </c>
      <c r="D75" t="s">
        <v>4</v>
      </c>
      <c r="E75" t="s">
        <v>0</v>
      </c>
      <c r="F75" s="2">
        <v>42447</v>
      </c>
      <c r="G75" s="3">
        <v>6097</v>
      </c>
      <c r="H75" s="3">
        <v>3111</v>
      </c>
      <c r="I75" t="s">
        <v>0</v>
      </c>
      <c r="J75" t="s">
        <v>0</v>
      </c>
      <c r="K75" s="2"/>
      <c r="L75" t="s">
        <v>194</v>
      </c>
      <c r="M75" t="s">
        <v>195</v>
      </c>
    </row>
    <row r="76" spans="1:13" ht="14.1" customHeight="1" outlineLevel="3" x14ac:dyDescent="0.2">
      <c r="A76" t="s">
        <v>1</v>
      </c>
      <c r="B76" t="s">
        <v>196</v>
      </c>
      <c r="C76" t="s">
        <v>172</v>
      </c>
      <c r="D76" t="s">
        <v>4</v>
      </c>
      <c r="E76" t="s">
        <v>0</v>
      </c>
      <c r="F76" s="2">
        <v>42478</v>
      </c>
      <c r="G76" s="3">
        <v>3430</v>
      </c>
      <c r="H76" s="3">
        <v>3080</v>
      </c>
      <c r="I76" t="s">
        <v>0</v>
      </c>
      <c r="J76" t="s">
        <v>0</v>
      </c>
      <c r="K76" s="2"/>
      <c r="L76" t="s">
        <v>197</v>
      </c>
      <c r="M76" t="s">
        <v>198</v>
      </c>
    </row>
    <row r="77" spans="1:13" ht="14.1" customHeight="1" outlineLevel="3" x14ac:dyDescent="0.2">
      <c r="A77" t="s">
        <v>1</v>
      </c>
      <c r="B77" t="s">
        <v>199</v>
      </c>
      <c r="C77" t="s">
        <v>172</v>
      </c>
      <c r="D77" t="s">
        <v>4</v>
      </c>
      <c r="E77" t="s">
        <v>0</v>
      </c>
      <c r="F77" s="2">
        <v>42538</v>
      </c>
      <c r="G77" s="3">
        <v>69400</v>
      </c>
      <c r="H77" s="3">
        <v>3020</v>
      </c>
      <c r="I77" t="s">
        <v>0</v>
      </c>
      <c r="J77" t="s">
        <v>0</v>
      </c>
      <c r="K77" s="2"/>
      <c r="L77" t="s">
        <v>200</v>
      </c>
      <c r="M77" t="s">
        <v>201</v>
      </c>
    </row>
    <row r="78" spans="1:13" ht="14.1" customHeight="1" outlineLevel="3" x14ac:dyDescent="0.2">
      <c r="A78" t="s">
        <v>1</v>
      </c>
      <c r="B78" t="s">
        <v>202</v>
      </c>
      <c r="C78" t="s">
        <v>172</v>
      </c>
      <c r="D78" t="s">
        <v>4</v>
      </c>
      <c r="E78" t="s">
        <v>0</v>
      </c>
      <c r="F78" s="2">
        <v>42809</v>
      </c>
      <c r="G78" s="3">
        <v>9408</v>
      </c>
      <c r="H78" s="3">
        <v>2749</v>
      </c>
      <c r="I78" t="s">
        <v>0</v>
      </c>
      <c r="J78" t="s">
        <v>0</v>
      </c>
      <c r="K78" s="2"/>
      <c r="L78" t="s">
        <v>203</v>
      </c>
      <c r="M78" t="s">
        <v>204</v>
      </c>
    </row>
    <row r="79" spans="1:13" ht="14.1" customHeight="1" outlineLevel="3" x14ac:dyDescent="0.2">
      <c r="A79" t="s">
        <v>1</v>
      </c>
      <c r="B79" t="s">
        <v>205</v>
      </c>
      <c r="C79" t="s">
        <v>172</v>
      </c>
      <c r="D79" t="s">
        <v>4</v>
      </c>
      <c r="E79" t="s">
        <v>0</v>
      </c>
      <c r="F79" s="2">
        <v>42989</v>
      </c>
      <c r="G79" s="3">
        <v>8501403</v>
      </c>
      <c r="H79" s="3">
        <v>2569</v>
      </c>
      <c r="I79" t="s">
        <v>0</v>
      </c>
      <c r="J79" t="s">
        <v>0</v>
      </c>
      <c r="K79" s="2"/>
      <c r="L79" t="s">
        <v>206</v>
      </c>
      <c r="M79" t="s">
        <v>207</v>
      </c>
    </row>
    <row r="80" spans="1:13" ht="14.1" customHeight="1" outlineLevel="3" x14ac:dyDescent="0.2">
      <c r="A80" t="s">
        <v>1</v>
      </c>
      <c r="B80" t="s">
        <v>208</v>
      </c>
      <c r="C80" t="s">
        <v>172</v>
      </c>
      <c r="D80" t="s">
        <v>4</v>
      </c>
      <c r="E80" t="s">
        <v>0</v>
      </c>
      <c r="F80" s="2">
        <v>44804</v>
      </c>
      <c r="G80" s="3">
        <v>-5991656</v>
      </c>
      <c r="H80" s="3">
        <v>784</v>
      </c>
      <c r="I80" t="s">
        <v>0</v>
      </c>
      <c r="J80" t="s">
        <v>0</v>
      </c>
      <c r="K80" s="2"/>
      <c r="L80" t="s">
        <v>209</v>
      </c>
      <c r="M80" t="s">
        <v>210</v>
      </c>
    </row>
    <row r="81" spans="1:13" ht="14.1" customHeight="1" outlineLevel="3" x14ac:dyDescent="0.2">
      <c r="A81" t="s">
        <v>1</v>
      </c>
      <c r="B81" t="s">
        <v>211</v>
      </c>
      <c r="C81" t="s">
        <v>172</v>
      </c>
      <c r="D81" t="s">
        <v>4</v>
      </c>
      <c r="E81" t="s">
        <v>0</v>
      </c>
      <c r="F81" s="2">
        <v>44904</v>
      </c>
      <c r="G81" s="3">
        <v>5007</v>
      </c>
      <c r="H81" s="3">
        <v>654</v>
      </c>
      <c r="I81" t="s">
        <v>0</v>
      </c>
      <c r="J81" t="s">
        <v>0</v>
      </c>
      <c r="K81" s="2"/>
      <c r="L81" t="s">
        <v>212</v>
      </c>
      <c r="M81" t="s">
        <v>213</v>
      </c>
    </row>
    <row r="82" spans="1:13" ht="14.1" customHeight="1" outlineLevel="3" x14ac:dyDescent="0.2">
      <c r="A82" t="s">
        <v>1</v>
      </c>
      <c r="B82" t="s">
        <v>214</v>
      </c>
      <c r="C82" t="s">
        <v>172</v>
      </c>
      <c r="D82" t="s">
        <v>4</v>
      </c>
      <c r="E82" t="s">
        <v>0</v>
      </c>
      <c r="F82" s="2">
        <v>45342</v>
      </c>
      <c r="G82" s="3">
        <v>219875</v>
      </c>
      <c r="H82" s="3">
        <v>216</v>
      </c>
      <c r="I82" t="s">
        <v>0</v>
      </c>
      <c r="J82" t="s">
        <v>0</v>
      </c>
      <c r="K82" s="2"/>
      <c r="L82" t="s">
        <v>215</v>
      </c>
      <c r="M82" t="s">
        <v>216</v>
      </c>
    </row>
    <row r="83" spans="1:13" ht="14.1" customHeight="1" outlineLevel="3" x14ac:dyDescent="0.2">
      <c r="A83" t="s">
        <v>1</v>
      </c>
      <c r="B83" t="s">
        <v>217</v>
      </c>
      <c r="C83" t="s">
        <v>172</v>
      </c>
      <c r="D83" t="s">
        <v>4</v>
      </c>
      <c r="E83" t="s">
        <v>0</v>
      </c>
      <c r="F83" s="2">
        <v>45422</v>
      </c>
      <c r="G83" s="3">
        <v>240000</v>
      </c>
      <c r="H83" s="3">
        <v>136</v>
      </c>
      <c r="I83" t="s">
        <v>0</v>
      </c>
      <c r="J83" t="s">
        <v>0</v>
      </c>
      <c r="K83" s="2"/>
      <c r="L83" t="s">
        <v>218</v>
      </c>
      <c r="M83" t="s">
        <v>219</v>
      </c>
    </row>
    <row r="84" spans="1:13" ht="14.1" customHeight="1" outlineLevel="3" x14ac:dyDescent="0.2">
      <c r="A84" t="s">
        <v>1</v>
      </c>
      <c r="B84" t="s">
        <v>220</v>
      </c>
      <c r="C84" t="s">
        <v>172</v>
      </c>
      <c r="D84" t="s">
        <v>4</v>
      </c>
      <c r="E84" t="s">
        <v>0</v>
      </c>
      <c r="F84" s="2">
        <v>45422</v>
      </c>
      <c r="G84" s="3">
        <v>240000</v>
      </c>
      <c r="H84" s="3">
        <v>136</v>
      </c>
      <c r="I84" t="s">
        <v>0</v>
      </c>
      <c r="J84" t="s">
        <v>0</v>
      </c>
      <c r="K84" s="2"/>
      <c r="L84" t="s">
        <v>218</v>
      </c>
      <c r="M84" t="s">
        <v>221</v>
      </c>
    </row>
    <row r="85" spans="1:13" ht="14.1" customHeight="1" outlineLevel="3" x14ac:dyDescent="0.2">
      <c r="A85" t="s">
        <v>1</v>
      </c>
      <c r="B85" t="s">
        <v>222</v>
      </c>
      <c r="C85" t="s">
        <v>172</v>
      </c>
      <c r="D85" t="s">
        <v>4</v>
      </c>
      <c r="E85" t="s">
        <v>0</v>
      </c>
      <c r="F85" s="2">
        <v>45422</v>
      </c>
      <c r="G85" s="3">
        <v>240000</v>
      </c>
      <c r="H85" s="3">
        <v>136</v>
      </c>
      <c r="I85" t="s">
        <v>0</v>
      </c>
      <c r="J85" t="s">
        <v>0</v>
      </c>
      <c r="K85" s="2"/>
      <c r="L85" t="s">
        <v>218</v>
      </c>
      <c r="M85" t="s">
        <v>223</v>
      </c>
    </row>
    <row r="86" spans="1:13" ht="14.1" customHeight="1" outlineLevel="3" x14ac:dyDescent="0.2">
      <c r="A86" t="s">
        <v>1</v>
      </c>
      <c r="B86" t="s">
        <v>224</v>
      </c>
      <c r="C86" t="s">
        <v>172</v>
      </c>
      <c r="D86" t="s">
        <v>4</v>
      </c>
      <c r="E86" t="s">
        <v>0</v>
      </c>
      <c r="F86" s="2">
        <v>45422</v>
      </c>
      <c r="G86" s="3">
        <v>240000</v>
      </c>
      <c r="H86" s="3">
        <v>136</v>
      </c>
      <c r="I86" t="s">
        <v>0</v>
      </c>
      <c r="J86" t="s">
        <v>0</v>
      </c>
      <c r="K86" s="2"/>
      <c r="L86" t="s">
        <v>218</v>
      </c>
      <c r="M86" t="s">
        <v>225</v>
      </c>
    </row>
    <row r="87" spans="1:13" ht="14.1" customHeight="1" outlineLevel="3" x14ac:dyDescent="0.2">
      <c r="A87" t="s">
        <v>1</v>
      </c>
      <c r="B87" t="s">
        <v>226</v>
      </c>
      <c r="C87" t="s">
        <v>172</v>
      </c>
      <c r="D87" t="s">
        <v>4</v>
      </c>
      <c r="E87" t="s">
        <v>0</v>
      </c>
      <c r="F87" s="2">
        <v>45467</v>
      </c>
      <c r="G87" s="3">
        <v>240000</v>
      </c>
      <c r="H87" s="3">
        <v>91</v>
      </c>
      <c r="I87" t="s">
        <v>0</v>
      </c>
      <c r="J87" t="s">
        <v>0</v>
      </c>
      <c r="K87" s="2"/>
      <c r="L87" t="s">
        <v>227</v>
      </c>
      <c r="M87" t="s">
        <v>228</v>
      </c>
    </row>
    <row r="88" spans="1:13" ht="14.1" customHeight="1" outlineLevel="3" x14ac:dyDescent="0.2">
      <c r="A88" t="s">
        <v>1</v>
      </c>
      <c r="B88" t="s">
        <v>229</v>
      </c>
      <c r="C88" t="s">
        <v>172</v>
      </c>
      <c r="D88" t="s">
        <v>4</v>
      </c>
      <c r="E88" t="s">
        <v>0</v>
      </c>
      <c r="F88" s="2">
        <v>45467</v>
      </c>
      <c r="G88" s="3">
        <v>211250</v>
      </c>
      <c r="H88" s="3">
        <v>91</v>
      </c>
      <c r="I88" t="s">
        <v>0</v>
      </c>
      <c r="J88" t="s">
        <v>0</v>
      </c>
      <c r="K88" s="2"/>
      <c r="L88" t="s">
        <v>227</v>
      </c>
      <c r="M88" t="s">
        <v>230</v>
      </c>
    </row>
    <row r="89" spans="1:13" ht="14.1" customHeight="1" outlineLevel="3" x14ac:dyDescent="0.2">
      <c r="A89" t="s">
        <v>1</v>
      </c>
      <c r="B89" t="s">
        <v>231</v>
      </c>
      <c r="C89" t="s">
        <v>172</v>
      </c>
      <c r="D89" t="s">
        <v>4</v>
      </c>
      <c r="E89" t="s">
        <v>0</v>
      </c>
      <c r="F89" s="2">
        <v>45467</v>
      </c>
      <c r="G89" s="3">
        <v>211250</v>
      </c>
      <c r="H89" s="3">
        <v>91</v>
      </c>
      <c r="I89" t="s">
        <v>0</v>
      </c>
      <c r="J89" t="s">
        <v>0</v>
      </c>
      <c r="K89" s="2"/>
      <c r="L89" t="s">
        <v>227</v>
      </c>
      <c r="M89" t="s">
        <v>232</v>
      </c>
    </row>
    <row r="90" spans="1:13" ht="14.1" customHeight="1" outlineLevel="3" x14ac:dyDescent="0.2">
      <c r="A90" t="s">
        <v>1</v>
      </c>
      <c r="B90" t="s">
        <v>233</v>
      </c>
      <c r="C90" t="s">
        <v>172</v>
      </c>
      <c r="D90" t="s">
        <v>4</v>
      </c>
      <c r="E90" t="s">
        <v>0</v>
      </c>
      <c r="F90" s="2">
        <v>45467</v>
      </c>
      <c r="G90" s="3">
        <v>240000</v>
      </c>
      <c r="H90" s="3">
        <v>91</v>
      </c>
      <c r="I90" t="s">
        <v>0</v>
      </c>
      <c r="J90" t="s">
        <v>0</v>
      </c>
      <c r="K90" s="2"/>
      <c r="L90" t="s">
        <v>227</v>
      </c>
      <c r="M90" t="s">
        <v>234</v>
      </c>
    </row>
    <row r="91" spans="1:13" ht="14.1" customHeight="1" outlineLevel="3" x14ac:dyDescent="0.2">
      <c r="A91" t="s">
        <v>1</v>
      </c>
      <c r="B91" t="s">
        <v>235</v>
      </c>
      <c r="C91" t="s">
        <v>172</v>
      </c>
      <c r="D91" t="s">
        <v>4</v>
      </c>
      <c r="E91" t="s">
        <v>0</v>
      </c>
      <c r="F91" s="2">
        <v>45467</v>
      </c>
      <c r="G91" s="3">
        <v>287873</v>
      </c>
      <c r="H91" s="3">
        <v>91</v>
      </c>
      <c r="I91" t="s">
        <v>0</v>
      </c>
      <c r="J91" t="s">
        <v>0</v>
      </c>
      <c r="K91" s="2"/>
      <c r="L91" t="s">
        <v>227</v>
      </c>
      <c r="M91" t="s">
        <v>236</v>
      </c>
    </row>
    <row r="92" spans="1:13" ht="14.1" customHeight="1" outlineLevel="3" x14ac:dyDescent="0.2">
      <c r="A92" t="s">
        <v>1</v>
      </c>
      <c r="B92" t="s">
        <v>237</v>
      </c>
      <c r="C92" t="s">
        <v>172</v>
      </c>
      <c r="D92" t="s">
        <v>4</v>
      </c>
      <c r="E92" t="s">
        <v>0</v>
      </c>
      <c r="F92" s="2">
        <v>45467</v>
      </c>
      <c r="G92" s="3">
        <v>240000</v>
      </c>
      <c r="H92" s="3">
        <v>91</v>
      </c>
      <c r="I92" t="s">
        <v>0</v>
      </c>
      <c r="J92" t="s">
        <v>0</v>
      </c>
      <c r="K92" s="2"/>
      <c r="L92" t="s">
        <v>227</v>
      </c>
      <c r="M92" t="s">
        <v>238</v>
      </c>
    </row>
    <row r="93" spans="1:13" ht="14.1" customHeight="1" outlineLevel="3" x14ac:dyDescent="0.2">
      <c r="A93" t="s">
        <v>1</v>
      </c>
      <c r="B93" t="s">
        <v>0</v>
      </c>
      <c r="C93" t="s">
        <v>172</v>
      </c>
      <c r="D93" t="s">
        <v>239</v>
      </c>
      <c r="E93" t="s">
        <v>0</v>
      </c>
      <c r="F93" s="2">
        <v>45481</v>
      </c>
      <c r="G93" s="3">
        <v>-139586</v>
      </c>
      <c r="H93" s="3">
        <v>114</v>
      </c>
      <c r="I93" t="s">
        <v>240</v>
      </c>
      <c r="J93" t="s">
        <v>0</v>
      </c>
      <c r="K93" s="2"/>
      <c r="L93" t="s">
        <v>241</v>
      </c>
      <c r="M93" t="s">
        <v>242</v>
      </c>
    </row>
    <row r="94" spans="1:13" ht="14.1" customHeight="1" outlineLevel="3" x14ac:dyDescent="0.2">
      <c r="A94" t="s">
        <v>1</v>
      </c>
      <c r="B94" t="s">
        <v>243</v>
      </c>
      <c r="C94" t="s">
        <v>172</v>
      </c>
      <c r="D94" t="s">
        <v>4</v>
      </c>
      <c r="E94" t="s">
        <v>0</v>
      </c>
      <c r="F94" s="2">
        <v>45470</v>
      </c>
      <c r="G94" s="3">
        <v>283385</v>
      </c>
      <c r="H94" s="3">
        <v>88</v>
      </c>
      <c r="I94" t="s">
        <v>0</v>
      </c>
      <c r="J94" t="s">
        <v>0</v>
      </c>
      <c r="K94" s="2"/>
      <c r="L94" t="s">
        <v>244</v>
      </c>
      <c r="M94" t="s">
        <v>245</v>
      </c>
    </row>
    <row r="95" spans="1:13" ht="14.1" customHeight="1" outlineLevel="3" x14ac:dyDescent="0.2">
      <c r="A95" t="s">
        <v>1</v>
      </c>
      <c r="B95" t="s">
        <v>246</v>
      </c>
      <c r="C95" t="s">
        <v>172</v>
      </c>
      <c r="D95" t="s">
        <v>4</v>
      </c>
      <c r="E95" t="s">
        <v>0</v>
      </c>
      <c r="F95" s="2">
        <v>45471</v>
      </c>
      <c r="G95" s="3">
        <v>289043</v>
      </c>
      <c r="H95" s="3">
        <v>87</v>
      </c>
      <c r="I95" t="s">
        <v>0</v>
      </c>
      <c r="J95" t="s">
        <v>0</v>
      </c>
      <c r="K95" s="2"/>
      <c r="L95" t="s">
        <v>247</v>
      </c>
      <c r="M95" t="s">
        <v>248</v>
      </c>
    </row>
    <row r="96" spans="1:13" ht="14.1" customHeight="1" outlineLevel="3" x14ac:dyDescent="0.2">
      <c r="A96" t="s">
        <v>1</v>
      </c>
      <c r="B96" t="s">
        <v>249</v>
      </c>
      <c r="C96" t="s">
        <v>172</v>
      </c>
      <c r="D96" t="s">
        <v>4</v>
      </c>
      <c r="E96" t="s">
        <v>0</v>
      </c>
      <c r="F96" s="2">
        <v>45471</v>
      </c>
      <c r="G96" s="3">
        <v>304984</v>
      </c>
      <c r="H96" s="3">
        <v>87</v>
      </c>
      <c r="I96" t="s">
        <v>0</v>
      </c>
      <c r="J96" t="s">
        <v>0</v>
      </c>
      <c r="K96" s="2"/>
      <c r="L96" t="s">
        <v>247</v>
      </c>
      <c r="M96" t="s">
        <v>250</v>
      </c>
    </row>
    <row r="97" spans="1:13" ht="14.1" customHeight="1" outlineLevel="3" x14ac:dyDescent="0.2">
      <c r="A97" t="s">
        <v>1</v>
      </c>
      <c r="B97" t="s">
        <v>251</v>
      </c>
      <c r="C97" t="s">
        <v>172</v>
      </c>
      <c r="D97" t="s">
        <v>4</v>
      </c>
      <c r="E97" t="s">
        <v>0</v>
      </c>
      <c r="F97" s="2">
        <v>45471</v>
      </c>
      <c r="G97" s="3">
        <v>336915</v>
      </c>
      <c r="H97" s="3">
        <v>87</v>
      </c>
      <c r="I97" t="s">
        <v>0</v>
      </c>
      <c r="J97" t="s">
        <v>0</v>
      </c>
      <c r="K97" s="2"/>
      <c r="L97" t="s">
        <v>247</v>
      </c>
      <c r="M97" t="s">
        <v>252</v>
      </c>
    </row>
    <row r="98" spans="1:13" ht="14.1" customHeight="1" outlineLevel="3" x14ac:dyDescent="0.2">
      <c r="A98" t="s">
        <v>1</v>
      </c>
      <c r="B98" t="s">
        <v>253</v>
      </c>
      <c r="C98" t="s">
        <v>172</v>
      </c>
      <c r="D98" t="s">
        <v>4</v>
      </c>
      <c r="E98" t="s">
        <v>0</v>
      </c>
      <c r="F98" s="2">
        <v>45473</v>
      </c>
      <c r="G98" s="3">
        <v>284543</v>
      </c>
      <c r="H98" s="3">
        <v>85</v>
      </c>
      <c r="I98" t="s">
        <v>0</v>
      </c>
      <c r="J98" t="s">
        <v>0</v>
      </c>
      <c r="K98" s="2"/>
      <c r="L98" t="s">
        <v>254</v>
      </c>
      <c r="M98" t="s">
        <v>255</v>
      </c>
    </row>
    <row r="99" spans="1:13" ht="14.1" customHeight="1" outlineLevel="3" x14ac:dyDescent="0.2">
      <c r="A99" t="s">
        <v>1</v>
      </c>
      <c r="B99" t="s">
        <v>256</v>
      </c>
      <c r="C99" t="s">
        <v>172</v>
      </c>
      <c r="D99" t="s">
        <v>4</v>
      </c>
      <c r="E99" t="s">
        <v>0</v>
      </c>
      <c r="F99" s="2">
        <v>45473</v>
      </c>
      <c r="G99" s="3">
        <v>303665</v>
      </c>
      <c r="H99" s="3">
        <v>85</v>
      </c>
      <c r="I99" t="s">
        <v>0</v>
      </c>
      <c r="J99" t="s">
        <v>0</v>
      </c>
      <c r="K99" s="2"/>
      <c r="L99" t="s">
        <v>254</v>
      </c>
      <c r="M99" t="s">
        <v>257</v>
      </c>
    </row>
    <row r="100" spans="1:13" ht="14.1" customHeight="1" outlineLevel="3" x14ac:dyDescent="0.2">
      <c r="A100" t="s">
        <v>1</v>
      </c>
      <c r="B100" t="s">
        <v>258</v>
      </c>
      <c r="C100" t="s">
        <v>172</v>
      </c>
      <c r="D100" t="s">
        <v>4</v>
      </c>
      <c r="E100" t="s">
        <v>0</v>
      </c>
      <c r="F100" s="2">
        <v>45473</v>
      </c>
      <c r="G100" s="3">
        <v>284543</v>
      </c>
      <c r="H100" s="3">
        <v>85</v>
      </c>
      <c r="I100" t="s">
        <v>0</v>
      </c>
      <c r="J100" t="s">
        <v>0</v>
      </c>
      <c r="K100" s="2"/>
      <c r="L100" t="s">
        <v>254</v>
      </c>
      <c r="M100" t="s">
        <v>259</v>
      </c>
    </row>
    <row r="101" spans="1:13" ht="14.1" customHeight="1" outlineLevel="3" x14ac:dyDescent="0.2">
      <c r="A101" t="s">
        <v>1</v>
      </c>
      <c r="B101" t="s">
        <v>260</v>
      </c>
      <c r="C101" t="s">
        <v>172</v>
      </c>
      <c r="D101" t="s">
        <v>4</v>
      </c>
      <c r="E101" t="s">
        <v>0</v>
      </c>
      <c r="F101" s="2">
        <v>45473</v>
      </c>
      <c r="G101" s="3">
        <v>86017</v>
      </c>
      <c r="H101" s="3">
        <v>85</v>
      </c>
      <c r="I101" t="s">
        <v>0</v>
      </c>
      <c r="J101" t="s">
        <v>0</v>
      </c>
      <c r="K101" s="2"/>
      <c r="L101" t="s">
        <v>254</v>
      </c>
      <c r="M101" t="s">
        <v>261</v>
      </c>
    </row>
    <row r="102" spans="1:13" ht="14.1" customHeight="1" outlineLevel="3" x14ac:dyDescent="0.2">
      <c r="A102" t="s">
        <v>1</v>
      </c>
      <c r="B102" t="s">
        <v>262</v>
      </c>
      <c r="C102" t="s">
        <v>172</v>
      </c>
      <c r="D102" t="s">
        <v>0</v>
      </c>
      <c r="E102" t="s">
        <v>0</v>
      </c>
      <c r="F102" s="2">
        <v>45473</v>
      </c>
      <c r="G102" s="3">
        <v>-7376637</v>
      </c>
      <c r="H102" s="3">
        <v>145</v>
      </c>
      <c r="I102" t="s">
        <v>0</v>
      </c>
      <c r="J102" t="s">
        <v>0</v>
      </c>
      <c r="K102" s="2"/>
      <c r="L102" t="s">
        <v>254</v>
      </c>
      <c r="M102" t="s">
        <v>263</v>
      </c>
    </row>
    <row r="103" spans="1:13" ht="14.1" customHeight="1" outlineLevel="3" x14ac:dyDescent="0.2">
      <c r="A103" t="s">
        <v>1</v>
      </c>
      <c r="B103" t="s">
        <v>264</v>
      </c>
      <c r="C103" t="s">
        <v>172</v>
      </c>
      <c r="D103" t="s">
        <v>0</v>
      </c>
      <c r="E103" t="s">
        <v>0</v>
      </c>
      <c r="F103" s="2">
        <v>45559</v>
      </c>
      <c r="G103" s="3">
        <v>-47350</v>
      </c>
      <c r="H103" s="3">
        <v>59</v>
      </c>
      <c r="I103" t="s">
        <v>265</v>
      </c>
      <c r="J103" t="s">
        <v>0</v>
      </c>
      <c r="K103" s="2"/>
      <c r="L103" t="s">
        <v>266</v>
      </c>
      <c r="M103" t="s">
        <v>267</v>
      </c>
    </row>
    <row r="104" spans="1:13" ht="14.1" customHeight="1" outlineLevel="3" x14ac:dyDescent="0.2">
      <c r="A104" t="s">
        <v>1</v>
      </c>
      <c r="B104" t="s">
        <v>268</v>
      </c>
      <c r="C104" t="s">
        <v>172</v>
      </c>
      <c r="D104" t="s">
        <v>4</v>
      </c>
      <c r="E104" t="s">
        <v>0</v>
      </c>
      <c r="F104" s="2">
        <v>45608</v>
      </c>
      <c r="G104" s="3">
        <v>43334</v>
      </c>
      <c r="H104" s="3">
        <v>-20</v>
      </c>
      <c r="I104" t="s">
        <v>269</v>
      </c>
      <c r="J104" t="s">
        <v>0</v>
      </c>
      <c r="K104" s="2"/>
      <c r="L104" t="s">
        <v>270</v>
      </c>
      <c r="M104" t="s">
        <v>271</v>
      </c>
    </row>
    <row r="105" spans="1:13" ht="14.1" customHeight="1" outlineLevel="2" x14ac:dyDescent="0.2">
      <c r="A105" s="4" t="s">
        <v>1</v>
      </c>
      <c r="B105" s="4" t="s">
        <v>0</v>
      </c>
      <c r="C105" s="4" t="s">
        <v>0</v>
      </c>
      <c r="D105" s="4" t="s">
        <v>0</v>
      </c>
      <c r="E105" s="4" t="s">
        <v>0</v>
      </c>
      <c r="F105" s="5"/>
      <c r="G105" s="6">
        <v>37392369</v>
      </c>
      <c r="H105" s="6"/>
      <c r="I105" s="4" t="s">
        <v>0</v>
      </c>
      <c r="J105" s="4" t="s">
        <v>0</v>
      </c>
      <c r="K105" s="5"/>
      <c r="L105" s="4" t="s">
        <v>0</v>
      </c>
      <c r="M105" s="4" t="s">
        <v>0</v>
      </c>
    </row>
    <row r="106" spans="1:13" outlineLevel="1" x14ac:dyDescent="0.2">
      <c r="A106" s="4" t="s">
        <v>1</v>
      </c>
      <c r="B106" s="4" t="s">
        <v>0</v>
      </c>
      <c r="C106" s="4" t="s">
        <v>0</v>
      </c>
      <c r="D106" s="4" t="s">
        <v>0</v>
      </c>
      <c r="E106" s="4" t="s">
        <v>0</v>
      </c>
      <c r="F106" s="5"/>
      <c r="G106" s="6">
        <v>37392369</v>
      </c>
      <c r="H106" s="6"/>
      <c r="I106" s="4" t="s">
        <v>0</v>
      </c>
      <c r="J106" s="4" t="s">
        <v>0</v>
      </c>
      <c r="K106" s="5"/>
      <c r="L106" s="4" t="s">
        <v>0</v>
      </c>
      <c r="M106" s="4" t="s">
        <v>0</v>
      </c>
    </row>
    <row r="107" spans="1:13" x14ac:dyDescent="0.2">
      <c r="A107" s="7" t="s">
        <v>0</v>
      </c>
      <c r="B107" s="7" t="s">
        <v>0</v>
      </c>
      <c r="C107" s="7" t="s">
        <v>0</v>
      </c>
      <c r="D107" s="7" t="s">
        <v>0</v>
      </c>
      <c r="E107" s="7" t="s">
        <v>0</v>
      </c>
      <c r="F107" s="8"/>
      <c r="G107" s="9">
        <v>37392369</v>
      </c>
      <c r="H107" s="9"/>
      <c r="I107" s="7" t="s">
        <v>0</v>
      </c>
      <c r="J107" s="7" t="s">
        <v>0</v>
      </c>
      <c r="K107" s="8"/>
      <c r="L107" s="7" t="s">
        <v>0</v>
      </c>
      <c r="M107" s="7" t="s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8F9E1-F0D2-4A95-946B-09C8D19E3D44}">
  <sheetPr codeName="Hoja1"/>
  <dimension ref="A1:I99"/>
  <sheetViews>
    <sheetView showGridLines="0" topLeftCell="A2" workbookViewId="0">
      <selection activeCell="L13" sqref="L13"/>
    </sheetView>
  </sheetViews>
  <sheetFormatPr baseColWidth="10" defaultRowHeight="12.75" x14ac:dyDescent="0.2"/>
  <sheetData>
    <row r="1" spans="1:9" ht="38.25" x14ac:dyDescent="0.2">
      <c r="A1" s="1" t="s">
        <v>272</v>
      </c>
      <c r="B1" s="1" t="s">
        <v>284</v>
      </c>
      <c r="C1" s="10" t="s">
        <v>273</v>
      </c>
      <c r="D1" s="10" t="s">
        <v>274</v>
      </c>
      <c r="E1" s="1" t="s">
        <v>275</v>
      </c>
      <c r="F1" s="1" t="s">
        <v>276</v>
      </c>
      <c r="G1" s="10" t="s">
        <v>277</v>
      </c>
      <c r="H1" s="10" t="s">
        <v>278</v>
      </c>
    </row>
    <row r="2" spans="1:9" x14ac:dyDescent="0.2">
      <c r="A2" t="s">
        <v>1</v>
      </c>
      <c r="B2" s="11">
        <v>301001482</v>
      </c>
      <c r="C2" t="s">
        <v>3</v>
      </c>
      <c r="D2" t="s">
        <v>4</v>
      </c>
      <c r="E2" t="s">
        <v>5</v>
      </c>
      <c r="F2" s="2">
        <v>45531</v>
      </c>
      <c r="G2" s="3">
        <v>240000</v>
      </c>
      <c r="H2" s="3">
        <v>57</v>
      </c>
      <c r="I2" t="e">
        <f>VLOOKUP(B2,FORMATO!$D$2:$H$36,5,0)</f>
        <v>#N/A</v>
      </c>
    </row>
    <row r="3" spans="1:9" x14ac:dyDescent="0.2">
      <c r="A3" t="s">
        <v>1</v>
      </c>
      <c r="B3" s="11">
        <v>301001483</v>
      </c>
      <c r="C3" t="s">
        <v>3</v>
      </c>
      <c r="D3" t="s">
        <v>4</v>
      </c>
      <c r="E3" t="s">
        <v>8</v>
      </c>
      <c r="F3" s="2">
        <v>45531</v>
      </c>
      <c r="G3" s="3">
        <v>49042</v>
      </c>
      <c r="H3" s="3">
        <v>57</v>
      </c>
      <c r="I3" t="e">
        <f>VLOOKUP(B3,FORMATO!$D$2:$H$36,5,0)</f>
        <v>#N/A</v>
      </c>
    </row>
    <row r="4" spans="1:9" x14ac:dyDescent="0.2">
      <c r="A4" t="s">
        <v>1</v>
      </c>
      <c r="B4" s="11">
        <v>301001484</v>
      </c>
      <c r="C4" t="s">
        <v>3</v>
      </c>
      <c r="D4" t="s">
        <v>4</v>
      </c>
      <c r="E4" t="s">
        <v>11</v>
      </c>
      <c r="F4" s="2">
        <v>45531</v>
      </c>
      <c r="G4" s="3">
        <v>49042</v>
      </c>
      <c r="H4" s="3">
        <v>57</v>
      </c>
      <c r="I4" t="e">
        <f>VLOOKUP(B4,FORMATO!$D$2:$H$36,5,0)</f>
        <v>#N/A</v>
      </c>
    </row>
    <row r="5" spans="1:9" x14ac:dyDescent="0.2">
      <c r="A5" t="s">
        <v>1</v>
      </c>
      <c r="B5" s="11">
        <v>301001485</v>
      </c>
      <c r="C5" t="s">
        <v>3</v>
      </c>
      <c r="D5" t="s">
        <v>4</v>
      </c>
      <c r="E5" t="s">
        <v>14</v>
      </c>
      <c r="F5" s="2">
        <v>45531</v>
      </c>
      <c r="G5" s="3">
        <v>240000</v>
      </c>
      <c r="H5" s="3">
        <v>57</v>
      </c>
      <c r="I5" t="e">
        <f>VLOOKUP(B5,FORMATO!$D$2:$H$36,5,0)</f>
        <v>#N/A</v>
      </c>
    </row>
    <row r="6" spans="1:9" x14ac:dyDescent="0.2">
      <c r="A6" t="s">
        <v>1</v>
      </c>
      <c r="B6" s="11">
        <v>301001486</v>
      </c>
      <c r="C6" t="s">
        <v>3</v>
      </c>
      <c r="D6" t="s">
        <v>4</v>
      </c>
      <c r="E6" t="s">
        <v>17</v>
      </c>
      <c r="F6" s="2">
        <v>45531</v>
      </c>
      <c r="G6" s="3">
        <v>240000</v>
      </c>
      <c r="H6" s="3">
        <v>57</v>
      </c>
      <c r="I6" t="e">
        <f>VLOOKUP(B6,FORMATO!$D$2:$H$36,5,0)</f>
        <v>#N/A</v>
      </c>
    </row>
    <row r="7" spans="1:9" x14ac:dyDescent="0.2">
      <c r="A7" t="s">
        <v>1</v>
      </c>
      <c r="B7" s="11">
        <v>301001487</v>
      </c>
      <c r="C7" t="s">
        <v>3</v>
      </c>
      <c r="D7" t="s">
        <v>4</v>
      </c>
      <c r="E7" t="s">
        <v>20</v>
      </c>
      <c r="F7" s="2">
        <v>45531</v>
      </c>
      <c r="G7" s="3">
        <v>49042</v>
      </c>
      <c r="H7" s="3">
        <v>57</v>
      </c>
      <c r="I7" t="e">
        <f>VLOOKUP(B7,FORMATO!$D$2:$H$36,5,0)</f>
        <v>#N/A</v>
      </c>
    </row>
    <row r="8" spans="1:9" x14ac:dyDescent="0.2">
      <c r="A8" t="s">
        <v>1</v>
      </c>
      <c r="B8" s="11">
        <v>301001488</v>
      </c>
      <c r="C8" t="s">
        <v>3</v>
      </c>
      <c r="D8" t="s">
        <v>4</v>
      </c>
      <c r="E8" t="s">
        <v>23</v>
      </c>
      <c r="F8" s="2">
        <v>45531</v>
      </c>
      <c r="G8" s="3">
        <v>240000</v>
      </c>
      <c r="H8" s="3">
        <v>57</v>
      </c>
      <c r="I8" t="e">
        <f>VLOOKUP(B8,FORMATO!$D$2:$H$36,5,0)</f>
        <v>#N/A</v>
      </c>
    </row>
    <row r="9" spans="1:9" x14ac:dyDescent="0.2">
      <c r="A9" t="s">
        <v>1</v>
      </c>
      <c r="B9" s="11">
        <v>301001489</v>
      </c>
      <c r="C9" t="s">
        <v>3</v>
      </c>
      <c r="D9" t="s">
        <v>4</v>
      </c>
      <c r="E9" t="s">
        <v>26</v>
      </c>
      <c r="F9" s="2">
        <v>45531</v>
      </c>
      <c r="G9" s="3">
        <v>240000</v>
      </c>
      <c r="H9" s="3">
        <v>57</v>
      </c>
      <c r="I9" t="e">
        <f>VLOOKUP(B9,FORMATO!$D$2:$H$36,5,0)</f>
        <v>#N/A</v>
      </c>
    </row>
    <row r="10" spans="1:9" x14ac:dyDescent="0.2">
      <c r="A10" t="s">
        <v>1</v>
      </c>
      <c r="B10" s="11">
        <v>301001490</v>
      </c>
      <c r="C10" t="s">
        <v>3</v>
      </c>
      <c r="D10" t="s">
        <v>4</v>
      </c>
      <c r="E10" t="s">
        <v>29</v>
      </c>
      <c r="F10" s="2">
        <v>45531</v>
      </c>
      <c r="G10" s="3">
        <v>49042</v>
      </c>
      <c r="H10" s="3">
        <v>57</v>
      </c>
      <c r="I10" t="e">
        <f>VLOOKUP(B10,FORMATO!$D$2:$H$36,5,0)</f>
        <v>#N/A</v>
      </c>
    </row>
    <row r="11" spans="1:9" x14ac:dyDescent="0.2">
      <c r="A11" t="s">
        <v>1</v>
      </c>
      <c r="B11" s="11">
        <v>301001491</v>
      </c>
      <c r="C11" t="s">
        <v>3</v>
      </c>
      <c r="D11" t="s">
        <v>4</v>
      </c>
      <c r="E11" t="s">
        <v>32</v>
      </c>
      <c r="F11" s="2">
        <v>45531</v>
      </c>
      <c r="G11" s="3">
        <v>240000</v>
      </c>
      <c r="H11" s="3">
        <v>57</v>
      </c>
      <c r="I11" t="e">
        <f>VLOOKUP(B11,FORMATO!$D$2:$H$36,5,0)</f>
        <v>#N/A</v>
      </c>
    </row>
    <row r="12" spans="1:9" x14ac:dyDescent="0.2">
      <c r="A12" t="s">
        <v>1</v>
      </c>
      <c r="B12" s="11">
        <v>301001492</v>
      </c>
      <c r="C12" t="s">
        <v>3</v>
      </c>
      <c r="D12" t="s">
        <v>4</v>
      </c>
      <c r="E12" t="s">
        <v>35</v>
      </c>
      <c r="F12" s="2">
        <v>45531</v>
      </c>
      <c r="G12" s="3">
        <v>64984</v>
      </c>
      <c r="H12" s="3">
        <v>57</v>
      </c>
      <c r="I12" t="e">
        <f>VLOOKUP(B12,FORMATO!$D$2:$H$36,5,0)</f>
        <v>#N/A</v>
      </c>
    </row>
    <row r="13" spans="1:9" x14ac:dyDescent="0.2">
      <c r="A13" t="s">
        <v>1</v>
      </c>
      <c r="B13" s="11">
        <v>301001493</v>
      </c>
      <c r="C13" t="s">
        <v>3</v>
      </c>
      <c r="D13" t="s">
        <v>4</v>
      </c>
      <c r="E13" t="s">
        <v>38</v>
      </c>
      <c r="F13" s="2">
        <v>45531</v>
      </c>
      <c r="G13" s="3">
        <v>240000</v>
      </c>
      <c r="H13" s="3">
        <v>57</v>
      </c>
      <c r="I13" t="e">
        <f>VLOOKUP(B13,FORMATO!$D$2:$H$36,5,0)</f>
        <v>#N/A</v>
      </c>
    </row>
    <row r="14" spans="1:9" x14ac:dyDescent="0.2">
      <c r="A14" t="s">
        <v>1</v>
      </c>
      <c r="B14" s="11">
        <v>301001494</v>
      </c>
      <c r="C14" t="s">
        <v>3</v>
      </c>
      <c r="D14" t="s">
        <v>4</v>
      </c>
      <c r="E14" t="s">
        <v>41</v>
      </c>
      <c r="F14" s="2">
        <v>45531</v>
      </c>
      <c r="G14" s="3">
        <v>49042</v>
      </c>
      <c r="H14" s="3">
        <v>57</v>
      </c>
      <c r="I14" t="e">
        <f>VLOOKUP(B14,FORMATO!$D$2:$H$36,5,0)</f>
        <v>#N/A</v>
      </c>
    </row>
    <row r="15" spans="1:9" x14ac:dyDescent="0.2">
      <c r="A15" t="s">
        <v>1</v>
      </c>
      <c r="B15" s="11">
        <v>301001495</v>
      </c>
      <c r="C15" t="s">
        <v>3</v>
      </c>
      <c r="D15" t="s">
        <v>4</v>
      </c>
      <c r="E15" t="s">
        <v>44</v>
      </c>
      <c r="F15" s="2">
        <v>45531</v>
      </c>
      <c r="G15" s="3">
        <v>240000</v>
      </c>
      <c r="H15" s="3">
        <v>57</v>
      </c>
      <c r="I15" t="e">
        <f>VLOOKUP(B15,FORMATO!$D$2:$H$36,5,0)</f>
        <v>#N/A</v>
      </c>
    </row>
    <row r="16" spans="1:9" x14ac:dyDescent="0.2">
      <c r="A16" t="s">
        <v>1</v>
      </c>
      <c r="B16" s="11">
        <v>301001496</v>
      </c>
      <c r="C16" t="s">
        <v>3</v>
      </c>
      <c r="D16" t="s">
        <v>4</v>
      </c>
      <c r="E16" t="s">
        <v>47</v>
      </c>
      <c r="F16" s="2">
        <v>45531</v>
      </c>
      <c r="G16" s="3">
        <v>49042</v>
      </c>
      <c r="H16" s="3">
        <v>57</v>
      </c>
      <c r="I16" t="e">
        <f>VLOOKUP(B16,FORMATO!$D$2:$H$36,5,0)</f>
        <v>#N/A</v>
      </c>
    </row>
    <row r="17" spans="1:9" x14ac:dyDescent="0.2">
      <c r="A17" t="s">
        <v>1</v>
      </c>
      <c r="B17" s="11">
        <v>301001497</v>
      </c>
      <c r="C17" t="s">
        <v>3</v>
      </c>
      <c r="D17" t="s">
        <v>4</v>
      </c>
      <c r="E17" t="s">
        <v>50</v>
      </c>
      <c r="F17" s="2">
        <v>45531</v>
      </c>
      <c r="G17" s="3">
        <v>240000</v>
      </c>
      <c r="H17" s="3">
        <v>57</v>
      </c>
      <c r="I17" t="e">
        <f>VLOOKUP(B17,FORMATO!$D$2:$H$36,5,0)</f>
        <v>#N/A</v>
      </c>
    </row>
    <row r="18" spans="1:9" x14ac:dyDescent="0.2">
      <c r="A18" t="s">
        <v>1</v>
      </c>
      <c r="B18" s="11">
        <v>301001498</v>
      </c>
      <c r="C18" t="s">
        <v>3</v>
      </c>
      <c r="D18" t="s">
        <v>4</v>
      </c>
      <c r="E18" t="s">
        <v>53</v>
      </c>
      <c r="F18" s="2">
        <v>45531</v>
      </c>
      <c r="G18" s="3">
        <v>49042</v>
      </c>
      <c r="H18" s="3">
        <v>57</v>
      </c>
      <c r="I18" t="e">
        <f>VLOOKUP(B18,FORMATO!$D$2:$H$36,5,0)</f>
        <v>#N/A</v>
      </c>
    </row>
    <row r="19" spans="1:9" x14ac:dyDescent="0.2">
      <c r="A19" t="s">
        <v>1</v>
      </c>
      <c r="B19" s="11">
        <v>301001499</v>
      </c>
      <c r="C19" t="s">
        <v>3</v>
      </c>
      <c r="D19" t="s">
        <v>4</v>
      </c>
      <c r="E19" t="s">
        <v>56</v>
      </c>
      <c r="F19" s="2">
        <v>45531</v>
      </c>
      <c r="G19" s="3">
        <v>240000</v>
      </c>
      <c r="H19" s="3">
        <v>57</v>
      </c>
      <c r="I19" t="e">
        <f>VLOOKUP(B19,FORMATO!$D$2:$H$36,5,0)</f>
        <v>#N/A</v>
      </c>
    </row>
    <row r="20" spans="1:9" x14ac:dyDescent="0.2">
      <c r="A20" t="s">
        <v>1</v>
      </c>
      <c r="B20" s="11">
        <v>301001500</v>
      </c>
      <c r="C20" t="s">
        <v>3</v>
      </c>
      <c r="D20" t="s">
        <v>4</v>
      </c>
      <c r="E20" t="s">
        <v>59</v>
      </c>
      <c r="F20" s="2">
        <v>45531</v>
      </c>
      <c r="G20" s="3">
        <v>96915</v>
      </c>
      <c r="H20" s="3">
        <v>57</v>
      </c>
      <c r="I20" t="e">
        <f>VLOOKUP(B20,FORMATO!$D$2:$H$36,5,0)</f>
        <v>#N/A</v>
      </c>
    </row>
    <row r="21" spans="1:9" x14ac:dyDescent="0.2">
      <c r="A21" t="s">
        <v>1</v>
      </c>
      <c r="B21" s="11">
        <v>301001501</v>
      </c>
      <c r="C21" t="s">
        <v>3</v>
      </c>
      <c r="D21" t="s">
        <v>4</v>
      </c>
      <c r="E21" t="s">
        <v>62</v>
      </c>
      <c r="F21" s="2">
        <v>45531</v>
      </c>
      <c r="G21" s="3">
        <v>240000</v>
      </c>
      <c r="H21" s="3">
        <v>57</v>
      </c>
      <c r="I21" t="e">
        <f>VLOOKUP(B21,FORMATO!$D$2:$H$36,5,0)</f>
        <v>#N/A</v>
      </c>
    </row>
    <row r="22" spans="1:9" x14ac:dyDescent="0.2">
      <c r="A22" t="s">
        <v>1</v>
      </c>
      <c r="B22" s="11">
        <v>301001502</v>
      </c>
      <c r="C22" t="s">
        <v>3</v>
      </c>
      <c r="D22" t="s">
        <v>4</v>
      </c>
      <c r="E22" t="s">
        <v>65</v>
      </c>
      <c r="F22" s="2">
        <v>45531</v>
      </c>
      <c r="G22" s="3">
        <v>66154</v>
      </c>
      <c r="H22" s="3">
        <v>57</v>
      </c>
      <c r="I22" t="e">
        <f>VLOOKUP(B22,FORMATO!$D$2:$H$36,5,0)</f>
        <v>#N/A</v>
      </c>
    </row>
    <row r="23" spans="1:9" x14ac:dyDescent="0.2">
      <c r="A23" t="s">
        <v>1</v>
      </c>
      <c r="B23" s="11">
        <v>301001503</v>
      </c>
      <c r="C23" t="s">
        <v>3</v>
      </c>
      <c r="D23" t="s">
        <v>4</v>
      </c>
      <c r="E23" t="s">
        <v>68</v>
      </c>
      <c r="F23" s="2">
        <v>45531</v>
      </c>
      <c r="G23" s="3">
        <v>240000</v>
      </c>
      <c r="H23" s="3">
        <v>57</v>
      </c>
      <c r="I23" t="e">
        <f>VLOOKUP(B23,FORMATO!$D$2:$H$36,5,0)</f>
        <v>#N/A</v>
      </c>
    </row>
    <row r="24" spans="1:9" x14ac:dyDescent="0.2">
      <c r="A24" t="s">
        <v>1</v>
      </c>
      <c r="B24" s="11">
        <v>301001504</v>
      </c>
      <c r="C24" t="s">
        <v>3</v>
      </c>
      <c r="D24" t="s">
        <v>4</v>
      </c>
      <c r="E24" t="s">
        <v>71</v>
      </c>
      <c r="F24" s="2">
        <v>45531</v>
      </c>
      <c r="G24" s="3">
        <v>49042</v>
      </c>
      <c r="H24" s="3">
        <v>57</v>
      </c>
      <c r="I24" t="e">
        <f>VLOOKUP(B24,FORMATO!$D$2:$H$36,5,0)</f>
        <v>#N/A</v>
      </c>
    </row>
    <row r="25" spans="1:9" x14ac:dyDescent="0.2">
      <c r="A25" t="s">
        <v>1</v>
      </c>
      <c r="B25" s="11">
        <v>301001505</v>
      </c>
      <c r="C25" t="s">
        <v>3</v>
      </c>
      <c r="D25" t="s">
        <v>4</v>
      </c>
      <c r="E25" t="s">
        <v>74</v>
      </c>
      <c r="F25" s="2">
        <v>45531</v>
      </c>
      <c r="G25" s="3">
        <v>240000</v>
      </c>
      <c r="H25" s="3">
        <v>57</v>
      </c>
      <c r="I25" t="e">
        <f>VLOOKUP(B25,FORMATO!$D$2:$H$36,5,0)</f>
        <v>#N/A</v>
      </c>
    </row>
    <row r="26" spans="1:9" x14ac:dyDescent="0.2">
      <c r="A26" t="s">
        <v>1</v>
      </c>
      <c r="B26" s="11">
        <v>301001506</v>
      </c>
      <c r="C26" t="s">
        <v>3</v>
      </c>
      <c r="D26" t="s">
        <v>4</v>
      </c>
      <c r="E26" t="s">
        <v>77</v>
      </c>
      <c r="F26" s="2">
        <v>45531</v>
      </c>
      <c r="G26" s="3">
        <v>96915</v>
      </c>
      <c r="H26" s="3">
        <v>57</v>
      </c>
      <c r="I26" t="e">
        <f>VLOOKUP(B26,FORMATO!$D$2:$H$36,5,0)</f>
        <v>#N/A</v>
      </c>
    </row>
    <row r="27" spans="1:9" x14ac:dyDescent="0.2">
      <c r="A27" t="s">
        <v>1</v>
      </c>
      <c r="B27" s="11">
        <v>301001507</v>
      </c>
      <c r="C27" t="s">
        <v>3</v>
      </c>
      <c r="D27" t="s">
        <v>4</v>
      </c>
      <c r="E27" t="s">
        <v>80</v>
      </c>
      <c r="F27" s="2">
        <v>45531</v>
      </c>
      <c r="G27" s="3">
        <v>240000</v>
      </c>
      <c r="H27" s="3">
        <v>57</v>
      </c>
      <c r="I27" t="e">
        <f>VLOOKUP(B27,FORMATO!$D$2:$H$36,5,0)</f>
        <v>#N/A</v>
      </c>
    </row>
    <row r="28" spans="1:9" x14ac:dyDescent="0.2">
      <c r="A28" t="s">
        <v>1</v>
      </c>
      <c r="B28" s="11">
        <v>301001508</v>
      </c>
      <c r="C28" t="s">
        <v>3</v>
      </c>
      <c r="D28" t="s">
        <v>4</v>
      </c>
      <c r="E28" t="s">
        <v>83</v>
      </c>
      <c r="F28" s="2">
        <v>45531</v>
      </c>
      <c r="G28" s="3">
        <v>47872</v>
      </c>
      <c r="H28" s="3">
        <v>57</v>
      </c>
      <c r="I28" t="e">
        <f>VLOOKUP(B28,FORMATO!$D$2:$H$36,5,0)</f>
        <v>#N/A</v>
      </c>
    </row>
    <row r="29" spans="1:9" x14ac:dyDescent="0.2">
      <c r="A29" t="s">
        <v>1</v>
      </c>
      <c r="B29" s="11">
        <v>301001509</v>
      </c>
      <c r="C29" t="s">
        <v>3</v>
      </c>
      <c r="D29" t="s">
        <v>4</v>
      </c>
      <c r="E29" t="s">
        <v>86</v>
      </c>
      <c r="F29" s="2">
        <v>45531</v>
      </c>
      <c r="G29" s="3">
        <v>720000</v>
      </c>
      <c r="H29" s="3">
        <v>57</v>
      </c>
      <c r="I29" t="e">
        <f>VLOOKUP(B29,FORMATO!$D$2:$H$36,5,0)</f>
        <v>#N/A</v>
      </c>
    </row>
    <row r="30" spans="1:9" x14ac:dyDescent="0.2">
      <c r="A30" t="s">
        <v>1</v>
      </c>
      <c r="B30" s="11">
        <v>301001510</v>
      </c>
      <c r="C30" t="s">
        <v>3</v>
      </c>
      <c r="D30" t="s">
        <v>4</v>
      </c>
      <c r="E30" t="s">
        <v>89</v>
      </c>
      <c r="F30" s="2">
        <v>45531</v>
      </c>
      <c r="G30" s="3">
        <v>44109</v>
      </c>
      <c r="H30" s="3">
        <v>57</v>
      </c>
      <c r="I30" t="e">
        <f>VLOOKUP(B30,FORMATO!$D$2:$H$36,5,0)</f>
        <v>#N/A</v>
      </c>
    </row>
    <row r="31" spans="1:9" x14ac:dyDescent="0.2">
      <c r="A31" t="s">
        <v>1</v>
      </c>
      <c r="B31" s="11">
        <v>301001511</v>
      </c>
      <c r="C31" t="s">
        <v>3</v>
      </c>
      <c r="D31" t="s">
        <v>4</v>
      </c>
      <c r="E31" t="s">
        <v>92</v>
      </c>
      <c r="F31" s="2">
        <v>45531</v>
      </c>
      <c r="G31" s="3">
        <v>49042</v>
      </c>
      <c r="H31" s="3">
        <v>57</v>
      </c>
      <c r="I31" t="e">
        <f>VLOOKUP(B31,FORMATO!$D$2:$H$36,5,0)</f>
        <v>#N/A</v>
      </c>
    </row>
    <row r="32" spans="1:9" x14ac:dyDescent="0.2">
      <c r="A32" t="s">
        <v>1</v>
      </c>
      <c r="B32" s="11">
        <v>301003538</v>
      </c>
      <c r="C32" t="s">
        <v>3</v>
      </c>
      <c r="D32" t="s">
        <v>4</v>
      </c>
      <c r="E32" t="s">
        <v>95</v>
      </c>
      <c r="F32" s="2">
        <v>45589</v>
      </c>
      <c r="G32" s="3">
        <v>1200000</v>
      </c>
      <c r="H32" s="3">
        <v>-1</v>
      </c>
      <c r="I32" t="e">
        <f>VLOOKUP(B32,FORMATO!$D$2:$H$36,5,0)</f>
        <v>#N/A</v>
      </c>
    </row>
    <row r="33" spans="1:9" x14ac:dyDescent="0.2">
      <c r="A33" t="s">
        <v>1</v>
      </c>
      <c r="B33" s="11">
        <v>301003538</v>
      </c>
      <c r="C33" t="s">
        <v>3</v>
      </c>
      <c r="D33" t="s">
        <v>4</v>
      </c>
      <c r="E33" t="s">
        <v>95</v>
      </c>
      <c r="F33" s="2">
        <v>45589</v>
      </c>
      <c r="G33" s="3">
        <v>73515</v>
      </c>
      <c r="H33" s="3">
        <v>-1</v>
      </c>
      <c r="I33" t="e">
        <f>VLOOKUP(B33,FORMATO!$D$2:$H$36,5,0)</f>
        <v>#N/A</v>
      </c>
    </row>
    <row r="34" spans="1:9" x14ac:dyDescent="0.2">
      <c r="A34" t="s">
        <v>1</v>
      </c>
      <c r="B34" s="11">
        <v>301003539</v>
      </c>
      <c r="C34" t="s">
        <v>3</v>
      </c>
      <c r="D34" t="s">
        <v>4</v>
      </c>
      <c r="E34" t="s">
        <v>98</v>
      </c>
      <c r="F34" s="2">
        <v>45589</v>
      </c>
      <c r="G34" s="3">
        <v>240000</v>
      </c>
      <c r="H34" s="3">
        <v>-1</v>
      </c>
      <c r="I34" t="e">
        <f>VLOOKUP(B34,FORMATO!$D$2:$H$36,5,0)</f>
        <v>#N/A</v>
      </c>
    </row>
    <row r="35" spans="1:9" x14ac:dyDescent="0.2">
      <c r="A35" t="s">
        <v>1</v>
      </c>
      <c r="B35" s="11">
        <v>301003539</v>
      </c>
      <c r="C35" t="s">
        <v>3</v>
      </c>
      <c r="D35" t="s">
        <v>4</v>
      </c>
      <c r="E35" t="s">
        <v>98</v>
      </c>
      <c r="F35" s="2">
        <v>45589</v>
      </c>
      <c r="G35" s="3">
        <v>66154</v>
      </c>
      <c r="H35" s="3">
        <v>-1</v>
      </c>
      <c r="I35" t="e">
        <f>VLOOKUP(B35,FORMATO!$D$2:$H$36,5,0)</f>
        <v>#N/A</v>
      </c>
    </row>
    <row r="36" spans="1:9" x14ac:dyDescent="0.2">
      <c r="A36" t="s">
        <v>1</v>
      </c>
      <c r="B36" s="11">
        <v>301003540</v>
      </c>
      <c r="C36" t="s">
        <v>3</v>
      </c>
      <c r="D36" t="s">
        <v>4</v>
      </c>
      <c r="E36" t="s">
        <v>101</v>
      </c>
      <c r="F36" s="2">
        <v>45589</v>
      </c>
      <c r="G36" s="3">
        <v>240000</v>
      </c>
      <c r="H36" s="3">
        <v>-1</v>
      </c>
      <c r="I36" t="e">
        <f>VLOOKUP(B36,FORMATO!$D$2:$H$36,5,0)</f>
        <v>#N/A</v>
      </c>
    </row>
    <row r="37" spans="1:9" x14ac:dyDescent="0.2">
      <c r="A37" t="s">
        <v>1</v>
      </c>
      <c r="B37" s="11">
        <v>301003542</v>
      </c>
      <c r="C37" t="s">
        <v>3</v>
      </c>
      <c r="D37" t="s">
        <v>4</v>
      </c>
      <c r="E37" t="s">
        <v>104</v>
      </c>
      <c r="F37" s="2">
        <v>45589</v>
      </c>
      <c r="G37" s="3">
        <v>240000</v>
      </c>
      <c r="H37" s="3">
        <v>-1</v>
      </c>
      <c r="I37" t="e">
        <f>VLOOKUP(B37,FORMATO!$D$2:$H$36,5,0)</f>
        <v>#N/A</v>
      </c>
    </row>
    <row r="38" spans="1:9" x14ac:dyDescent="0.2">
      <c r="A38" t="s">
        <v>1</v>
      </c>
      <c r="B38" s="11">
        <v>301003542</v>
      </c>
      <c r="C38" t="s">
        <v>3</v>
      </c>
      <c r="D38" t="s">
        <v>4</v>
      </c>
      <c r="E38" t="s">
        <v>104</v>
      </c>
      <c r="F38" s="2">
        <v>45589</v>
      </c>
      <c r="G38" s="3">
        <v>49042</v>
      </c>
      <c r="H38" s="3">
        <v>-1</v>
      </c>
      <c r="I38" t="e">
        <f>VLOOKUP(B38,FORMATO!$D$2:$H$36,5,0)</f>
        <v>#N/A</v>
      </c>
    </row>
    <row r="39" spans="1:9" x14ac:dyDescent="0.2">
      <c r="A39" t="s">
        <v>1</v>
      </c>
      <c r="B39" s="11">
        <v>301003543</v>
      </c>
      <c r="C39" t="s">
        <v>3</v>
      </c>
      <c r="D39" t="s">
        <v>4</v>
      </c>
      <c r="E39" t="s">
        <v>107</v>
      </c>
      <c r="F39" s="2">
        <v>45589</v>
      </c>
      <c r="G39" s="3">
        <v>240000</v>
      </c>
      <c r="H39" s="3">
        <v>-1</v>
      </c>
      <c r="I39" t="e">
        <f>VLOOKUP(B39,FORMATO!$D$2:$H$36,5,0)</f>
        <v>#N/A</v>
      </c>
    </row>
    <row r="40" spans="1:9" x14ac:dyDescent="0.2">
      <c r="A40" t="s">
        <v>1</v>
      </c>
      <c r="B40" s="11">
        <v>301003544</v>
      </c>
      <c r="C40" t="s">
        <v>3</v>
      </c>
      <c r="D40" t="s">
        <v>4</v>
      </c>
      <c r="E40" t="s">
        <v>110</v>
      </c>
      <c r="F40" s="2">
        <v>45589</v>
      </c>
      <c r="G40" s="3">
        <v>257809</v>
      </c>
      <c r="H40" s="3">
        <v>-1</v>
      </c>
      <c r="I40" t="e">
        <f>VLOOKUP(B40,FORMATO!$D$2:$H$36,5,0)</f>
        <v>#N/A</v>
      </c>
    </row>
    <row r="41" spans="1:9" x14ac:dyDescent="0.2">
      <c r="A41" t="s">
        <v>1</v>
      </c>
      <c r="B41" s="11">
        <v>301003548</v>
      </c>
      <c r="C41" t="s">
        <v>3</v>
      </c>
      <c r="D41" t="s">
        <v>4</v>
      </c>
      <c r="E41" t="s">
        <v>113</v>
      </c>
      <c r="F41" s="2">
        <v>45589</v>
      </c>
      <c r="G41" s="3">
        <v>240000</v>
      </c>
      <c r="H41" s="3">
        <v>-1</v>
      </c>
      <c r="I41" t="e">
        <f>VLOOKUP(B41,FORMATO!$D$2:$H$36,5,0)</f>
        <v>#N/A</v>
      </c>
    </row>
    <row r="42" spans="1:9" x14ac:dyDescent="0.2">
      <c r="A42" t="s">
        <v>1</v>
      </c>
      <c r="B42" s="11">
        <v>301003549</v>
      </c>
      <c r="C42" t="s">
        <v>3</v>
      </c>
      <c r="D42" t="s">
        <v>4</v>
      </c>
      <c r="E42" t="s">
        <v>116</v>
      </c>
      <c r="F42" s="2">
        <v>45589</v>
      </c>
      <c r="G42" s="3">
        <v>229164</v>
      </c>
      <c r="H42" s="3">
        <v>-1</v>
      </c>
      <c r="I42" t="e">
        <f>VLOOKUP(B42,FORMATO!$D$2:$H$36,5,0)</f>
        <v>#N/A</v>
      </c>
    </row>
    <row r="43" spans="1:9" x14ac:dyDescent="0.2">
      <c r="A43" t="s">
        <v>1</v>
      </c>
      <c r="B43" s="11">
        <v>301003550</v>
      </c>
      <c r="C43" t="s">
        <v>3</v>
      </c>
      <c r="D43" t="s">
        <v>4</v>
      </c>
      <c r="E43" t="s">
        <v>119</v>
      </c>
      <c r="F43" s="2">
        <v>45589</v>
      </c>
      <c r="G43" s="3">
        <v>240000</v>
      </c>
      <c r="H43" s="3">
        <v>-1</v>
      </c>
      <c r="I43" t="e">
        <f>VLOOKUP(B43,FORMATO!$D$2:$H$36,5,0)</f>
        <v>#N/A</v>
      </c>
    </row>
    <row r="44" spans="1:9" x14ac:dyDescent="0.2">
      <c r="A44" t="s">
        <v>1</v>
      </c>
      <c r="B44" s="11">
        <v>301003551</v>
      </c>
      <c r="C44" t="s">
        <v>3</v>
      </c>
      <c r="D44" t="s">
        <v>4</v>
      </c>
      <c r="E44" t="s">
        <v>122</v>
      </c>
      <c r="F44" s="2">
        <v>45589</v>
      </c>
      <c r="G44" s="3">
        <v>5967000</v>
      </c>
      <c r="H44" s="3">
        <v>-1</v>
      </c>
      <c r="I44" t="e">
        <f>VLOOKUP(B44,FORMATO!$D$2:$H$36,5,0)</f>
        <v>#N/A</v>
      </c>
    </row>
    <row r="45" spans="1:9" x14ac:dyDescent="0.2">
      <c r="A45" t="s">
        <v>1</v>
      </c>
      <c r="B45" s="11">
        <v>301003552</v>
      </c>
      <c r="C45" t="s">
        <v>3</v>
      </c>
      <c r="D45" t="s">
        <v>4</v>
      </c>
      <c r="E45" t="s">
        <v>125</v>
      </c>
      <c r="F45" s="2">
        <v>45589</v>
      </c>
      <c r="G45" s="3">
        <v>240000</v>
      </c>
      <c r="H45" s="3">
        <v>-1</v>
      </c>
      <c r="I45" t="e">
        <f>VLOOKUP(B45,FORMATO!$D$2:$H$36,5,0)</f>
        <v>#N/A</v>
      </c>
    </row>
    <row r="46" spans="1:9" x14ac:dyDescent="0.2">
      <c r="A46" t="s">
        <v>1</v>
      </c>
      <c r="B46" s="11">
        <v>301003552</v>
      </c>
      <c r="C46" t="s">
        <v>3</v>
      </c>
      <c r="D46" t="s">
        <v>4</v>
      </c>
      <c r="E46" t="s">
        <v>125</v>
      </c>
      <c r="F46" s="2">
        <v>45589</v>
      </c>
      <c r="G46" s="3">
        <v>14703</v>
      </c>
      <c r="H46" s="3">
        <v>-1</v>
      </c>
      <c r="I46" t="e">
        <f>VLOOKUP(B46,FORMATO!$D$2:$H$36,5,0)</f>
        <v>#N/A</v>
      </c>
    </row>
    <row r="47" spans="1:9" x14ac:dyDescent="0.2">
      <c r="A47" t="s">
        <v>1</v>
      </c>
      <c r="B47" s="11">
        <v>301003553</v>
      </c>
      <c r="C47" t="s">
        <v>3</v>
      </c>
      <c r="D47" t="s">
        <v>4</v>
      </c>
      <c r="E47" t="s">
        <v>128</v>
      </c>
      <c r="F47" s="2">
        <v>45589</v>
      </c>
      <c r="G47" s="3">
        <v>17866649</v>
      </c>
      <c r="H47" s="3">
        <v>-1</v>
      </c>
      <c r="I47" t="e">
        <f>VLOOKUP(B47,FORMATO!$D$2:$H$36,5,0)</f>
        <v>#N/A</v>
      </c>
    </row>
    <row r="48" spans="1:9" x14ac:dyDescent="0.2">
      <c r="A48" t="s">
        <v>1</v>
      </c>
      <c r="B48" s="11">
        <v>301003554</v>
      </c>
      <c r="C48" t="s">
        <v>3</v>
      </c>
      <c r="D48" t="s">
        <v>4</v>
      </c>
      <c r="E48" t="s">
        <v>131</v>
      </c>
      <c r="F48" s="2">
        <v>45589</v>
      </c>
      <c r="G48" s="3">
        <v>240000</v>
      </c>
      <c r="H48" s="3">
        <v>-1</v>
      </c>
      <c r="I48" t="e">
        <f>VLOOKUP(B48,FORMATO!$D$2:$H$36,5,0)</f>
        <v>#N/A</v>
      </c>
    </row>
    <row r="49" spans="1:9" x14ac:dyDescent="0.2">
      <c r="A49" t="s">
        <v>1</v>
      </c>
      <c r="B49" s="11">
        <v>301003555</v>
      </c>
      <c r="C49" t="s">
        <v>3</v>
      </c>
      <c r="D49" t="s">
        <v>4</v>
      </c>
      <c r="E49" t="s">
        <v>134</v>
      </c>
      <c r="F49" s="2">
        <v>45589</v>
      </c>
      <c r="G49" s="3">
        <v>240000</v>
      </c>
      <c r="H49" s="3">
        <v>-1</v>
      </c>
      <c r="I49" t="e">
        <f>VLOOKUP(B49,FORMATO!$D$2:$H$36,5,0)</f>
        <v>#N/A</v>
      </c>
    </row>
    <row r="50" spans="1:9" x14ac:dyDescent="0.2">
      <c r="A50" t="s">
        <v>1</v>
      </c>
      <c r="B50" s="11">
        <v>301003555</v>
      </c>
      <c r="C50" t="s">
        <v>3</v>
      </c>
      <c r="D50" t="s">
        <v>4</v>
      </c>
      <c r="E50" t="s">
        <v>134</v>
      </c>
      <c r="F50" s="2">
        <v>45589</v>
      </c>
      <c r="G50" s="3">
        <v>49042</v>
      </c>
      <c r="H50" s="3">
        <v>-1</v>
      </c>
      <c r="I50" t="e">
        <f>VLOOKUP(B50,FORMATO!$D$2:$H$36,5,0)</f>
        <v>#N/A</v>
      </c>
    </row>
    <row r="51" spans="1:9" x14ac:dyDescent="0.2">
      <c r="A51" t="s">
        <v>1</v>
      </c>
      <c r="B51" s="11">
        <v>301003556</v>
      </c>
      <c r="C51" t="s">
        <v>3</v>
      </c>
      <c r="D51" t="s">
        <v>4</v>
      </c>
      <c r="E51" t="s">
        <v>137</v>
      </c>
      <c r="F51" s="2">
        <v>45589</v>
      </c>
      <c r="G51" s="3">
        <v>240000</v>
      </c>
      <c r="H51" s="3">
        <v>-1</v>
      </c>
      <c r="I51" t="e">
        <f>VLOOKUP(B51,FORMATO!$D$2:$H$36,5,0)</f>
        <v>#N/A</v>
      </c>
    </row>
    <row r="52" spans="1:9" x14ac:dyDescent="0.2">
      <c r="A52" t="s">
        <v>1</v>
      </c>
      <c r="B52" s="11">
        <v>301003557</v>
      </c>
      <c r="C52" t="s">
        <v>3</v>
      </c>
      <c r="D52" t="s">
        <v>4</v>
      </c>
      <c r="E52" t="s">
        <v>140</v>
      </c>
      <c r="F52" s="2">
        <v>45589</v>
      </c>
      <c r="G52" s="3">
        <v>240000</v>
      </c>
      <c r="H52" s="3">
        <v>-1</v>
      </c>
      <c r="I52" t="e">
        <f>VLOOKUP(B52,FORMATO!$D$2:$H$36,5,0)</f>
        <v>#N/A</v>
      </c>
    </row>
    <row r="53" spans="1:9" x14ac:dyDescent="0.2">
      <c r="A53" t="s">
        <v>1</v>
      </c>
      <c r="B53" s="11">
        <v>301003558</v>
      </c>
      <c r="C53" t="s">
        <v>3</v>
      </c>
      <c r="D53" t="s">
        <v>4</v>
      </c>
      <c r="E53" t="s">
        <v>143</v>
      </c>
      <c r="F53" s="2">
        <v>45589</v>
      </c>
      <c r="G53" s="3">
        <v>240000</v>
      </c>
      <c r="H53" s="3">
        <v>-1</v>
      </c>
      <c r="I53" t="e">
        <f>VLOOKUP(B53,FORMATO!$D$2:$H$36,5,0)</f>
        <v>#N/A</v>
      </c>
    </row>
    <row r="54" spans="1:9" x14ac:dyDescent="0.2">
      <c r="A54" t="s">
        <v>1</v>
      </c>
      <c r="B54" s="11">
        <v>301003559</v>
      </c>
      <c r="C54" t="s">
        <v>3</v>
      </c>
      <c r="D54" t="s">
        <v>4</v>
      </c>
      <c r="E54" t="s">
        <v>146</v>
      </c>
      <c r="F54" s="2">
        <v>45589</v>
      </c>
      <c r="G54" s="3">
        <v>240000</v>
      </c>
      <c r="H54" s="3">
        <v>-1</v>
      </c>
      <c r="I54" t="e">
        <f>VLOOKUP(B54,FORMATO!$D$2:$H$36,5,0)</f>
        <v>#N/A</v>
      </c>
    </row>
    <row r="55" spans="1:9" x14ac:dyDescent="0.2">
      <c r="A55" t="s">
        <v>1</v>
      </c>
      <c r="B55" s="11">
        <v>301003560</v>
      </c>
      <c r="C55" t="s">
        <v>3</v>
      </c>
      <c r="D55" t="s">
        <v>4</v>
      </c>
      <c r="E55" t="s">
        <v>149</v>
      </c>
      <c r="F55" s="2">
        <v>45589</v>
      </c>
      <c r="G55" s="3">
        <v>240000</v>
      </c>
      <c r="H55" s="3">
        <v>-1</v>
      </c>
      <c r="I55" t="e">
        <f>VLOOKUP(B55,FORMATO!$D$2:$H$36,5,0)</f>
        <v>#N/A</v>
      </c>
    </row>
    <row r="56" spans="1:9" x14ac:dyDescent="0.2">
      <c r="A56" t="s">
        <v>1</v>
      </c>
      <c r="B56" s="11">
        <v>301003560</v>
      </c>
      <c r="C56" t="s">
        <v>3</v>
      </c>
      <c r="D56" t="s">
        <v>4</v>
      </c>
      <c r="E56" t="s">
        <v>149</v>
      </c>
      <c r="F56" s="2">
        <v>45589</v>
      </c>
      <c r="G56" s="3">
        <v>49042</v>
      </c>
      <c r="H56" s="3">
        <v>-1</v>
      </c>
      <c r="I56" t="e">
        <f>VLOOKUP(B56,FORMATO!$D$2:$H$36,5,0)</f>
        <v>#N/A</v>
      </c>
    </row>
    <row r="57" spans="1:9" x14ac:dyDescent="0.2">
      <c r="A57" t="s">
        <v>1</v>
      </c>
      <c r="B57" s="11">
        <v>301003561</v>
      </c>
      <c r="C57" t="s">
        <v>3</v>
      </c>
      <c r="D57" t="s">
        <v>4</v>
      </c>
      <c r="E57" t="s">
        <v>152</v>
      </c>
      <c r="F57" s="2">
        <v>45589</v>
      </c>
      <c r="G57" s="3">
        <v>143227</v>
      </c>
      <c r="H57" s="3">
        <v>-1</v>
      </c>
      <c r="I57" t="e">
        <f>VLOOKUP(B57,FORMATO!$D$2:$H$36,5,0)</f>
        <v>#N/A</v>
      </c>
    </row>
    <row r="58" spans="1:9" x14ac:dyDescent="0.2">
      <c r="A58" t="s">
        <v>1</v>
      </c>
      <c r="B58" s="11">
        <v>301004049</v>
      </c>
      <c r="C58" t="s">
        <v>3</v>
      </c>
      <c r="D58" t="s">
        <v>4</v>
      </c>
      <c r="E58" t="s">
        <v>155</v>
      </c>
      <c r="F58" s="2">
        <v>45603</v>
      </c>
      <c r="G58" s="3">
        <v>44109</v>
      </c>
      <c r="H58" s="3">
        <v>-15</v>
      </c>
      <c r="I58" t="e">
        <f>VLOOKUP(B58,FORMATO!$D$2:$H$36,5,0)</f>
        <v>#N/A</v>
      </c>
    </row>
    <row r="59" spans="1:9" x14ac:dyDescent="0.2">
      <c r="A59" t="s">
        <v>1</v>
      </c>
      <c r="B59" s="11">
        <v>301004050</v>
      </c>
      <c r="C59" t="s">
        <v>3</v>
      </c>
      <c r="D59" t="s">
        <v>4</v>
      </c>
      <c r="E59" t="s">
        <v>158</v>
      </c>
      <c r="F59" s="2">
        <v>45603</v>
      </c>
      <c r="G59" s="3">
        <v>73515</v>
      </c>
      <c r="H59" s="3">
        <v>-15</v>
      </c>
      <c r="I59" t="e">
        <f>VLOOKUP(B59,FORMATO!$D$2:$H$36,5,0)</f>
        <v>#N/A</v>
      </c>
    </row>
    <row r="60" spans="1:9" x14ac:dyDescent="0.2">
      <c r="A60" t="s">
        <v>1</v>
      </c>
      <c r="B60" s="11">
        <v>301004051</v>
      </c>
      <c r="C60" t="s">
        <v>3</v>
      </c>
      <c r="D60" t="s">
        <v>4</v>
      </c>
      <c r="E60" t="s">
        <v>161</v>
      </c>
      <c r="F60" s="2">
        <v>45603</v>
      </c>
      <c r="G60" s="3">
        <v>720000</v>
      </c>
      <c r="H60" s="3">
        <v>-15</v>
      </c>
      <c r="I60" t="e">
        <f>VLOOKUP(B60,FORMATO!$D$2:$H$36,5,0)</f>
        <v>#N/A</v>
      </c>
    </row>
    <row r="61" spans="1:9" x14ac:dyDescent="0.2">
      <c r="A61" t="s">
        <v>1</v>
      </c>
      <c r="B61" s="11">
        <v>301004052</v>
      </c>
      <c r="C61" t="s">
        <v>3</v>
      </c>
      <c r="D61" t="s">
        <v>4</v>
      </c>
      <c r="E61" t="s">
        <v>164</v>
      </c>
      <c r="F61" s="2">
        <v>45603</v>
      </c>
      <c r="G61" s="3">
        <v>1200000</v>
      </c>
      <c r="H61" s="3">
        <v>-15</v>
      </c>
      <c r="I61" t="e">
        <f>VLOOKUP(B61,FORMATO!$D$2:$H$36,5,0)</f>
        <v>#N/A</v>
      </c>
    </row>
    <row r="62" spans="1:9" x14ac:dyDescent="0.2">
      <c r="A62" t="s">
        <v>1</v>
      </c>
      <c r="B62" s="11">
        <v>301004053</v>
      </c>
      <c r="C62" t="s">
        <v>3</v>
      </c>
      <c r="D62" t="s">
        <v>4</v>
      </c>
      <c r="E62" t="s">
        <v>167</v>
      </c>
      <c r="F62" s="2">
        <v>45603</v>
      </c>
      <c r="G62" s="3">
        <v>631800</v>
      </c>
      <c r="H62" s="3">
        <v>-15</v>
      </c>
      <c r="I62" t="e">
        <f>VLOOKUP(B62,FORMATO!$D$2:$H$36,5,0)</f>
        <v>#N/A</v>
      </c>
    </row>
    <row r="63" spans="1:9" x14ac:dyDescent="0.2">
      <c r="A63" t="s">
        <v>1</v>
      </c>
      <c r="B63" s="11">
        <v>301004054</v>
      </c>
      <c r="C63" t="s">
        <v>3</v>
      </c>
      <c r="D63" t="s">
        <v>4</v>
      </c>
      <c r="E63" t="s">
        <v>170</v>
      </c>
      <c r="F63" s="2">
        <v>45603</v>
      </c>
      <c r="G63" s="3">
        <v>48000</v>
      </c>
      <c r="H63" s="3">
        <v>-15</v>
      </c>
      <c r="I63" t="e">
        <f>VLOOKUP(B63,FORMATO!$D$2:$H$36,5,0)</f>
        <v>#N/A</v>
      </c>
    </row>
    <row r="64" spans="1:9" x14ac:dyDescent="0.2">
      <c r="A64" t="s">
        <v>1</v>
      </c>
      <c r="B64" s="11">
        <v>71750</v>
      </c>
      <c r="C64" t="s">
        <v>172</v>
      </c>
      <c r="D64" t="s">
        <v>4</v>
      </c>
      <c r="E64" t="s">
        <v>0</v>
      </c>
      <c r="F64" s="2">
        <v>42082</v>
      </c>
      <c r="G64" s="3">
        <v>7571</v>
      </c>
      <c r="H64" s="3">
        <v>3476</v>
      </c>
      <c r="I64">
        <f>VLOOKUP(B64,FORMATO!$D$2:$H$36,5,0)</f>
        <v>7571</v>
      </c>
    </row>
    <row r="65" spans="1:9" x14ac:dyDescent="0.2">
      <c r="A65" t="s">
        <v>1</v>
      </c>
      <c r="B65" s="11">
        <v>72333</v>
      </c>
      <c r="C65" t="s">
        <v>172</v>
      </c>
      <c r="D65" t="s">
        <v>4</v>
      </c>
      <c r="E65" t="s">
        <v>0</v>
      </c>
      <c r="F65" s="2">
        <v>42104</v>
      </c>
      <c r="G65" s="3">
        <v>4660</v>
      </c>
      <c r="H65" s="3">
        <v>3454</v>
      </c>
      <c r="I65">
        <f>VLOOKUP(B65,FORMATO!$D$2:$H$36,5,0)</f>
        <v>4660</v>
      </c>
    </row>
    <row r="66" spans="1:9" x14ac:dyDescent="0.2">
      <c r="A66" t="s">
        <v>1</v>
      </c>
      <c r="B66" s="11">
        <v>72495</v>
      </c>
      <c r="C66" t="s">
        <v>172</v>
      </c>
      <c r="D66" t="s">
        <v>4</v>
      </c>
      <c r="E66" t="s">
        <v>0</v>
      </c>
      <c r="F66" s="2">
        <v>42104</v>
      </c>
      <c r="G66" s="3">
        <v>63748</v>
      </c>
      <c r="H66" s="3">
        <v>3454</v>
      </c>
      <c r="I66">
        <f>VLOOKUP(B66,FORMATO!$D$2:$H$36,5,0)</f>
        <v>63748</v>
      </c>
    </row>
    <row r="67" spans="1:9" x14ac:dyDescent="0.2">
      <c r="A67" t="s">
        <v>1</v>
      </c>
      <c r="B67" s="11">
        <v>73972</v>
      </c>
      <c r="C67" t="s">
        <v>172</v>
      </c>
      <c r="D67" t="s">
        <v>4</v>
      </c>
      <c r="E67" t="s">
        <v>0</v>
      </c>
      <c r="F67" s="2">
        <v>42165</v>
      </c>
      <c r="G67" s="3">
        <v>5832</v>
      </c>
      <c r="H67" s="3">
        <v>3393</v>
      </c>
      <c r="I67">
        <f>VLOOKUP(B67,FORMATO!$D$2:$H$36,5,0)</f>
        <v>5832</v>
      </c>
    </row>
    <row r="68" spans="1:9" x14ac:dyDescent="0.2">
      <c r="A68" t="s">
        <v>1</v>
      </c>
      <c r="B68" s="11">
        <v>74973</v>
      </c>
      <c r="C68" t="s">
        <v>172</v>
      </c>
      <c r="D68" t="s">
        <v>4</v>
      </c>
      <c r="E68" t="s">
        <v>0</v>
      </c>
      <c r="F68" s="2">
        <v>42200</v>
      </c>
      <c r="G68" s="3">
        <v>212831</v>
      </c>
      <c r="H68" s="3">
        <v>3358</v>
      </c>
      <c r="I68">
        <f>VLOOKUP(B68,FORMATO!$D$2:$H$36,5,0)</f>
        <v>212831</v>
      </c>
    </row>
    <row r="69" spans="1:9" x14ac:dyDescent="0.2">
      <c r="A69" t="s">
        <v>1</v>
      </c>
      <c r="B69" s="11">
        <v>76404</v>
      </c>
      <c r="C69" t="s">
        <v>172</v>
      </c>
      <c r="D69" t="s">
        <v>4</v>
      </c>
      <c r="E69" t="s">
        <v>0</v>
      </c>
      <c r="F69" s="2">
        <v>42228</v>
      </c>
      <c r="G69" s="3">
        <v>5282</v>
      </c>
      <c r="H69" s="3">
        <v>3330</v>
      </c>
      <c r="I69">
        <f>VLOOKUP(B69,FORMATO!$D$2:$H$36,5,0)</f>
        <v>5282</v>
      </c>
    </row>
    <row r="70" spans="1:9" x14ac:dyDescent="0.2">
      <c r="A70" t="s">
        <v>1</v>
      </c>
      <c r="B70" s="11">
        <v>77869</v>
      </c>
      <c r="C70" t="s">
        <v>172</v>
      </c>
      <c r="D70" t="s">
        <v>4</v>
      </c>
      <c r="E70" t="s">
        <v>0</v>
      </c>
      <c r="F70" s="2">
        <v>42291</v>
      </c>
      <c r="G70" s="3">
        <v>130195</v>
      </c>
      <c r="H70" s="3">
        <v>3267</v>
      </c>
      <c r="I70">
        <f>VLOOKUP(B70,FORMATO!$D$2:$H$36,5,0)</f>
        <v>130195</v>
      </c>
    </row>
    <row r="71" spans="1:9" x14ac:dyDescent="0.2">
      <c r="A71" t="s">
        <v>1</v>
      </c>
      <c r="B71" s="11">
        <v>77870</v>
      </c>
      <c r="C71" t="s">
        <v>172</v>
      </c>
      <c r="D71" t="s">
        <v>4</v>
      </c>
      <c r="E71" t="s">
        <v>0</v>
      </c>
      <c r="F71" s="2">
        <v>42291</v>
      </c>
      <c r="G71" s="3">
        <v>4623</v>
      </c>
      <c r="H71" s="3">
        <v>3267</v>
      </c>
      <c r="I71">
        <f>VLOOKUP(B71,FORMATO!$D$2:$H$36,5,0)</f>
        <v>4623</v>
      </c>
    </row>
    <row r="72" spans="1:9" x14ac:dyDescent="0.2">
      <c r="A72" t="s">
        <v>1</v>
      </c>
      <c r="B72" s="11">
        <v>78854</v>
      </c>
      <c r="C72" t="s">
        <v>172</v>
      </c>
      <c r="D72" t="s">
        <v>4</v>
      </c>
      <c r="E72" t="s">
        <v>0</v>
      </c>
      <c r="F72" s="2">
        <v>42325</v>
      </c>
      <c r="G72" s="3">
        <v>96863</v>
      </c>
      <c r="H72" s="3">
        <v>3233</v>
      </c>
      <c r="I72">
        <f>VLOOKUP(B72,FORMATO!$D$2:$H$36,5,0)</f>
        <v>96863</v>
      </c>
    </row>
    <row r="73" spans="1:9" x14ac:dyDescent="0.2">
      <c r="A73" t="s">
        <v>1</v>
      </c>
      <c r="B73" s="11">
        <v>79626</v>
      </c>
      <c r="C73" t="s">
        <v>172</v>
      </c>
      <c r="D73" t="s">
        <v>4</v>
      </c>
      <c r="E73" t="s">
        <v>0</v>
      </c>
      <c r="F73" s="2">
        <v>42352</v>
      </c>
      <c r="G73" s="3">
        <v>6641</v>
      </c>
      <c r="H73" s="3">
        <v>3206</v>
      </c>
      <c r="I73">
        <f>VLOOKUP(B73,FORMATO!$D$2:$H$36,5,0)</f>
        <v>6641</v>
      </c>
    </row>
    <row r="74" spans="1:9" x14ac:dyDescent="0.2">
      <c r="A74" t="s">
        <v>1</v>
      </c>
      <c r="B74" s="11">
        <v>79761</v>
      </c>
      <c r="C74" t="s">
        <v>172</v>
      </c>
      <c r="D74" t="s">
        <v>4</v>
      </c>
      <c r="E74" t="s">
        <v>0</v>
      </c>
      <c r="F74" s="2">
        <v>42354</v>
      </c>
      <c r="G74" s="3">
        <v>6832</v>
      </c>
      <c r="H74" s="3">
        <v>3204</v>
      </c>
      <c r="I74">
        <f>VLOOKUP(B74,FORMATO!$D$2:$H$36,5,0)</f>
        <v>6832</v>
      </c>
    </row>
    <row r="75" spans="1:9" x14ac:dyDescent="0.2">
      <c r="A75" t="s">
        <v>1</v>
      </c>
      <c r="B75">
        <v>2683</v>
      </c>
      <c r="C75" t="s">
        <v>172</v>
      </c>
      <c r="D75" t="s">
        <v>4</v>
      </c>
      <c r="E75" t="s">
        <v>0</v>
      </c>
      <c r="F75" s="2">
        <v>42447</v>
      </c>
      <c r="G75" s="3">
        <v>6097</v>
      </c>
      <c r="H75" s="3">
        <v>3111</v>
      </c>
      <c r="I75">
        <f>VLOOKUP(B75,FORMATO!$D$2:$H$36,5,0)</f>
        <v>6097</v>
      </c>
    </row>
    <row r="76" spans="1:9" x14ac:dyDescent="0.2">
      <c r="A76" t="s">
        <v>1</v>
      </c>
      <c r="B76">
        <v>5203</v>
      </c>
      <c r="C76" t="s">
        <v>172</v>
      </c>
      <c r="D76" t="s">
        <v>4</v>
      </c>
      <c r="E76" t="s">
        <v>0</v>
      </c>
      <c r="F76" s="2">
        <v>42478</v>
      </c>
      <c r="G76" s="3">
        <v>3430</v>
      </c>
      <c r="H76" s="3">
        <v>3080</v>
      </c>
      <c r="I76">
        <f>VLOOKUP(B76,FORMATO!$D$2:$H$36,5,0)</f>
        <v>3430</v>
      </c>
    </row>
    <row r="77" spans="1:9" x14ac:dyDescent="0.2">
      <c r="A77" t="s">
        <v>1</v>
      </c>
      <c r="B77">
        <v>6854</v>
      </c>
      <c r="C77" t="s">
        <v>172</v>
      </c>
      <c r="D77" t="s">
        <v>4</v>
      </c>
      <c r="E77" t="s">
        <v>0</v>
      </c>
      <c r="F77" s="2">
        <v>42538</v>
      </c>
      <c r="G77" s="3">
        <v>69400</v>
      </c>
      <c r="H77" s="3">
        <v>3020</v>
      </c>
      <c r="I77">
        <f>VLOOKUP(B77,FORMATO!$D$2:$H$36,5,0)</f>
        <v>69400</v>
      </c>
    </row>
    <row r="78" spans="1:9" x14ac:dyDescent="0.2">
      <c r="A78" t="s">
        <v>1</v>
      </c>
      <c r="B78">
        <v>11755</v>
      </c>
      <c r="C78" t="s">
        <v>172</v>
      </c>
      <c r="D78" t="s">
        <v>4</v>
      </c>
      <c r="E78" t="s">
        <v>0</v>
      </c>
      <c r="F78" s="2">
        <v>42809</v>
      </c>
      <c r="G78" s="3">
        <v>9408</v>
      </c>
      <c r="H78" s="3">
        <v>2749</v>
      </c>
      <c r="I78">
        <f>VLOOKUP(B78,FORMATO!$D$2:$H$36,5,0)</f>
        <v>9408</v>
      </c>
    </row>
    <row r="79" spans="1:9" x14ac:dyDescent="0.2">
      <c r="A79" t="s">
        <v>1</v>
      </c>
      <c r="B79">
        <v>15203</v>
      </c>
      <c r="C79" t="s">
        <v>172</v>
      </c>
      <c r="D79" t="s">
        <v>4</v>
      </c>
      <c r="E79" t="s">
        <v>0</v>
      </c>
      <c r="F79" s="2">
        <v>42989</v>
      </c>
      <c r="G79" s="3">
        <v>8501403</v>
      </c>
      <c r="H79" s="3">
        <v>2569</v>
      </c>
      <c r="I79">
        <f>VLOOKUP(B79,FORMATO!$D$2:$H$36,5,0)</f>
        <v>8501403.3000000007</v>
      </c>
    </row>
    <row r="80" spans="1:9" x14ac:dyDescent="0.2">
      <c r="A80" t="s">
        <v>1</v>
      </c>
      <c r="B80">
        <v>54546</v>
      </c>
      <c r="C80" t="s">
        <v>172</v>
      </c>
      <c r="D80" t="s">
        <v>4</v>
      </c>
      <c r="E80" t="s">
        <v>0</v>
      </c>
      <c r="F80" s="2">
        <v>44904</v>
      </c>
      <c r="G80" s="3">
        <v>5007</v>
      </c>
      <c r="H80" s="3">
        <v>654</v>
      </c>
      <c r="I80">
        <f>VLOOKUP(B80,FORMATO!$D$2:$H$36,5,0)</f>
        <v>5007.3599999999997</v>
      </c>
    </row>
    <row r="81" spans="1:9" x14ac:dyDescent="0.2">
      <c r="A81" t="s">
        <v>1</v>
      </c>
      <c r="B81">
        <v>69797</v>
      </c>
      <c r="C81" t="s">
        <v>172</v>
      </c>
      <c r="D81" t="s">
        <v>4</v>
      </c>
      <c r="E81" t="s">
        <v>0</v>
      </c>
      <c r="F81" s="2">
        <v>45342</v>
      </c>
      <c r="G81" s="3">
        <v>219875</v>
      </c>
      <c r="H81" s="3">
        <v>216</v>
      </c>
      <c r="I81">
        <f>VLOOKUP(B81,FORMATO!$D$2:$H$36,5,0)</f>
        <v>219875</v>
      </c>
    </row>
    <row r="82" spans="1:9" x14ac:dyDescent="0.2">
      <c r="A82" t="s">
        <v>1</v>
      </c>
      <c r="B82">
        <v>73024</v>
      </c>
      <c r="C82" t="s">
        <v>172</v>
      </c>
      <c r="D82" t="s">
        <v>4</v>
      </c>
      <c r="E82" t="s">
        <v>0</v>
      </c>
      <c r="F82" s="2">
        <v>45422</v>
      </c>
      <c r="G82" s="3">
        <v>240000</v>
      </c>
      <c r="H82" s="3">
        <v>136</v>
      </c>
      <c r="I82">
        <f>VLOOKUP(B82,FORMATO!$D$2:$H$36,5,0)</f>
        <v>240000</v>
      </c>
    </row>
    <row r="83" spans="1:9" x14ac:dyDescent="0.2">
      <c r="A83" t="s">
        <v>1</v>
      </c>
      <c r="B83">
        <v>73026</v>
      </c>
      <c r="C83" t="s">
        <v>172</v>
      </c>
      <c r="D83" t="s">
        <v>4</v>
      </c>
      <c r="E83" t="s">
        <v>0</v>
      </c>
      <c r="F83" s="2">
        <v>45422</v>
      </c>
      <c r="G83" s="3">
        <v>240000</v>
      </c>
      <c r="H83" s="3">
        <v>136</v>
      </c>
      <c r="I83">
        <f>VLOOKUP(B83,FORMATO!$D$2:$H$36,5,0)</f>
        <v>240000</v>
      </c>
    </row>
    <row r="84" spans="1:9" x14ac:dyDescent="0.2">
      <c r="A84" t="s">
        <v>1</v>
      </c>
      <c r="B84">
        <v>73030</v>
      </c>
      <c r="C84" t="s">
        <v>172</v>
      </c>
      <c r="D84" t="s">
        <v>4</v>
      </c>
      <c r="E84" t="s">
        <v>0</v>
      </c>
      <c r="F84" s="2">
        <v>45422</v>
      </c>
      <c r="G84" s="3">
        <v>240000</v>
      </c>
      <c r="H84" s="3">
        <v>136</v>
      </c>
      <c r="I84">
        <f>VLOOKUP(B84,FORMATO!$D$2:$H$36,5,0)</f>
        <v>240000</v>
      </c>
    </row>
    <row r="85" spans="1:9" x14ac:dyDescent="0.2">
      <c r="A85" t="s">
        <v>1</v>
      </c>
      <c r="B85">
        <v>73038</v>
      </c>
      <c r="C85" t="s">
        <v>172</v>
      </c>
      <c r="D85" t="s">
        <v>4</v>
      </c>
      <c r="E85" t="s">
        <v>0</v>
      </c>
      <c r="F85" s="2">
        <v>45422</v>
      </c>
      <c r="G85" s="3">
        <v>240000</v>
      </c>
      <c r="H85" s="3">
        <v>136</v>
      </c>
      <c r="I85">
        <f>VLOOKUP(B85,FORMATO!$D$2:$H$36,5,0)</f>
        <v>240000</v>
      </c>
    </row>
    <row r="86" spans="1:9" x14ac:dyDescent="0.2">
      <c r="A86" t="s">
        <v>1</v>
      </c>
      <c r="B86">
        <v>74505</v>
      </c>
      <c r="C86" t="s">
        <v>172</v>
      </c>
      <c r="D86" t="s">
        <v>4</v>
      </c>
      <c r="E86" t="s">
        <v>0</v>
      </c>
      <c r="F86" s="2">
        <v>45467</v>
      </c>
      <c r="G86" s="3">
        <v>240000</v>
      </c>
      <c r="H86" s="3">
        <v>91</v>
      </c>
      <c r="I86">
        <f>VLOOKUP(B86,FORMATO!$D$2:$H$36,5,0)</f>
        <v>240000</v>
      </c>
    </row>
    <row r="87" spans="1:9" x14ac:dyDescent="0.2">
      <c r="A87" t="s">
        <v>1</v>
      </c>
      <c r="B87">
        <v>74506</v>
      </c>
      <c r="C87" t="s">
        <v>172</v>
      </c>
      <c r="D87" t="s">
        <v>4</v>
      </c>
      <c r="E87" t="s">
        <v>0</v>
      </c>
      <c r="F87" s="2">
        <v>45467</v>
      </c>
      <c r="G87" s="3">
        <v>211250</v>
      </c>
      <c r="H87" s="3">
        <v>91</v>
      </c>
      <c r="I87">
        <f>VLOOKUP(B87,FORMATO!$D$2:$H$36,5,0)</f>
        <v>211250</v>
      </c>
    </row>
    <row r="88" spans="1:9" x14ac:dyDescent="0.2">
      <c r="A88" t="s">
        <v>1</v>
      </c>
      <c r="B88">
        <v>74507</v>
      </c>
      <c r="C88" t="s">
        <v>172</v>
      </c>
      <c r="D88" t="s">
        <v>4</v>
      </c>
      <c r="E88" t="s">
        <v>0</v>
      </c>
      <c r="F88" s="2">
        <v>45467</v>
      </c>
      <c r="G88" s="3">
        <v>211250</v>
      </c>
      <c r="H88" s="3">
        <v>91</v>
      </c>
      <c r="I88">
        <f>VLOOKUP(B88,FORMATO!$D$2:$H$36,5,0)</f>
        <v>211250</v>
      </c>
    </row>
    <row r="89" spans="1:9" x14ac:dyDescent="0.2">
      <c r="A89" t="s">
        <v>1</v>
      </c>
      <c r="B89">
        <v>74508</v>
      </c>
      <c r="C89" t="s">
        <v>172</v>
      </c>
      <c r="D89" t="s">
        <v>4</v>
      </c>
      <c r="E89" t="s">
        <v>0</v>
      </c>
      <c r="F89" s="2">
        <v>45467</v>
      </c>
      <c r="G89" s="3">
        <v>240000</v>
      </c>
      <c r="H89" s="3">
        <v>91</v>
      </c>
      <c r="I89">
        <f>VLOOKUP(B89,FORMATO!$D$2:$H$36,5,0)</f>
        <v>240000</v>
      </c>
    </row>
    <row r="90" spans="1:9" x14ac:dyDescent="0.2">
      <c r="A90" t="s">
        <v>1</v>
      </c>
      <c r="B90">
        <v>74509</v>
      </c>
      <c r="C90" t="s">
        <v>172</v>
      </c>
      <c r="D90" t="s">
        <v>4</v>
      </c>
      <c r="E90" t="s">
        <v>0</v>
      </c>
      <c r="F90" s="2">
        <v>45467</v>
      </c>
      <c r="G90" s="3">
        <v>287873</v>
      </c>
      <c r="H90" s="3">
        <v>91</v>
      </c>
      <c r="I90">
        <f>VLOOKUP(B90,FORMATO!$D$2:$H$36,5,0)</f>
        <v>287872.5</v>
      </c>
    </row>
    <row r="91" spans="1:9" x14ac:dyDescent="0.2">
      <c r="A91" t="s">
        <v>1</v>
      </c>
      <c r="B91">
        <v>74510</v>
      </c>
      <c r="C91" t="s">
        <v>172</v>
      </c>
      <c r="D91" t="s">
        <v>4</v>
      </c>
      <c r="E91" t="s">
        <v>0</v>
      </c>
      <c r="F91" s="2">
        <v>45467</v>
      </c>
      <c r="G91" s="3">
        <v>100414</v>
      </c>
      <c r="H91" s="3">
        <v>91</v>
      </c>
      <c r="I91">
        <f>VLOOKUP(B91,FORMATO!$D$2:$H$36,5,0)</f>
        <v>100414</v>
      </c>
    </row>
    <row r="92" spans="1:9" x14ac:dyDescent="0.2">
      <c r="A92" t="s">
        <v>1</v>
      </c>
      <c r="B92">
        <v>74859</v>
      </c>
      <c r="C92" t="s">
        <v>172</v>
      </c>
      <c r="D92" t="s">
        <v>4</v>
      </c>
      <c r="E92" t="s">
        <v>0</v>
      </c>
      <c r="F92" s="2">
        <v>45470</v>
      </c>
      <c r="G92" s="3">
        <v>283385</v>
      </c>
      <c r="H92" s="3">
        <v>88</v>
      </c>
      <c r="I92">
        <f>VLOOKUP(B92,FORMATO!$D$2:$H$36,5,0)</f>
        <v>283385</v>
      </c>
    </row>
    <row r="93" spans="1:9" x14ac:dyDescent="0.2">
      <c r="A93" t="s">
        <v>1</v>
      </c>
      <c r="B93">
        <v>74929</v>
      </c>
      <c r="C93" t="s">
        <v>172</v>
      </c>
      <c r="D93" t="s">
        <v>4</v>
      </c>
      <c r="E93" t="s">
        <v>0</v>
      </c>
      <c r="F93" s="2">
        <v>45471</v>
      </c>
      <c r="G93" s="3">
        <v>289043</v>
      </c>
      <c r="H93" s="3">
        <v>87</v>
      </c>
      <c r="I93">
        <f>VLOOKUP(B93,FORMATO!$D$2:$H$36,5,0)</f>
        <v>289042.5</v>
      </c>
    </row>
    <row r="94" spans="1:9" x14ac:dyDescent="0.2">
      <c r="A94" t="s">
        <v>1</v>
      </c>
      <c r="B94">
        <v>74930</v>
      </c>
      <c r="C94" t="s">
        <v>172</v>
      </c>
      <c r="D94" t="s">
        <v>4</v>
      </c>
      <c r="E94" t="s">
        <v>0</v>
      </c>
      <c r="F94" s="2">
        <v>45471</v>
      </c>
      <c r="G94" s="3">
        <v>304984</v>
      </c>
      <c r="H94" s="3">
        <v>87</v>
      </c>
      <c r="I94">
        <f>VLOOKUP(B94,FORMATO!$D$2:$H$36,5,0)</f>
        <v>304983.75</v>
      </c>
    </row>
    <row r="95" spans="1:9" x14ac:dyDescent="0.2">
      <c r="A95" t="s">
        <v>1</v>
      </c>
      <c r="B95">
        <v>74931</v>
      </c>
      <c r="C95" t="s">
        <v>172</v>
      </c>
      <c r="D95" t="s">
        <v>4</v>
      </c>
      <c r="E95" t="s">
        <v>0</v>
      </c>
      <c r="F95" s="2">
        <v>45471</v>
      </c>
      <c r="G95" s="3">
        <v>336915</v>
      </c>
      <c r="H95" s="3">
        <v>87</v>
      </c>
      <c r="I95">
        <f>VLOOKUP(B95,FORMATO!$D$2:$H$36,5,0)</f>
        <v>336915</v>
      </c>
    </row>
    <row r="96" spans="1:9" x14ac:dyDescent="0.2">
      <c r="A96" t="s">
        <v>1</v>
      </c>
      <c r="B96">
        <v>75170</v>
      </c>
      <c r="C96" t="s">
        <v>172</v>
      </c>
      <c r="D96" t="s">
        <v>4</v>
      </c>
      <c r="E96" t="s">
        <v>0</v>
      </c>
      <c r="F96" s="2">
        <v>45473</v>
      </c>
      <c r="G96" s="3">
        <v>284543</v>
      </c>
      <c r="H96" s="3">
        <v>85</v>
      </c>
      <c r="I96">
        <f>VLOOKUP(B96,FORMATO!$D$2:$H$36,5,0)</f>
        <v>284542.5</v>
      </c>
    </row>
    <row r="97" spans="1:9" x14ac:dyDescent="0.2">
      <c r="A97" t="s">
        <v>1</v>
      </c>
      <c r="B97">
        <v>75171</v>
      </c>
      <c r="C97" t="s">
        <v>172</v>
      </c>
      <c r="D97" t="s">
        <v>4</v>
      </c>
      <c r="E97" t="s">
        <v>0</v>
      </c>
      <c r="F97" s="2">
        <v>45473</v>
      </c>
      <c r="G97" s="3">
        <v>303665</v>
      </c>
      <c r="H97" s="3">
        <v>85</v>
      </c>
      <c r="I97">
        <f>VLOOKUP(B97,FORMATO!$D$2:$H$36,5,0)</f>
        <v>303665</v>
      </c>
    </row>
    <row r="98" spans="1:9" x14ac:dyDescent="0.2">
      <c r="A98" t="s">
        <v>1</v>
      </c>
      <c r="B98">
        <v>75172</v>
      </c>
      <c r="C98" t="s">
        <v>172</v>
      </c>
      <c r="D98" t="s">
        <v>4</v>
      </c>
      <c r="E98" t="s">
        <v>0</v>
      </c>
      <c r="F98" s="2">
        <v>45473</v>
      </c>
      <c r="G98" s="3">
        <v>284543</v>
      </c>
      <c r="H98" s="3">
        <v>85</v>
      </c>
      <c r="I98">
        <f>VLOOKUP(B98,FORMATO!$D$2:$H$36,5,0)</f>
        <v>284542.5</v>
      </c>
    </row>
    <row r="99" spans="1:9" x14ac:dyDescent="0.2">
      <c r="G99" s="12">
        <f>SUM(G2:G98)</f>
        <v>50678661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19314-6958-458E-8222-107273B95372}">
  <sheetPr codeName="Hoja3"/>
  <dimension ref="A1:J92"/>
  <sheetViews>
    <sheetView tabSelected="1" workbookViewId="0">
      <selection activeCell="E98" sqref="E98"/>
    </sheetView>
  </sheetViews>
  <sheetFormatPr baseColWidth="10" defaultRowHeight="12.75" x14ac:dyDescent="0.2"/>
  <cols>
    <col min="1" max="6" width="11.42578125" style="28"/>
    <col min="7" max="7" width="11.42578125" style="29"/>
    <col min="8" max="8" width="11.42578125" style="30"/>
    <col min="9" max="16384" width="11.42578125" style="28"/>
  </cols>
  <sheetData>
    <row r="1" spans="1:10" customFormat="1" ht="30" x14ac:dyDescent="0.2">
      <c r="A1" s="13" t="s">
        <v>285</v>
      </c>
      <c r="B1" s="13" t="s">
        <v>286</v>
      </c>
      <c r="C1" s="13" t="s">
        <v>287</v>
      </c>
      <c r="D1" s="13" t="s">
        <v>288</v>
      </c>
      <c r="E1" s="13" t="s">
        <v>289</v>
      </c>
      <c r="F1" s="13" t="s">
        <v>290</v>
      </c>
      <c r="G1" s="17" t="s">
        <v>291</v>
      </c>
      <c r="H1" s="18" t="s">
        <v>292</v>
      </c>
      <c r="I1" s="13" t="s">
        <v>293</v>
      </c>
      <c r="J1" s="13" t="s">
        <v>294</v>
      </c>
    </row>
    <row r="2" spans="1:10" customFormat="1" ht="15" x14ac:dyDescent="0.25">
      <c r="A2" s="14">
        <v>900149596</v>
      </c>
      <c r="B2" s="15" t="s">
        <v>295</v>
      </c>
      <c r="C2" s="15"/>
      <c r="D2" s="14">
        <v>71750</v>
      </c>
      <c r="E2" s="16">
        <v>42112</v>
      </c>
      <c r="F2" s="16">
        <v>42370</v>
      </c>
      <c r="G2" s="17">
        <v>8823449</v>
      </c>
      <c r="H2" s="18">
        <v>7571</v>
      </c>
      <c r="I2" s="19" t="s">
        <v>296</v>
      </c>
      <c r="J2" s="20" t="s">
        <v>297</v>
      </c>
    </row>
    <row r="3" spans="1:10" customFormat="1" ht="15" x14ac:dyDescent="0.25">
      <c r="A3" s="14">
        <v>900149596</v>
      </c>
      <c r="B3" s="15" t="s">
        <v>295</v>
      </c>
      <c r="C3" s="15"/>
      <c r="D3" s="14">
        <v>72333</v>
      </c>
      <c r="E3" s="16">
        <v>42134</v>
      </c>
      <c r="F3" s="16">
        <v>42370</v>
      </c>
      <c r="G3" s="17">
        <v>232976</v>
      </c>
      <c r="H3" s="18">
        <v>4660</v>
      </c>
      <c r="I3" s="19" t="s">
        <v>296</v>
      </c>
      <c r="J3" s="20" t="s">
        <v>297</v>
      </c>
    </row>
    <row r="4" spans="1:10" customFormat="1" ht="15" x14ac:dyDescent="0.25">
      <c r="A4" s="14">
        <v>900149596</v>
      </c>
      <c r="B4" s="15" t="s">
        <v>295</v>
      </c>
      <c r="C4" s="15"/>
      <c r="D4" s="14">
        <v>72495</v>
      </c>
      <c r="E4" s="16">
        <v>42134</v>
      </c>
      <c r="F4" s="16">
        <v>42370</v>
      </c>
      <c r="G4" s="17">
        <v>3187402</v>
      </c>
      <c r="H4" s="18">
        <v>63748</v>
      </c>
      <c r="I4" s="19" t="s">
        <v>296</v>
      </c>
      <c r="J4" s="20" t="s">
        <v>297</v>
      </c>
    </row>
    <row r="5" spans="1:10" customFormat="1" ht="15" x14ac:dyDescent="0.25">
      <c r="A5" s="14">
        <v>900149596</v>
      </c>
      <c r="B5" s="15" t="s">
        <v>295</v>
      </c>
      <c r="C5" s="15"/>
      <c r="D5" s="14">
        <v>73972</v>
      </c>
      <c r="E5" s="16">
        <v>42195</v>
      </c>
      <c r="F5" s="16">
        <v>42370</v>
      </c>
      <c r="G5" s="17">
        <v>2491650</v>
      </c>
      <c r="H5" s="18">
        <v>5832</v>
      </c>
      <c r="I5" s="19" t="s">
        <v>296</v>
      </c>
      <c r="J5" s="20" t="s">
        <v>297</v>
      </c>
    </row>
    <row r="6" spans="1:10" customFormat="1" ht="15" x14ac:dyDescent="0.25">
      <c r="A6" s="14">
        <v>900149596</v>
      </c>
      <c r="B6" s="15" t="s">
        <v>295</v>
      </c>
      <c r="C6" s="15"/>
      <c r="D6" s="14">
        <v>74973</v>
      </c>
      <c r="E6" s="16">
        <v>42230</v>
      </c>
      <c r="F6" s="16">
        <v>42370</v>
      </c>
      <c r="G6" s="17">
        <v>10641570</v>
      </c>
      <c r="H6" s="18">
        <v>212831</v>
      </c>
      <c r="I6" s="19" t="s">
        <v>296</v>
      </c>
      <c r="J6" s="20" t="s">
        <v>297</v>
      </c>
    </row>
    <row r="7" spans="1:10" customFormat="1" ht="15" x14ac:dyDescent="0.25">
      <c r="A7" s="14">
        <v>900149596</v>
      </c>
      <c r="B7" s="15" t="s">
        <v>295</v>
      </c>
      <c r="C7" s="15"/>
      <c r="D7" s="14">
        <v>76404</v>
      </c>
      <c r="E7" s="16">
        <v>42258</v>
      </c>
      <c r="F7" s="16">
        <v>42370</v>
      </c>
      <c r="G7" s="17">
        <v>264076</v>
      </c>
      <c r="H7" s="18">
        <v>5282</v>
      </c>
      <c r="I7" s="19" t="s">
        <v>296</v>
      </c>
      <c r="J7" s="20" t="s">
        <v>297</v>
      </c>
    </row>
    <row r="8" spans="1:10" customFormat="1" ht="15" x14ac:dyDescent="0.25">
      <c r="A8" s="14">
        <v>900149596</v>
      </c>
      <c r="B8" s="15" t="s">
        <v>295</v>
      </c>
      <c r="C8" s="15"/>
      <c r="D8" s="14">
        <v>77869</v>
      </c>
      <c r="E8" s="16">
        <v>42321</v>
      </c>
      <c r="F8" s="16">
        <v>42370</v>
      </c>
      <c r="G8" s="17">
        <v>6509767</v>
      </c>
      <c r="H8" s="18">
        <v>130195</v>
      </c>
      <c r="I8" s="19" t="s">
        <v>296</v>
      </c>
      <c r="J8" s="20" t="s">
        <v>297</v>
      </c>
    </row>
    <row r="9" spans="1:10" customFormat="1" ht="15" x14ac:dyDescent="0.25">
      <c r="A9" s="14">
        <v>900149596</v>
      </c>
      <c r="B9" s="15" t="s">
        <v>295</v>
      </c>
      <c r="C9" s="15"/>
      <c r="D9" s="14">
        <v>77870</v>
      </c>
      <c r="E9" s="16">
        <v>42321</v>
      </c>
      <c r="F9" s="16">
        <v>42370</v>
      </c>
      <c r="G9" s="17">
        <v>2103084</v>
      </c>
      <c r="H9" s="18">
        <v>4623</v>
      </c>
      <c r="I9" s="19" t="s">
        <v>296</v>
      </c>
      <c r="J9" s="20" t="s">
        <v>297</v>
      </c>
    </row>
    <row r="10" spans="1:10" customFormat="1" ht="15" x14ac:dyDescent="0.25">
      <c r="A10" s="14">
        <v>900149596</v>
      </c>
      <c r="B10" s="15" t="s">
        <v>295</v>
      </c>
      <c r="C10" s="15"/>
      <c r="D10" s="14">
        <v>78854</v>
      </c>
      <c r="E10" s="16">
        <v>42355</v>
      </c>
      <c r="F10" s="16">
        <v>42370</v>
      </c>
      <c r="G10" s="17">
        <v>4843166</v>
      </c>
      <c r="H10" s="18">
        <v>96863</v>
      </c>
      <c r="I10" s="19" t="s">
        <v>296</v>
      </c>
      <c r="J10" s="20" t="s">
        <v>297</v>
      </c>
    </row>
    <row r="11" spans="1:10" customFormat="1" ht="15" x14ac:dyDescent="0.25">
      <c r="A11" s="14">
        <v>900149596</v>
      </c>
      <c r="B11" s="15" t="s">
        <v>295</v>
      </c>
      <c r="C11" s="15"/>
      <c r="D11" s="14">
        <v>79626</v>
      </c>
      <c r="E11" s="16">
        <v>42382</v>
      </c>
      <c r="F11" s="16">
        <v>42370</v>
      </c>
      <c r="G11" s="17">
        <v>2898600</v>
      </c>
      <c r="H11" s="18">
        <v>6641</v>
      </c>
      <c r="I11" s="19" t="s">
        <v>296</v>
      </c>
      <c r="J11" s="20" t="s">
        <v>297</v>
      </c>
    </row>
    <row r="12" spans="1:10" customFormat="1" ht="15" x14ac:dyDescent="0.25">
      <c r="A12" s="14">
        <v>900149596</v>
      </c>
      <c r="B12" s="15" t="s">
        <v>295</v>
      </c>
      <c r="C12" s="15"/>
      <c r="D12" s="14">
        <v>79761</v>
      </c>
      <c r="E12" s="16">
        <v>42384</v>
      </c>
      <c r="F12" s="16">
        <v>42370</v>
      </c>
      <c r="G12" s="17">
        <v>2197523</v>
      </c>
      <c r="H12" s="18">
        <v>6832</v>
      </c>
      <c r="I12" s="19" t="s">
        <v>296</v>
      </c>
      <c r="J12" s="20" t="s">
        <v>297</v>
      </c>
    </row>
    <row r="13" spans="1:10" customFormat="1" ht="15" x14ac:dyDescent="0.25">
      <c r="A13" s="14">
        <v>900149596</v>
      </c>
      <c r="B13" s="15" t="s">
        <v>295</v>
      </c>
      <c r="C13" s="15" t="s">
        <v>298</v>
      </c>
      <c r="D13" s="14">
        <v>2683</v>
      </c>
      <c r="E13" s="16">
        <v>42447</v>
      </c>
      <c r="F13" s="16">
        <v>42477</v>
      </c>
      <c r="G13" s="17">
        <v>507850</v>
      </c>
      <c r="H13" s="18">
        <v>6097</v>
      </c>
      <c r="I13" s="19" t="s">
        <v>296</v>
      </c>
      <c r="J13" s="20" t="s">
        <v>297</v>
      </c>
    </row>
    <row r="14" spans="1:10" customFormat="1" ht="15" x14ac:dyDescent="0.25">
      <c r="A14" s="14">
        <v>900149596</v>
      </c>
      <c r="B14" s="15" t="s">
        <v>295</v>
      </c>
      <c r="C14" s="15" t="s">
        <v>298</v>
      </c>
      <c r="D14" s="14">
        <v>5203</v>
      </c>
      <c r="E14" s="16">
        <v>42478</v>
      </c>
      <c r="F14" s="16">
        <v>42508</v>
      </c>
      <c r="G14" s="17">
        <v>2430180</v>
      </c>
      <c r="H14" s="18">
        <v>3430</v>
      </c>
      <c r="I14" s="19" t="s">
        <v>296</v>
      </c>
      <c r="J14" s="20" t="s">
        <v>297</v>
      </c>
    </row>
    <row r="15" spans="1:10" customFormat="1" ht="15" x14ac:dyDescent="0.25">
      <c r="A15" s="14">
        <v>900149596</v>
      </c>
      <c r="B15" s="15" t="s">
        <v>295</v>
      </c>
      <c r="C15" s="15" t="s">
        <v>298</v>
      </c>
      <c r="D15" s="14">
        <v>6854</v>
      </c>
      <c r="E15" s="16">
        <v>42538</v>
      </c>
      <c r="F15" s="16">
        <v>42568</v>
      </c>
      <c r="G15" s="17">
        <v>44541210</v>
      </c>
      <c r="H15" s="18">
        <v>69400</v>
      </c>
      <c r="I15" s="19" t="s">
        <v>296</v>
      </c>
      <c r="J15" s="20" t="s">
        <v>297</v>
      </c>
    </row>
    <row r="16" spans="1:10" customFormat="1" ht="15" x14ac:dyDescent="0.25">
      <c r="A16" s="14">
        <v>900149596</v>
      </c>
      <c r="B16" s="15" t="s">
        <v>295</v>
      </c>
      <c r="C16" s="15" t="s">
        <v>298</v>
      </c>
      <c r="D16" s="14">
        <v>11755</v>
      </c>
      <c r="E16" s="16">
        <v>42809</v>
      </c>
      <c r="F16" s="16">
        <v>42839</v>
      </c>
      <c r="G16" s="17">
        <v>5390000</v>
      </c>
      <c r="H16" s="18">
        <v>9408</v>
      </c>
      <c r="I16" s="19" t="s">
        <v>296</v>
      </c>
      <c r="J16" s="20" t="s">
        <v>297</v>
      </c>
    </row>
    <row r="17" spans="1:10" customFormat="1" ht="15" x14ac:dyDescent="0.25">
      <c r="A17" s="14">
        <v>900149596</v>
      </c>
      <c r="B17" s="15" t="s">
        <v>295</v>
      </c>
      <c r="C17" s="15" t="s">
        <v>298</v>
      </c>
      <c r="D17" s="14">
        <v>15203</v>
      </c>
      <c r="E17" s="16">
        <v>42989</v>
      </c>
      <c r="F17" s="16">
        <v>43019</v>
      </c>
      <c r="G17" s="17">
        <v>8749000</v>
      </c>
      <c r="H17" s="18">
        <v>8501403.3000000007</v>
      </c>
      <c r="I17" s="19" t="s">
        <v>296</v>
      </c>
      <c r="J17" s="20" t="s">
        <v>297</v>
      </c>
    </row>
    <row r="18" spans="1:10" customFormat="1" ht="15" x14ac:dyDescent="0.25">
      <c r="A18" s="14">
        <v>900149596</v>
      </c>
      <c r="B18" s="15" t="s">
        <v>295</v>
      </c>
      <c r="C18" s="15" t="s">
        <v>299</v>
      </c>
      <c r="D18" s="14">
        <v>54546</v>
      </c>
      <c r="E18" s="16">
        <v>44904</v>
      </c>
      <c r="F18" s="16">
        <v>44934</v>
      </c>
      <c r="G18" s="17">
        <v>5216</v>
      </c>
      <c r="H18" s="18">
        <v>5007.3599999999997</v>
      </c>
      <c r="I18" s="19" t="s">
        <v>296</v>
      </c>
      <c r="J18" s="20" t="s">
        <v>297</v>
      </c>
    </row>
    <row r="19" spans="1:10" customFormat="1" ht="15" x14ac:dyDescent="0.25">
      <c r="A19" s="14">
        <v>900149596</v>
      </c>
      <c r="B19" s="15" t="s">
        <v>295</v>
      </c>
      <c r="C19" s="15" t="s">
        <v>299</v>
      </c>
      <c r="D19" s="14">
        <v>69797</v>
      </c>
      <c r="E19" s="16">
        <v>45342</v>
      </c>
      <c r="F19" s="16">
        <v>45372</v>
      </c>
      <c r="G19" s="17">
        <v>250000</v>
      </c>
      <c r="H19" s="18">
        <v>219875</v>
      </c>
      <c r="I19" s="19" t="s">
        <v>296</v>
      </c>
      <c r="J19" s="20" t="s">
        <v>297</v>
      </c>
    </row>
    <row r="20" spans="1:10" customFormat="1" ht="15" x14ac:dyDescent="0.25">
      <c r="A20" s="14">
        <v>900149596</v>
      </c>
      <c r="B20" s="15" t="s">
        <v>295</v>
      </c>
      <c r="C20" s="15" t="s">
        <v>299</v>
      </c>
      <c r="D20" s="14">
        <v>73024</v>
      </c>
      <c r="E20" s="16">
        <v>45422</v>
      </c>
      <c r="F20" s="16">
        <v>45452</v>
      </c>
      <c r="G20" s="17">
        <v>250000</v>
      </c>
      <c r="H20" s="18">
        <v>240000</v>
      </c>
      <c r="I20" s="19" t="s">
        <v>296</v>
      </c>
      <c r="J20" s="20" t="s">
        <v>297</v>
      </c>
    </row>
    <row r="21" spans="1:10" customFormat="1" ht="15" x14ac:dyDescent="0.25">
      <c r="A21" s="14">
        <v>900149596</v>
      </c>
      <c r="B21" s="15" t="s">
        <v>295</v>
      </c>
      <c r="C21" s="15" t="s">
        <v>299</v>
      </c>
      <c r="D21" s="14">
        <v>73026</v>
      </c>
      <c r="E21" s="16">
        <v>45422</v>
      </c>
      <c r="F21" s="16">
        <v>45452</v>
      </c>
      <c r="G21" s="17">
        <v>250000</v>
      </c>
      <c r="H21" s="18">
        <v>240000</v>
      </c>
      <c r="I21" s="19" t="s">
        <v>296</v>
      </c>
      <c r="J21" s="20" t="s">
        <v>297</v>
      </c>
    </row>
    <row r="22" spans="1:10" customFormat="1" ht="15" x14ac:dyDescent="0.25">
      <c r="A22" s="14">
        <v>900149596</v>
      </c>
      <c r="B22" s="15" t="s">
        <v>295</v>
      </c>
      <c r="C22" s="15" t="s">
        <v>299</v>
      </c>
      <c r="D22" s="14">
        <v>73030</v>
      </c>
      <c r="E22" s="16">
        <v>45422</v>
      </c>
      <c r="F22" s="16">
        <v>45452</v>
      </c>
      <c r="G22" s="17">
        <v>250000</v>
      </c>
      <c r="H22" s="18">
        <v>240000</v>
      </c>
      <c r="I22" s="19" t="s">
        <v>296</v>
      </c>
      <c r="J22" s="20" t="s">
        <v>297</v>
      </c>
    </row>
    <row r="23" spans="1:10" customFormat="1" ht="15" x14ac:dyDescent="0.25">
      <c r="A23" s="14">
        <v>900149596</v>
      </c>
      <c r="B23" s="15" t="s">
        <v>295</v>
      </c>
      <c r="C23" s="15" t="s">
        <v>299</v>
      </c>
      <c r="D23" s="14">
        <v>73038</v>
      </c>
      <c r="E23" s="16">
        <v>45422</v>
      </c>
      <c r="F23" s="16">
        <v>45452</v>
      </c>
      <c r="G23" s="17">
        <v>250000</v>
      </c>
      <c r="H23" s="18">
        <v>240000</v>
      </c>
      <c r="I23" s="19" t="s">
        <v>296</v>
      </c>
      <c r="J23" s="20" t="s">
        <v>297</v>
      </c>
    </row>
    <row r="24" spans="1:10" customFormat="1" ht="15" x14ac:dyDescent="0.25">
      <c r="A24" s="14">
        <v>900149596</v>
      </c>
      <c r="B24" s="15" t="s">
        <v>295</v>
      </c>
      <c r="C24" s="15" t="s">
        <v>299</v>
      </c>
      <c r="D24" s="14">
        <v>74505</v>
      </c>
      <c r="E24" s="16">
        <v>45467</v>
      </c>
      <c r="F24" s="16">
        <v>45497</v>
      </c>
      <c r="G24" s="17">
        <v>250000</v>
      </c>
      <c r="H24" s="18">
        <v>240000</v>
      </c>
      <c r="I24" s="19" t="s">
        <v>296</v>
      </c>
      <c r="J24" s="20" t="s">
        <v>297</v>
      </c>
    </row>
    <row r="25" spans="1:10" customFormat="1" ht="15" x14ac:dyDescent="0.25">
      <c r="A25" s="14">
        <v>900149596</v>
      </c>
      <c r="B25" s="15" t="s">
        <v>295</v>
      </c>
      <c r="C25" s="15" t="s">
        <v>299</v>
      </c>
      <c r="D25" s="14">
        <v>74506</v>
      </c>
      <c r="E25" s="16">
        <v>45467</v>
      </c>
      <c r="F25" s="16">
        <v>45497</v>
      </c>
      <c r="G25" s="17">
        <v>250000</v>
      </c>
      <c r="H25" s="18">
        <v>211250</v>
      </c>
      <c r="I25" s="19" t="s">
        <v>296</v>
      </c>
      <c r="J25" s="20" t="s">
        <v>297</v>
      </c>
    </row>
    <row r="26" spans="1:10" customFormat="1" ht="15" x14ac:dyDescent="0.25">
      <c r="A26" s="14">
        <v>900149596</v>
      </c>
      <c r="B26" s="15" t="s">
        <v>295</v>
      </c>
      <c r="C26" s="15" t="s">
        <v>299</v>
      </c>
      <c r="D26" s="14">
        <v>74507</v>
      </c>
      <c r="E26" s="16">
        <v>45467</v>
      </c>
      <c r="F26" s="16">
        <v>45497</v>
      </c>
      <c r="G26" s="17">
        <v>250000</v>
      </c>
      <c r="H26" s="18">
        <v>211250</v>
      </c>
      <c r="I26" s="19" t="s">
        <v>296</v>
      </c>
      <c r="J26" s="20" t="s">
        <v>297</v>
      </c>
    </row>
    <row r="27" spans="1:10" customFormat="1" ht="15" x14ac:dyDescent="0.25">
      <c r="A27" s="14">
        <v>900149596</v>
      </c>
      <c r="B27" s="15" t="s">
        <v>295</v>
      </c>
      <c r="C27" s="15" t="s">
        <v>299</v>
      </c>
      <c r="D27" s="14">
        <v>74508</v>
      </c>
      <c r="E27" s="16">
        <v>45467</v>
      </c>
      <c r="F27" s="16">
        <v>45497</v>
      </c>
      <c r="G27" s="17">
        <v>250000</v>
      </c>
      <c r="H27" s="18">
        <v>240000</v>
      </c>
      <c r="I27" s="19" t="s">
        <v>296</v>
      </c>
      <c r="J27" s="20" t="s">
        <v>297</v>
      </c>
    </row>
    <row r="28" spans="1:10" customFormat="1" ht="15" x14ac:dyDescent="0.25">
      <c r="A28" s="14">
        <v>900149596</v>
      </c>
      <c r="B28" s="15" t="s">
        <v>295</v>
      </c>
      <c r="C28" s="15" t="s">
        <v>299</v>
      </c>
      <c r="D28" s="14">
        <v>74509</v>
      </c>
      <c r="E28" s="16">
        <v>45467</v>
      </c>
      <c r="F28" s="16">
        <v>45497</v>
      </c>
      <c r="G28" s="17">
        <v>299100</v>
      </c>
      <c r="H28" s="18">
        <v>287872.5</v>
      </c>
      <c r="I28" s="19" t="s">
        <v>296</v>
      </c>
      <c r="J28" s="20" t="s">
        <v>297</v>
      </c>
    </row>
    <row r="29" spans="1:10" customFormat="1" ht="15" x14ac:dyDescent="0.25">
      <c r="A29" s="14">
        <v>900149596</v>
      </c>
      <c r="B29" s="15" t="s">
        <v>295</v>
      </c>
      <c r="C29" s="15" t="s">
        <v>299</v>
      </c>
      <c r="D29" s="14">
        <v>74510</v>
      </c>
      <c r="E29" s="16">
        <v>45467</v>
      </c>
      <c r="F29" s="16">
        <v>45497</v>
      </c>
      <c r="G29" s="17">
        <v>250000</v>
      </c>
      <c r="H29" s="18">
        <v>100414</v>
      </c>
      <c r="I29" s="19" t="s">
        <v>296</v>
      </c>
      <c r="J29" s="20" t="s">
        <v>297</v>
      </c>
    </row>
    <row r="30" spans="1:10" customFormat="1" ht="15" x14ac:dyDescent="0.25">
      <c r="A30" s="14">
        <v>900149596</v>
      </c>
      <c r="B30" s="15" t="s">
        <v>295</v>
      </c>
      <c r="C30" s="15" t="s">
        <v>299</v>
      </c>
      <c r="D30" s="14">
        <v>74859</v>
      </c>
      <c r="E30" s="16">
        <v>45470</v>
      </c>
      <c r="F30" s="16">
        <v>45500</v>
      </c>
      <c r="G30" s="17">
        <v>328600</v>
      </c>
      <c r="H30" s="18">
        <v>283385</v>
      </c>
      <c r="I30" s="19" t="s">
        <v>296</v>
      </c>
      <c r="J30" s="20" t="s">
        <v>297</v>
      </c>
    </row>
    <row r="31" spans="1:10" customFormat="1" ht="15" x14ac:dyDescent="0.25">
      <c r="A31" s="14">
        <v>900149596</v>
      </c>
      <c r="B31" s="15" t="s">
        <v>295</v>
      </c>
      <c r="C31" s="15" t="s">
        <v>299</v>
      </c>
      <c r="D31" s="14">
        <v>74929</v>
      </c>
      <c r="E31" s="16">
        <v>45471</v>
      </c>
      <c r="F31" s="16">
        <v>45501</v>
      </c>
      <c r="G31" s="17">
        <v>300300</v>
      </c>
      <c r="H31" s="18">
        <v>289042.5</v>
      </c>
      <c r="I31" s="19" t="s">
        <v>296</v>
      </c>
      <c r="J31" s="20" t="s">
        <v>297</v>
      </c>
    </row>
    <row r="32" spans="1:10" customFormat="1" ht="15" x14ac:dyDescent="0.25">
      <c r="A32" s="14">
        <v>900149596</v>
      </c>
      <c r="B32" s="15" t="s">
        <v>295</v>
      </c>
      <c r="C32" s="15" t="s">
        <v>299</v>
      </c>
      <c r="D32" s="14">
        <v>74930</v>
      </c>
      <c r="E32" s="16">
        <v>45471</v>
      </c>
      <c r="F32" s="16">
        <v>45501</v>
      </c>
      <c r="G32" s="17">
        <v>316650</v>
      </c>
      <c r="H32" s="18">
        <v>304983.75</v>
      </c>
      <c r="I32" s="19" t="s">
        <v>296</v>
      </c>
      <c r="J32" s="20" t="s">
        <v>297</v>
      </c>
    </row>
    <row r="33" spans="1:10" customFormat="1" ht="15" x14ac:dyDescent="0.25">
      <c r="A33" s="14">
        <v>900149596</v>
      </c>
      <c r="B33" s="15" t="s">
        <v>295</v>
      </c>
      <c r="C33" s="15" t="s">
        <v>299</v>
      </c>
      <c r="D33" s="14">
        <v>74931</v>
      </c>
      <c r="E33" s="16">
        <v>45471</v>
      </c>
      <c r="F33" s="16">
        <v>45501</v>
      </c>
      <c r="G33" s="17">
        <v>349400</v>
      </c>
      <c r="H33" s="18">
        <v>336915</v>
      </c>
      <c r="I33" s="19" t="s">
        <v>296</v>
      </c>
      <c r="J33" s="20" t="s">
        <v>297</v>
      </c>
    </row>
    <row r="34" spans="1:10" customFormat="1" ht="15" x14ac:dyDescent="0.25">
      <c r="A34" s="14">
        <v>900149596</v>
      </c>
      <c r="B34" s="15" t="s">
        <v>295</v>
      </c>
      <c r="C34" s="15" t="s">
        <v>299</v>
      </c>
      <c r="D34" s="14">
        <v>75170</v>
      </c>
      <c r="E34" s="16">
        <v>45473</v>
      </c>
      <c r="F34" s="16">
        <v>45503</v>
      </c>
      <c r="G34" s="17">
        <v>300300</v>
      </c>
      <c r="H34" s="18">
        <v>284542.5</v>
      </c>
      <c r="I34" s="19" t="s">
        <v>296</v>
      </c>
      <c r="J34" s="20" t="s">
        <v>297</v>
      </c>
    </row>
    <row r="35" spans="1:10" customFormat="1" ht="15" x14ac:dyDescent="0.25">
      <c r="A35" s="14">
        <v>900149596</v>
      </c>
      <c r="B35" s="15" t="s">
        <v>295</v>
      </c>
      <c r="C35" s="15" t="s">
        <v>299</v>
      </c>
      <c r="D35" s="14">
        <v>75171</v>
      </c>
      <c r="E35" s="16">
        <v>45473</v>
      </c>
      <c r="F35" s="16">
        <v>45503</v>
      </c>
      <c r="G35" s="17">
        <v>349400</v>
      </c>
      <c r="H35" s="18">
        <v>303665</v>
      </c>
      <c r="I35" s="19" t="s">
        <v>296</v>
      </c>
      <c r="J35" s="20" t="s">
        <v>297</v>
      </c>
    </row>
    <row r="36" spans="1:10" customFormat="1" ht="15" x14ac:dyDescent="0.25">
      <c r="A36" s="14">
        <v>900149596</v>
      </c>
      <c r="B36" s="15" t="s">
        <v>295</v>
      </c>
      <c r="C36" s="15" t="s">
        <v>299</v>
      </c>
      <c r="D36" s="14">
        <v>75172</v>
      </c>
      <c r="E36" s="16">
        <v>45473</v>
      </c>
      <c r="F36" s="16">
        <v>45503</v>
      </c>
      <c r="G36" s="17">
        <v>300300</v>
      </c>
      <c r="H36" s="18">
        <v>284542.5</v>
      </c>
      <c r="I36" s="19" t="s">
        <v>296</v>
      </c>
      <c r="J36" s="20" t="s">
        <v>297</v>
      </c>
    </row>
    <row r="37" spans="1:10" customFormat="1" ht="15" x14ac:dyDescent="0.25">
      <c r="A37" s="14">
        <v>900149596</v>
      </c>
      <c r="B37" s="15" t="s">
        <v>295</v>
      </c>
      <c r="C37" t="s">
        <v>300</v>
      </c>
      <c r="D37" s="11">
        <v>301001482</v>
      </c>
      <c r="E37" s="2">
        <v>45531</v>
      </c>
      <c r="F37" s="21">
        <f>E37</f>
        <v>45531</v>
      </c>
      <c r="G37" s="17">
        <v>240000</v>
      </c>
      <c r="H37" s="18">
        <f>VLOOKUP(D37,CARTERA!B2:G63,6,0)</f>
        <v>240000</v>
      </c>
      <c r="I37" s="19" t="s">
        <v>296</v>
      </c>
      <c r="J37" s="20" t="s">
        <v>297</v>
      </c>
    </row>
    <row r="38" spans="1:10" customFormat="1" ht="15" x14ac:dyDescent="0.25">
      <c r="A38" s="14">
        <v>900149596</v>
      </c>
      <c r="B38" s="15" t="s">
        <v>295</v>
      </c>
      <c r="C38" t="s">
        <v>300</v>
      </c>
      <c r="D38" s="11">
        <v>301001483</v>
      </c>
      <c r="E38" s="2">
        <v>45531</v>
      </c>
      <c r="F38" s="21">
        <f t="shared" ref="F38:F92" si="0">E38</f>
        <v>45531</v>
      </c>
      <c r="G38" s="17">
        <v>49042</v>
      </c>
      <c r="H38" s="18">
        <f>VLOOKUP(D38,CARTERA!B3:G64,6,0)</f>
        <v>49042</v>
      </c>
      <c r="I38" s="19" t="s">
        <v>296</v>
      </c>
      <c r="J38" s="20" t="s">
        <v>297</v>
      </c>
    </row>
    <row r="39" spans="1:10" customFormat="1" ht="15" x14ac:dyDescent="0.25">
      <c r="A39" s="14">
        <v>900149596</v>
      </c>
      <c r="B39" s="15" t="s">
        <v>295</v>
      </c>
      <c r="C39" t="s">
        <v>300</v>
      </c>
      <c r="D39" s="11">
        <v>301001484</v>
      </c>
      <c r="E39" s="2">
        <v>45531</v>
      </c>
      <c r="F39" s="21">
        <f t="shared" si="0"/>
        <v>45531</v>
      </c>
      <c r="G39" s="17">
        <v>49042</v>
      </c>
      <c r="H39" s="18">
        <f>VLOOKUP(D39,CARTERA!B4:G65,6,0)</f>
        <v>49042</v>
      </c>
      <c r="I39" s="19" t="s">
        <v>296</v>
      </c>
      <c r="J39" s="20" t="s">
        <v>297</v>
      </c>
    </row>
    <row r="40" spans="1:10" customFormat="1" ht="15" x14ac:dyDescent="0.25">
      <c r="A40" s="14">
        <v>900149596</v>
      </c>
      <c r="B40" s="15" t="s">
        <v>295</v>
      </c>
      <c r="C40" t="s">
        <v>300</v>
      </c>
      <c r="D40" s="11">
        <v>301001485</v>
      </c>
      <c r="E40" s="2">
        <v>45531</v>
      </c>
      <c r="F40" s="21">
        <f t="shared" si="0"/>
        <v>45531</v>
      </c>
      <c r="G40" s="17">
        <v>240000</v>
      </c>
      <c r="H40" s="18">
        <f>VLOOKUP(D40,CARTERA!B5:G66,6,0)</f>
        <v>240000</v>
      </c>
      <c r="I40" s="19" t="s">
        <v>296</v>
      </c>
      <c r="J40" s="20" t="s">
        <v>297</v>
      </c>
    </row>
    <row r="41" spans="1:10" customFormat="1" ht="15" x14ac:dyDescent="0.25">
      <c r="A41" s="14">
        <v>900149596</v>
      </c>
      <c r="B41" s="15" t="s">
        <v>295</v>
      </c>
      <c r="C41" t="s">
        <v>300</v>
      </c>
      <c r="D41" s="11">
        <v>301001486</v>
      </c>
      <c r="E41" s="2">
        <v>45531</v>
      </c>
      <c r="F41" s="21">
        <f t="shared" si="0"/>
        <v>45531</v>
      </c>
      <c r="G41" s="17">
        <v>240000</v>
      </c>
      <c r="H41" s="18">
        <f>VLOOKUP(D41,CARTERA!B6:G67,6,0)</f>
        <v>240000</v>
      </c>
      <c r="I41" s="19" t="s">
        <v>296</v>
      </c>
      <c r="J41" s="20" t="s">
        <v>297</v>
      </c>
    </row>
    <row r="42" spans="1:10" customFormat="1" ht="15" x14ac:dyDescent="0.25">
      <c r="A42" s="14">
        <v>900149596</v>
      </c>
      <c r="B42" s="15" t="s">
        <v>295</v>
      </c>
      <c r="C42" t="s">
        <v>300</v>
      </c>
      <c r="D42" s="11">
        <v>301001487</v>
      </c>
      <c r="E42" s="2">
        <v>45531</v>
      </c>
      <c r="F42" s="21">
        <f t="shared" si="0"/>
        <v>45531</v>
      </c>
      <c r="G42" s="17">
        <v>49042</v>
      </c>
      <c r="H42" s="18">
        <f>VLOOKUP(D42,CARTERA!B7:G68,6,0)</f>
        <v>49042</v>
      </c>
      <c r="I42" s="19" t="s">
        <v>296</v>
      </c>
      <c r="J42" s="20" t="s">
        <v>297</v>
      </c>
    </row>
    <row r="43" spans="1:10" customFormat="1" ht="15" x14ac:dyDescent="0.25">
      <c r="A43" s="14">
        <v>900149596</v>
      </c>
      <c r="B43" s="15" t="s">
        <v>295</v>
      </c>
      <c r="C43" t="s">
        <v>300</v>
      </c>
      <c r="D43" s="11">
        <v>301001488</v>
      </c>
      <c r="E43" s="2">
        <v>45531</v>
      </c>
      <c r="F43" s="21">
        <f t="shared" si="0"/>
        <v>45531</v>
      </c>
      <c r="G43" s="17">
        <v>240000</v>
      </c>
      <c r="H43" s="18">
        <f>VLOOKUP(D43,CARTERA!B8:G69,6,0)</f>
        <v>240000</v>
      </c>
      <c r="I43" s="19" t="s">
        <v>296</v>
      </c>
      <c r="J43" s="20" t="s">
        <v>297</v>
      </c>
    </row>
    <row r="44" spans="1:10" customFormat="1" ht="15" x14ac:dyDescent="0.25">
      <c r="A44" s="14">
        <v>900149596</v>
      </c>
      <c r="B44" s="15" t="s">
        <v>295</v>
      </c>
      <c r="C44" t="s">
        <v>300</v>
      </c>
      <c r="D44" s="11">
        <v>301001489</v>
      </c>
      <c r="E44" s="2">
        <v>45531</v>
      </c>
      <c r="F44" s="21">
        <f t="shared" si="0"/>
        <v>45531</v>
      </c>
      <c r="G44" s="17">
        <v>240000</v>
      </c>
      <c r="H44" s="18">
        <f>VLOOKUP(D44,CARTERA!B9:G70,6,0)</f>
        <v>240000</v>
      </c>
      <c r="I44" s="19" t="s">
        <v>296</v>
      </c>
      <c r="J44" s="20" t="s">
        <v>297</v>
      </c>
    </row>
    <row r="45" spans="1:10" customFormat="1" ht="15" x14ac:dyDescent="0.25">
      <c r="A45" s="14">
        <v>900149596</v>
      </c>
      <c r="B45" s="15" t="s">
        <v>295</v>
      </c>
      <c r="C45" t="s">
        <v>300</v>
      </c>
      <c r="D45" s="11">
        <v>301001490</v>
      </c>
      <c r="E45" s="2">
        <v>45531</v>
      </c>
      <c r="F45" s="21">
        <f t="shared" si="0"/>
        <v>45531</v>
      </c>
      <c r="G45" s="17">
        <v>49042</v>
      </c>
      <c r="H45" s="18">
        <f>VLOOKUP(D45,CARTERA!B10:G71,6,0)</f>
        <v>49042</v>
      </c>
      <c r="I45" s="19" t="s">
        <v>296</v>
      </c>
      <c r="J45" s="20" t="s">
        <v>297</v>
      </c>
    </row>
    <row r="46" spans="1:10" customFormat="1" ht="15" x14ac:dyDescent="0.25">
      <c r="A46" s="14">
        <v>900149596</v>
      </c>
      <c r="B46" s="15" t="s">
        <v>295</v>
      </c>
      <c r="C46" t="s">
        <v>300</v>
      </c>
      <c r="D46" s="11">
        <v>301001491</v>
      </c>
      <c r="E46" s="2">
        <v>45531</v>
      </c>
      <c r="F46" s="21">
        <f t="shared" si="0"/>
        <v>45531</v>
      </c>
      <c r="G46" s="17">
        <v>240000</v>
      </c>
      <c r="H46" s="18">
        <f>VLOOKUP(D46,CARTERA!B11:G72,6,0)</f>
        <v>240000</v>
      </c>
      <c r="I46" s="19" t="s">
        <v>296</v>
      </c>
      <c r="J46" s="20" t="s">
        <v>297</v>
      </c>
    </row>
    <row r="47" spans="1:10" customFormat="1" ht="15" x14ac:dyDescent="0.25">
      <c r="A47" s="14">
        <v>900149596</v>
      </c>
      <c r="B47" s="15" t="s">
        <v>295</v>
      </c>
      <c r="C47" t="s">
        <v>300</v>
      </c>
      <c r="D47" s="11">
        <v>301001492</v>
      </c>
      <c r="E47" s="2">
        <v>45531</v>
      </c>
      <c r="F47" s="21">
        <f t="shared" si="0"/>
        <v>45531</v>
      </c>
      <c r="G47" s="17">
        <v>64984</v>
      </c>
      <c r="H47" s="18">
        <f>VLOOKUP(D47,CARTERA!B12:G73,6,0)</f>
        <v>64984</v>
      </c>
      <c r="I47" s="19" t="s">
        <v>296</v>
      </c>
      <c r="J47" s="20" t="s">
        <v>297</v>
      </c>
    </row>
    <row r="48" spans="1:10" customFormat="1" ht="15" x14ac:dyDescent="0.25">
      <c r="A48" s="14">
        <v>900149596</v>
      </c>
      <c r="B48" s="15" t="s">
        <v>295</v>
      </c>
      <c r="C48" t="s">
        <v>300</v>
      </c>
      <c r="D48" s="11">
        <v>301001493</v>
      </c>
      <c r="E48" s="2">
        <v>45531</v>
      </c>
      <c r="F48" s="21">
        <f t="shared" si="0"/>
        <v>45531</v>
      </c>
      <c r="G48" s="17">
        <v>240000</v>
      </c>
      <c r="H48" s="18">
        <f>VLOOKUP(D48,CARTERA!B13:G74,6,0)</f>
        <v>240000</v>
      </c>
      <c r="I48" s="19" t="s">
        <v>296</v>
      </c>
      <c r="J48" s="20" t="s">
        <v>297</v>
      </c>
    </row>
    <row r="49" spans="1:10" customFormat="1" ht="15" x14ac:dyDescent="0.25">
      <c r="A49" s="14">
        <v>900149596</v>
      </c>
      <c r="B49" s="15" t="s">
        <v>295</v>
      </c>
      <c r="C49" t="s">
        <v>300</v>
      </c>
      <c r="D49" s="11">
        <v>301001494</v>
      </c>
      <c r="E49" s="2">
        <v>45531</v>
      </c>
      <c r="F49" s="21">
        <f t="shared" si="0"/>
        <v>45531</v>
      </c>
      <c r="G49" s="17">
        <v>49042</v>
      </c>
      <c r="H49" s="18">
        <f>VLOOKUP(D49,CARTERA!B14:G75,6,0)</f>
        <v>49042</v>
      </c>
      <c r="I49" s="19" t="s">
        <v>296</v>
      </c>
      <c r="J49" s="20" t="s">
        <v>297</v>
      </c>
    </row>
    <row r="50" spans="1:10" customFormat="1" ht="15" x14ac:dyDescent="0.25">
      <c r="A50" s="14">
        <v>900149596</v>
      </c>
      <c r="B50" s="15" t="s">
        <v>295</v>
      </c>
      <c r="C50" t="s">
        <v>300</v>
      </c>
      <c r="D50" s="11">
        <v>301001495</v>
      </c>
      <c r="E50" s="2">
        <v>45531</v>
      </c>
      <c r="F50" s="21">
        <f t="shared" si="0"/>
        <v>45531</v>
      </c>
      <c r="G50" s="17">
        <v>240000</v>
      </c>
      <c r="H50" s="18">
        <f>VLOOKUP(D50,CARTERA!B15:G76,6,0)</f>
        <v>240000</v>
      </c>
      <c r="I50" s="19" t="s">
        <v>296</v>
      </c>
      <c r="J50" s="20" t="s">
        <v>297</v>
      </c>
    </row>
    <row r="51" spans="1:10" customFormat="1" ht="15" x14ac:dyDescent="0.25">
      <c r="A51" s="14">
        <v>900149596</v>
      </c>
      <c r="B51" s="15" t="s">
        <v>295</v>
      </c>
      <c r="C51" t="s">
        <v>300</v>
      </c>
      <c r="D51" s="11">
        <v>301001496</v>
      </c>
      <c r="E51" s="2">
        <v>45531</v>
      </c>
      <c r="F51" s="21">
        <f t="shared" si="0"/>
        <v>45531</v>
      </c>
      <c r="G51" s="17">
        <v>49042</v>
      </c>
      <c r="H51" s="18">
        <f>VLOOKUP(D51,CARTERA!B16:G77,6,0)</f>
        <v>49042</v>
      </c>
      <c r="I51" s="19" t="s">
        <v>296</v>
      </c>
      <c r="J51" s="20" t="s">
        <v>297</v>
      </c>
    </row>
    <row r="52" spans="1:10" customFormat="1" ht="15" x14ac:dyDescent="0.25">
      <c r="A52" s="14">
        <v>900149596</v>
      </c>
      <c r="B52" s="15" t="s">
        <v>295</v>
      </c>
      <c r="C52" t="s">
        <v>300</v>
      </c>
      <c r="D52" s="11">
        <v>301001497</v>
      </c>
      <c r="E52" s="2">
        <v>45531</v>
      </c>
      <c r="F52" s="21">
        <f t="shared" si="0"/>
        <v>45531</v>
      </c>
      <c r="G52" s="17">
        <v>240000</v>
      </c>
      <c r="H52" s="18">
        <f>VLOOKUP(D52,CARTERA!B17:G78,6,0)</f>
        <v>240000</v>
      </c>
      <c r="I52" s="19" t="s">
        <v>296</v>
      </c>
      <c r="J52" s="20" t="s">
        <v>297</v>
      </c>
    </row>
    <row r="53" spans="1:10" customFormat="1" ht="15" x14ac:dyDescent="0.25">
      <c r="A53" s="14">
        <v>900149596</v>
      </c>
      <c r="B53" s="15" t="s">
        <v>295</v>
      </c>
      <c r="C53" t="s">
        <v>300</v>
      </c>
      <c r="D53" s="11">
        <v>301001498</v>
      </c>
      <c r="E53" s="2">
        <v>45531</v>
      </c>
      <c r="F53" s="21">
        <f t="shared" si="0"/>
        <v>45531</v>
      </c>
      <c r="G53" s="17">
        <v>49042</v>
      </c>
      <c r="H53" s="18">
        <f>VLOOKUP(D53,CARTERA!B18:G79,6,0)</f>
        <v>49042</v>
      </c>
      <c r="I53" s="19" t="s">
        <v>296</v>
      </c>
      <c r="J53" s="20" t="s">
        <v>297</v>
      </c>
    </row>
    <row r="54" spans="1:10" customFormat="1" ht="15" x14ac:dyDescent="0.25">
      <c r="A54" s="14">
        <v>900149596</v>
      </c>
      <c r="B54" s="15" t="s">
        <v>295</v>
      </c>
      <c r="C54" t="s">
        <v>300</v>
      </c>
      <c r="D54" s="11">
        <v>301001499</v>
      </c>
      <c r="E54" s="2">
        <v>45531</v>
      </c>
      <c r="F54" s="21">
        <f t="shared" si="0"/>
        <v>45531</v>
      </c>
      <c r="G54" s="17">
        <v>240000</v>
      </c>
      <c r="H54" s="18">
        <f>VLOOKUP(D54,CARTERA!B19:G80,6,0)</f>
        <v>240000</v>
      </c>
      <c r="I54" s="19" t="s">
        <v>296</v>
      </c>
      <c r="J54" s="20" t="s">
        <v>297</v>
      </c>
    </row>
    <row r="55" spans="1:10" customFormat="1" ht="15" x14ac:dyDescent="0.25">
      <c r="A55" s="14">
        <v>900149596</v>
      </c>
      <c r="B55" s="15" t="s">
        <v>295</v>
      </c>
      <c r="C55" t="s">
        <v>300</v>
      </c>
      <c r="D55" s="11">
        <v>301001500</v>
      </c>
      <c r="E55" s="2">
        <v>45531</v>
      </c>
      <c r="F55" s="21">
        <f t="shared" si="0"/>
        <v>45531</v>
      </c>
      <c r="G55" s="17">
        <v>96915</v>
      </c>
      <c r="H55" s="18">
        <f>VLOOKUP(D55,CARTERA!B20:G81,6,0)</f>
        <v>96915</v>
      </c>
      <c r="I55" s="19" t="s">
        <v>296</v>
      </c>
      <c r="J55" s="20" t="s">
        <v>297</v>
      </c>
    </row>
    <row r="56" spans="1:10" customFormat="1" ht="15" x14ac:dyDescent="0.25">
      <c r="A56" s="14">
        <v>900149596</v>
      </c>
      <c r="B56" s="15" t="s">
        <v>295</v>
      </c>
      <c r="C56" t="s">
        <v>300</v>
      </c>
      <c r="D56" s="11">
        <v>301001501</v>
      </c>
      <c r="E56" s="2">
        <v>45531</v>
      </c>
      <c r="F56" s="21">
        <f t="shared" si="0"/>
        <v>45531</v>
      </c>
      <c r="G56" s="17">
        <v>240000</v>
      </c>
      <c r="H56" s="18">
        <f>VLOOKUP(D56,CARTERA!B21:G82,6,0)</f>
        <v>240000</v>
      </c>
      <c r="I56" s="19" t="s">
        <v>296</v>
      </c>
      <c r="J56" s="20" t="s">
        <v>297</v>
      </c>
    </row>
    <row r="57" spans="1:10" customFormat="1" ht="15" x14ac:dyDescent="0.25">
      <c r="A57" s="14">
        <v>900149596</v>
      </c>
      <c r="B57" s="15" t="s">
        <v>295</v>
      </c>
      <c r="C57" t="s">
        <v>300</v>
      </c>
      <c r="D57" s="11">
        <v>301001502</v>
      </c>
      <c r="E57" s="2">
        <v>45531</v>
      </c>
      <c r="F57" s="21">
        <f t="shared" si="0"/>
        <v>45531</v>
      </c>
      <c r="G57" s="17">
        <v>66154</v>
      </c>
      <c r="H57" s="18">
        <f>VLOOKUP(D57,CARTERA!B22:G83,6,0)</f>
        <v>66154</v>
      </c>
      <c r="I57" s="19" t="s">
        <v>296</v>
      </c>
      <c r="J57" s="20" t="s">
        <v>297</v>
      </c>
    </row>
    <row r="58" spans="1:10" customFormat="1" ht="15" x14ac:dyDescent="0.25">
      <c r="A58" s="14">
        <v>900149596</v>
      </c>
      <c r="B58" s="15" t="s">
        <v>295</v>
      </c>
      <c r="C58" t="s">
        <v>300</v>
      </c>
      <c r="D58" s="11">
        <v>301001503</v>
      </c>
      <c r="E58" s="2">
        <v>45531</v>
      </c>
      <c r="F58" s="21">
        <f t="shared" si="0"/>
        <v>45531</v>
      </c>
      <c r="G58" s="17">
        <v>240000</v>
      </c>
      <c r="H58" s="18">
        <f>VLOOKUP(D58,CARTERA!B23:G84,6,0)</f>
        <v>240000</v>
      </c>
      <c r="I58" s="19" t="s">
        <v>296</v>
      </c>
      <c r="J58" s="20" t="s">
        <v>297</v>
      </c>
    </row>
    <row r="59" spans="1:10" customFormat="1" ht="15" x14ac:dyDescent="0.25">
      <c r="A59" s="14">
        <v>900149596</v>
      </c>
      <c r="B59" s="15" t="s">
        <v>295</v>
      </c>
      <c r="C59" t="s">
        <v>300</v>
      </c>
      <c r="D59" s="11">
        <v>301001504</v>
      </c>
      <c r="E59" s="2">
        <v>45531</v>
      </c>
      <c r="F59" s="21">
        <f t="shared" si="0"/>
        <v>45531</v>
      </c>
      <c r="G59" s="17">
        <v>49042</v>
      </c>
      <c r="H59" s="18">
        <f>VLOOKUP(D59,CARTERA!B24:G85,6,0)</f>
        <v>49042</v>
      </c>
      <c r="I59" s="19" t="s">
        <v>296</v>
      </c>
      <c r="J59" s="20" t="s">
        <v>297</v>
      </c>
    </row>
    <row r="60" spans="1:10" customFormat="1" ht="15" x14ac:dyDescent="0.25">
      <c r="A60" s="14">
        <v>900149596</v>
      </c>
      <c r="B60" s="15" t="s">
        <v>295</v>
      </c>
      <c r="C60" t="s">
        <v>300</v>
      </c>
      <c r="D60" s="11">
        <v>301001505</v>
      </c>
      <c r="E60" s="2">
        <v>45531</v>
      </c>
      <c r="F60" s="21">
        <f t="shared" si="0"/>
        <v>45531</v>
      </c>
      <c r="G60" s="17">
        <v>240000</v>
      </c>
      <c r="H60" s="18">
        <f>VLOOKUP(D60,CARTERA!B25:G86,6,0)</f>
        <v>240000</v>
      </c>
      <c r="I60" s="19" t="s">
        <v>296</v>
      </c>
      <c r="J60" s="20" t="s">
        <v>297</v>
      </c>
    </row>
    <row r="61" spans="1:10" customFormat="1" ht="15" x14ac:dyDescent="0.25">
      <c r="A61" s="14">
        <v>900149596</v>
      </c>
      <c r="B61" s="15" t="s">
        <v>295</v>
      </c>
      <c r="C61" t="s">
        <v>300</v>
      </c>
      <c r="D61" s="11">
        <v>301001506</v>
      </c>
      <c r="E61" s="2">
        <v>45531</v>
      </c>
      <c r="F61" s="21">
        <f t="shared" si="0"/>
        <v>45531</v>
      </c>
      <c r="G61" s="17">
        <v>96915</v>
      </c>
      <c r="H61" s="18">
        <f>VLOOKUP(D61,CARTERA!B26:G87,6,0)</f>
        <v>96915</v>
      </c>
      <c r="I61" s="19" t="s">
        <v>296</v>
      </c>
      <c r="J61" s="20" t="s">
        <v>297</v>
      </c>
    </row>
    <row r="62" spans="1:10" customFormat="1" ht="15" x14ac:dyDescent="0.25">
      <c r="A62" s="14">
        <v>900149596</v>
      </c>
      <c r="B62" s="15" t="s">
        <v>295</v>
      </c>
      <c r="C62" t="s">
        <v>300</v>
      </c>
      <c r="D62" s="11">
        <v>301001507</v>
      </c>
      <c r="E62" s="2">
        <v>45531</v>
      </c>
      <c r="F62" s="21">
        <f t="shared" si="0"/>
        <v>45531</v>
      </c>
      <c r="G62" s="17">
        <v>240000</v>
      </c>
      <c r="H62" s="18">
        <f>VLOOKUP(D62,CARTERA!B27:G88,6,0)</f>
        <v>240000</v>
      </c>
      <c r="I62" s="19" t="s">
        <v>296</v>
      </c>
      <c r="J62" s="20" t="s">
        <v>297</v>
      </c>
    </row>
    <row r="63" spans="1:10" customFormat="1" ht="15" x14ac:dyDescent="0.25">
      <c r="A63" s="14">
        <v>900149596</v>
      </c>
      <c r="B63" s="15" t="s">
        <v>295</v>
      </c>
      <c r="C63" t="s">
        <v>300</v>
      </c>
      <c r="D63" s="11">
        <v>301001508</v>
      </c>
      <c r="E63" s="2">
        <v>45531</v>
      </c>
      <c r="F63" s="21">
        <f t="shared" si="0"/>
        <v>45531</v>
      </c>
      <c r="G63" s="17">
        <v>47872</v>
      </c>
      <c r="H63" s="18">
        <f>VLOOKUP(D63,CARTERA!B28:G89,6,0)</f>
        <v>47872</v>
      </c>
      <c r="I63" s="19" t="s">
        <v>296</v>
      </c>
      <c r="J63" s="20" t="s">
        <v>297</v>
      </c>
    </row>
    <row r="64" spans="1:10" customFormat="1" ht="15" x14ac:dyDescent="0.25">
      <c r="A64" s="14">
        <v>900149596</v>
      </c>
      <c r="B64" s="15" t="s">
        <v>295</v>
      </c>
      <c r="C64" t="s">
        <v>300</v>
      </c>
      <c r="D64" s="11">
        <v>301001509</v>
      </c>
      <c r="E64" s="2">
        <v>45531</v>
      </c>
      <c r="F64" s="21">
        <f t="shared" si="0"/>
        <v>45531</v>
      </c>
      <c r="G64" s="17">
        <v>720000</v>
      </c>
      <c r="H64" s="18">
        <f>VLOOKUP(D64,CARTERA!B29:G90,6,0)</f>
        <v>720000</v>
      </c>
      <c r="I64" s="19" t="s">
        <v>296</v>
      </c>
      <c r="J64" s="20" t="s">
        <v>297</v>
      </c>
    </row>
    <row r="65" spans="1:10" customFormat="1" ht="15" x14ac:dyDescent="0.25">
      <c r="A65" s="14">
        <v>900149596</v>
      </c>
      <c r="B65" s="15" t="s">
        <v>295</v>
      </c>
      <c r="C65" t="s">
        <v>300</v>
      </c>
      <c r="D65" s="11">
        <v>301001510</v>
      </c>
      <c r="E65" s="2">
        <v>45531</v>
      </c>
      <c r="F65" s="21">
        <f t="shared" si="0"/>
        <v>45531</v>
      </c>
      <c r="G65" s="17">
        <v>44109</v>
      </c>
      <c r="H65" s="18">
        <f>VLOOKUP(D65,CARTERA!B30:G91,6,0)</f>
        <v>44109</v>
      </c>
      <c r="I65" s="19" t="s">
        <v>296</v>
      </c>
      <c r="J65" s="20" t="s">
        <v>297</v>
      </c>
    </row>
    <row r="66" spans="1:10" customFormat="1" ht="15" x14ac:dyDescent="0.25">
      <c r="A66" s="14">
        <v>900149596</v>
      </c>
      <c r="B66" s="15" t="s">
        <v>295</v>
      </c>
      <c r="C66" t="s">
        <v>300</v>
      </c>
      <c r="D66" s="11">
        <v>301001511</v>
      </c>
      <c r="E66" s="2">
        <v>45531</v>
      </c>
      <c r="F66" s="21">
        <f t="shared" si="0"/>
        <v>45531</v>
      </c>
      <c r="G66" s="17">
        <v>49042</v>
      </c>
      <c r="H66" s="18">
        <f>VLOOKUP(D66,CARTERA!B31:G92,6,0)</f>
        <v>49042</v>
      </c>
      <c r="I66" s="19" t="s">
        <v>296</v>
      </c>
      <c r="J66" s="20" t="s">
        <v>297</v>
      </c>
    </row>
    <row r="67" spans="1:10" customFormat="1" ht="15" x14ac:dyDescent="0.25">
      <c r="A67" s="14">
        <v>900149596</v>
      </c>
      <c r="B67" s="15" t="s">
        <v>295</v>
      </c>
      <c r="C67" t="s">
        <v>300</v>
      </c>
      <c r="D67" s="11">
        <v>301003538</v>
      </c>
      <c r="E67" s="2">
        <v>45589</v>
      </c>
      <c r="F67" s="21">
        <f t="shared" si="0"/>
        <v>45589</v>
      </c>
      <c r="G67" s="18">
        <v>1273515</v>
      </c>
      <c r="H67" s="18">
        <v>1273515</v>
      </c>
      <c r="I67" s="19" t="s">
        <v>296</v>
      </c>
      <c r="J67" s="20" t="s">
        <v>297</v>
      </c>
    </row>
    <row r="68" spans="1:10" customFormat="1" ht="15" x14ac:dyDescent="0.25">
      <c r="A68" s="14">
        <v>900149596</v>
      </c>
      <c r="B68" s="15" t="s">
        <v>295</v>
      </c>
      <c r="C68" t="s">
        <v>300</v>
      </c>
      <c r="D68" s="11">
        <v>301003539</v>
      </c>
      <c r="E68" s="2">
        <v>45589</v>
      </c>
      <c r="F68" s="21">
        <f t="shared" si="0"/>
        <v>45589</v>
      </c>
      <c r="G68" s="17">
        <v>240000</v>
      </c>
      <c r="H68" s="18">
        <v>306154</v>
      </c>
      <c r="I68" s="19" t="s">
        <v>296</v>
      </c>
      <c r="J68" s="20" t="s">
        <v>297</v>
      </c>
    </row>
    <row r="69" spans="1:10" customFormat="1" ht="15" x14ac:dyDescent="0.25">
      <c r="A69" s="14">
        <v>900149596</v>
      </c>
      <c r="B69" s="15" t="s">
        <v>295</v>
      </c>
      <c r="C69" t="s">
        <v>300</v>
      </c>
      <c r="D69" s="11">
        <v>301003540</v>
      </c>
      <c r="E69" s="2">
        <v>45589</v>
      </c>
      <c r="F69" s="21">
        <f t="shared" si="0"/>
        <v>45589</v>
      </c>
      <c r="G69" s="17">
        <v>240000</v>
      </c>
      <c r="H69" s="18">
        <f>VLOOKUP(D69,CARTERA!B36:G97,6,0)</f>
        <v>240000</v>
      </c>
      <c r="I69" s="19" t="s">
        <v>296</v>
      </c>
      <c r="J69" s="20" t="s">
        <v>297</v>
      </c>
    </row>
    <row r="70" spans="1:10" customFormat="1" ht="15" x14ac:dyDescent="0.25">
      <c r="A70" s="14">
        <v>900149596</v>
      </c>
      <c r="B70" s="15" t="s">
        <v>295</v>
      </c>
      <c r="C70" t="s">
        <v>300</v>
      </c>
      <c r="D70" s="11">
        <v>301003542</v>
      </c>
      <c r="E70" s="2">
        <v>45589</v>
      </c>
      <c r="F70" s="21">
        <f t="shared" si="0"/>
        <v>45589</v>
      </c>
      <c r="G70" s="17">
        <v>240000</v>
      </c>
      <c r="H70" s="18">
        <v>289042</v>
      </c>
      <c r="I70" s="19" t="s">
        <v>296</v>
      </c>
      <c r="J70" s="20" t="s">
        <v>297</v>
      </c>
    </row>
    <row r="71" spans="1:10" customFormat="1" ht="15" x14ac:dyDescent="0.25">
      <c r="A71" s="14">
        <v>900149596</v>
      </c>
      <c r="B71" s="15" t="s">
        <v>295</v>
      </c>
      <c r="C71" t="s">
        <v>300</v>
      </c>
      <c r="D71" s="11">
        <v>301003543</v>
      </c>
      <c r="E71" s="2">
        <v>45589</v>
      </c>
      <c r="F71" s="21">
        <f t="shared" si="0"/>
        <v>45589</v>
      </c>
      <c r="G71" s="17">
        <v>240000</v>
      </c>
      <c r="H71" s="18">
        <f>VLOOKUP(D71,CARTERA!B39:G100,6,0)</f>
        <v>240000</v>
      </c>
      <c r="I71" s="19" t="s">
        <v>296</v>
      </c>
      <c r="J71" s="20" t="s">
        <v>297</v>
      </c>
    </row>
    <row r="72" spans="1:10" customFormat="1" ht="15" x14ac:dyDescent="0.25">
      <c r="A72" s="14">
        <v>900149596</v>
      </c>
      <c r="B72" s="15" t="s">
        <v>295</v>
      </c>
      <c r="C72" t="s">
        <v>300</v>
      </c>
      <c r="D72" s="11">
        <v>301003544</v>
      </c>
      <c r="E72" s="2">
        <v>45589</v>
      </c>
      <c r="F72" s="21">
        <f t="shared" si="0"/>
        <v>45589</v>
      </c>
      <c r="G72" s="17">
        <v>257809</v>
      </c>
      <c r="H72" s="18">
        <f>VLOOKUP(D72,CARTERA!B40:G101,6,0)</f>
        <v>257809</v>
      </c>
      <c r="I72" s="19" t="s">
        <v>296</v>
      </c>
      <c r="J72" s="20" t="s">
        <v>297</v>
      </c>
    </row>
    <row r="73" spans="1:10" customFormat="1" ht="15" x14ac:dyDescent="0.25">
      <c r="A73" s="14">
        <v>900149596</v>
      </c>
      <c r="B73" s="15" t="s">
        <v>295</v>
      </c>
      <c r="C73" t="s">
        <v>300</v>
      </c>
      <c r="D73" s="11">
        <v>301003548</v>
      </c>
      <c r="E73" s="2">
        <v>45589</v>
      </c>
      <c r="F73" s="21">
        <f t="shared" si="0"/>
        <v>45589</v>
      </c>
      <c r="G73" s="17">
        <v>240000</v>
      </c>
      <c r="H73" s="18">
        <f>VLOOKUP(D73,CARTERA!B41:G102,6,0)</f>
        <v>240000</v>
      </c>
      <c r="I73" s="19" t="s">
        <v>296</v>
      </c>
      <c r="J73" s="20" t="s">
        <v>297</v>
      </c>
    </row>
    <row r="74" spans="1:10" customFormat="1" ht="15" x14ac:dyDescent="0.25">
      <c r="A74" s="14">
        <v>900149596</v>
      </c>
      <c r="B74" s="15" t="s">
        <v>295</v>
      </c>
      <c r="C74" t="s">
        <v>300</v>
      </c>
      <c r="D74" s="11">
        <v>301003549</v>
      </c>
      <c r="E74" s="2">
        <v>45589</v>
      </c>
      <c r="F74" s="21">
        <f t="shared" si="0"/>
        <v>45589</v>
      </c>
      <c r="G74" s="17">
        <v>229164</v>
      </c>
      <c r="H74" s="18">
        <f>VLOOKUP(D74,CARTERA!B42:G103,6,0)</f>
        <v>229164</v>
      </c>
      <c r="I74" s="19" t="s">
        <v>296</v>
      </c>
      <c r="J74" s="20" t="s">
        <v>297</v>
      </c>
    </row>
    <row r="75" spans="1:10" customFormat="1" ht="15" x14ac:dyDescent="0.25">
      <c r="A75" s="14">
        <v>900149596</v>
      </c>
      <c r="B75" s="15" t="s">
        <v>295</v>
      </c>
      <c r="C75" t="s">
        <v>300</v>
      </c>
      <c r="D75" s="11">
        <v>301003550</v>
      </c>
      <c r="E75" s="2">
        <v>45589</v>
      </c>
      <c r="F75" s="21">
        <f t="shared" si="0"/>
        <v>45589</v>
      </c>
      <c r="G75" s="17">
        <v>240000</v>
      </c>
      <c r="H75" s="18">
        <f>VLOOKUP(D75,CARTERA!B43:G104,6,0)</f>
        <v>240000</v>
      </c>
      <c r="I75" s="19" t="s">
        <v>296</v>
      </c>
      <c r="J75" s="20" t="s">
        <v>297</v>
      </c>
    </row>
    <row r="76" spans="1:10" customFormat="1" ht="15" x14ac:dyDescent="0.25">
      <c r="A76" s="14">
        <v>900149596</v>
      </c>
      <c r="B76" s="15" t="s">
        <v>295</v>
      </c>
      <c r="C76" t="s">
        <v>300</v>
      </c>
      <c r="D76" s="11">
        <v>301003551</v>
      </c>
      <c r="E76" s="2">
        <v>45589</v>
      </c>
      <c r="F76" s="21">
        <f t="shared" si="0"/>
        <v>45589</v>
      </c>
      <c r="G76" s="17">
        <v>5967000</v>
      </c>
      <c r="H76" s="18">
        <f>VLOOKUP(D76,CARTERA!B44:G105,6,0)</f>
        <v>5967000</v>
      </c>
      <c r="I76" s="19" t="s">
        <v>296</v>
      </c>
      <c r="J76" s="20" t="s">
        <v>297</v>
      </c>
    </row>
    <row r="77" spans="1:10" customFormat="1" ht="15" x14ac:dyDescent="0.25">
      <c r="A77" s="14">
        <v>900149596</v>
      </c>
      <c r="B77" s="15" t="s">
        <v>295</v>
      </c>
      <c r="C77" t="s">
        <v>300</v>
      </c>
      <c r="D77" s="11">
        <v>301003552</v>
      </c>
      <c r="E77" s="2">
        <v>45589</v>
      </c>
      <c r="F77" s="21">
        <f t="shared" si="0"/>
        <v>45589</v>
      </c>
      <c r="G77" s="17">
        <v>240000</v>
      </c>
      <c r="H77" s="18">
        <v>254703</v>
      </c>
      <c r="I77" s="19" t="s">
        <v>296</v>
      </c>
      <c r="J77" s="20" t="s">
        <v>297</v>
      </c>
    </row>
    <row r="78" spans="1:10" customFormat="1" ht="15" x14ac:dyDescent="0.25">
      <c r="A78" s="14">
        <v>900149596</v>
      </c>
      <c r="B78" s="15" t="s">
        <v>295</v>
      </c>
      <c r="C78" t="s">
        <v>300</v>
      </c>
      <c r="D78" s="11">
        <v>301003553</v>
      </c>
      <c r="E78" s="2">
        <v>45589</v>
      </c>
      <c r="F78" s="21">
        <f t="shared" si="0"/>
        <v>45589</v>
      </c>
      <c r="G78" s="17">
        <v>17866649</v>
      </c>
      <c r="H78" s="18">
        <f>VLOOKUP(D78,CARTERA!B47:G108,6,0)</f>
        <v>17866649</v>
      </c>
      <c r="I78" s="19" t="s">
        <v>296</v>
      </c>
      <c r="J78" s="20" t="s">
        <v>297</v>
      </c>
    </row>
    <row r="79" spans="1:10" customFormat="1" ht="15" x14ac:dyDescent="0.25">
      <c r="A79" s="14">
        <v>900149596</v>
      </c>
      <c r="B79" s="15" t="s">
        <v>295</v>
      </c>
      <c r="C79" t="s">
        <v>300</v>
      </c>
      <c r="D79" s="11">
        <v>301003554</v>
      </c>
      <c r="E79" s="2">
        <v>45589</v>
      </c>
      <c r="F79" s="21">
        <f t="shared" si="0"/>
        <v>45589</v>
      </c>
      <c r="G79" s="17">
        <v>240000</v>
      </c>
      <c r="H79" s="18">
        <f>VLOOKUP(D79,CARTERA!B48:G109,6,0)</f>
        <v>240000</v>
      </c>
      <c r="I79" s="19" t="s">
        <v>296</v>
      </c>
      <c r="J79" s="20" t="s">
        <v>297</v>
      </c>
    </row>
    <row r="80" spans="1:10" customFormat="1" ht="15" x14ac:dyDescent="0.25">
      <c r="A80" s="14">
        <v>900149596</v>
      </c>
      <c r="B80" s="15" t="s">
        <v>295</v>
      </c>
      <c r="C80" t="s">
        <v>300</v>
      </c>
      <c r="D80" s="11">
        <v>301003555</v>
      </c>
      <c r="E80" s="2">
        <v>45589</v>
      </c>
      <c r="F80" s="21">
        <f t="shared" si="0"/>
        <v>45589</v>
      </c>
      <c r="G80" s="17">
        <v>240000</v>
      </c>
      <c r="H80" s="18">
        <v>289042</v>
      </c>
      <c r="I80" s="19" t="s">
        <v>296</v>
      </c>
      <c r="J80" s="20" t="s">
        <v>297</v>
      </c>
    </row>
    <row r="81" spans="1:10" customFormat="1" ht="15" x14ac:dyDescent="0.25">
      <c r="A81" s="14">
        <v>900149596</v>
      </c>
      <c r="B81" s="15" t="s">
        <v>295</v>
      </c>
      <c r="C81" t="s">
        <v>300</v>
      </c>
      <c r="D81" s="11">
        <v>301003556</v>
      </c>
      <c r="E81" s="2">
        <v>45589</v>
      </c>
      <c r="F81" s="21">
        <f t="shared" si="0"/>
        <v>45589</v>
      </c>
      <c r="G81" s="17">
        <v>240000</v>
      </c>
      <c r="H81" s="18">
        <f>VLOOKUP(D81,CARTERA!B51:G112,6,0)</f>
        <v>240000</v>
      </c>
      <c r="I81" s="19" t="s">
        <v>296</v>
      </c>
      <c r="J81" s="20" t="s">
        <v>297</v>
      </c>
    </row>
    <row r="82" spans="1:10" customFormat="1" ht="15" x14ac:dyDescent="0.25">
      <c r="A82" s="14">
        <v>900149596</v>
      </c>
      <c r="B82" s="15" t="s">
        <v>295</v>
      </c>
      <c r="C82" t="s">
        <v>300</v>
      </c>
      <c r="D82" s="11">
        <v>301003557</v>
      </c>
      <c r="E82" s="2">
        <v>45589</v>
      </c>
      <c r="F82" s="21">
        <f t="shared" si="0"/>
        <v>45589</v>
      </c>
      <c r="G82" s="17">
        <v>240000</v>
      </c>
      <c r="H82" s="18">
        <f>VLOOKUP(D82,CARTERA!B52:G113,6,0)</f>
        <v>240000</v>
      </c>
      <c r="I82" s="19" t="s">
        <v>296</v>
      </c>
      <c r="J82" s="20" t="s">
        <v>297</v>
      </c>
    </row>
    <row r="83" spans="1:10" customFormat="1" ht="15" x14ac:dyDescent="0.25">
      <c r="A83" s="14">
        <v>900149596</v>
      </c>
      <c r="B83" s="15" t="s">
        <v>295</v>
      </c>
      <c r="C83" t="s">
        <v>300</v>
      </c>
      <c r="D83" s="11">
        <v>301003558</v>
      </c>
      <c r="E83" s="2">
        <v>45589</v>
      </c>
      <c r="F83" s="21">
        <f t="shared" si="0"/>
        <v>45589</v>
      </c>
      <c r="G83" s="17">
        <v>240000</v>
      </c>
      <c r="H83" s="18">
        <f>VLOOKUP(D83,CARTERA!B53:G114,6,0)</f>
        <v>240000</v>
      </c>
      <c r="I83" s="19" t="s">
        <v>296</v>
      </c>
      <c r="J83" s="20" t="s">
        <v>297</v>
      </c>
    </row>
    <row r="84" spans="1:10" customFormat="1" ht="15" x14ac:dyDescent="0.25">
      <c r="A84" s="14">
        <v>900149596</v>
      </c>
      <c r="B84" s="15" t="s">
        <v>295</v>
      </c>
      <c r="C84" t="s">
        <v>300</v>
      </c>
      <c r="D84" s="11">
        <v>301003559</v>
      </c>
      <c r="E84" s="2">
        <v>45589</v>
      </c>
      <c r="F84" s="21">
        <f t="shared" si="0"/>
        <v>45589</v>
      </c>
      <c r="G84" s="17">
        <v>240000</v>
      </c>
      <c r="H84" s="18">
        <f>VLOOKUP(D84,CARTERA!B54:G115,6,0)</f>
        <v>240000</v>
      </c>
      <c r="I84" s="19" t="s">
        <v>296</v>
      </c>
      <c r="J84" s="20" t="s">
        <v>297</v>
      </c>
    </row>
    <row r="85" spans="1:10" customFormat="1" ht="15" x14ac:dyDescent="0.25">
      <c r="A85" s="14">
        <v>900149596</v>
      </c>
      <c r="B85" s="15" t="s">
        <v>295</v>
      </c>
      <c r="C85" t="s">
        <v>300</v>
      </c>
      <c r="D85" s="11">
        <v>301003560</v>
      </c>
      <c r="E85" s="2">
        <v>45589</v>
      </c>
      <c r="F85" s="21">
        <f t="shared" si="0"/>
        <v>45589</v>
      </c>
      <c r="G85" s="17">
        <v>240000</v>
      </c>
      <c r="H85" s="18">
        <v>289042</v>
      </c>
      <c r="I85" s="19" t="s">
        <v>296</v>
      </c>
      <c r="J85" s="20" t="s">
        <v>297</v>
      </c>
    </row>
    <row r="86" spans="1:10" customFormat="1" ht="15" x14ac:dyDescent="0.25">
      <c r="A86" s="14">
        <v>900149596</v>
      </c>
      <c r="B86" s="15" t="s">
        <v>295</v>
      </c>
      <c r="C86" t="s">
        <v>300</v>
      </c>
      <c r="D86" s="11">
        <v>301003561</v>
      </c>
      <c r="E86" s="2">
        <v>45589</v>
      </c>
      <c r="F86" s="21">
        <f t="shared" si="0"/>
        <v>45589</v>
      </c>
      <c r="G86" s="17">
        <v>143227</v>
      </c>
      <c r="H86" s="18">
        <f>VLOOKUP(D86,CARTERA!B57:G118,6,0)</f>
        <v>143227</v>
      </c>
      <c r="I86" s="19" t="s">
        <v>296</v>
      </c>
      <c r="J86" s="20" t="s">
        <v>297</v>
      </c>
    </row>
    <row r="87" spans="1:10" customFormat="1" ht="15" x14ac:dyDescent="0.25">
      <c r="A87" s="14">
        <v>900149596</v>
      </c>
      <c r="B87" s="15" t="s">
        <v>295</v>
      </c>
      <c r="C87" t="s">
        <v>300</v>
      </c>
      <c r="D87" s="11">
        <v>301004049</v>
      </c>
      <c r="E87" s="2">
        <v>45603</v>
      </c>
      <c r="F87" s="21">
        <f t="shared" si="0"/>
        <v>45603</v>
      </c>
      <c r="G87" s="17">
        <v>44109</v>
      </c>
      <c r="H87" s="18">
        <f>VLOOKUP(D87,CARTERA!B58:G119,6,0)</f>
        <v>44109</v>
      </c>
      <c r="I87" s="19" t="s">
        <v>296</v>
      </c>
      <c r="J87" s="20" t="s">
        <v>297</v>
      </c>
    </row>
    <row r="88" spans="1:10" customFormat="1" ht="15" x14ac:dyDescent="0.25">
      <c r="A88" s="14">
        <v>900149596</v>
      </c>
      <c r="B88" s="15" t="s">
        <v>295</v>
      </c>
      <c r="C88" t="s">
        <v>300</v>
      </c>
      <c r="D88" s="11">
        <v>301004050</v>
      </c>
      <c r="E88" s="2">
        <v>45603</v>
      </c>
      <c r="F88" s="21">
        <f t="shared" si="0"/>
        <v>45603</v>
      </c>
      <c r="G88" s="17">
        <v>73515</v>
      </c>
      <c r="H88" s="18">
        <f>VLOOKUP(D88,CARTERA!B59:G120,6,0)</f>
        <v>73515</v>
      </c>
      <c r="I88" s="19" t="s">
        <v>296</v>
      </c>
      <c r="J88" s="20" t="s">
        <v>297</v>
      </c>
    </row>
    <row r="89" spans="1:10" customFormat="1" ht="15" x14ac:dyDescent="0.25">
      <c r="A89" s="14">
        <v>900149596</v>
      </c>
      <c r="B89" s="15" t="s">
        <v>295</v>
      </c>
      <c r="C89" t="s">
        <v>300</v>
      </c>
      <c r="D89" s="11">
        <v>301004051</v>
      </c>
      <c r="E89" s="2">
        <v>45603</v>
      </c>
      <c r="F89" s="21">
        <f t="shared" si="0"/>
        <v>45603</v>
      </c>
      <c r="G89" s="17">
        <v>720000</v>
      </c>
      <c r="H89" s="18">
        <f>VLOOKUP(D89,CARTERA!B60:G121,6,0)</f>
        <v>720000</v>
      </c>
      <c r="I89" s="19" t="s">
        <v>296</v>
      </c>
      <c r="J89" s="20" t="s">
        <v>297</v>
      </c>
    </row>
    <row r="90" spans="1:10" customFormat="1" ht="15" x14ac:dyDescent="0.25">
      <c r="A90" s="14">
        <v>900149596</v>
      </c>
      <c r="B90" s="15" t="s">
        <v>295</v>
      </c>
      <c r="C90" t="s">
        <v>300</v>
      </c>
      <c r="D90" s="11">
        <v>301004052</v>
      </c>
      <c r="E90" s="2">
        <v>45603</v>
      </c>
      <c r="F90" s="21">
        <f t="shared" si="0"/>
        <v>45603</v>
      </c>
      <c r="G90" s="17">
        <v>1200000</v>
      </c>
      <c r="H90" s="18">
        <f>VLOOKUP(D90,CARTERA!B61:G122,6,0)</f>
        <v>1200000</v>
      </c>
      <c r="I90" s="19" t="s">
        <v>296</v>
      </c>
      <c r="J90" s="20" t="s">
        <v>297</v>
      </c>
    </row>
    <row r="91" spans="1:10" customFormat="1" ht="15" x14ac:dyDescent="0.25">
      <c r="A91" s="14">
        <v>900149596</v>
      </c>
      <c r="B91" s="15" t="s">
        <v>295</v>
      </c>
      <c r="C91" t="s">
        <v>300</v>
      </c>
      <c r="D91" s="11">
        <v>301004053</v>
      </c>
      <c r="E91" s="2">
        <v>45603</v>
      </c>
      <c r="F91" s="21">
        <f t="shared" si="0"/>
        <v>45603</v>
      </c>
      <c r="G91" s="17">
        <v>631800</v>
      </c>
      <c r="H91" s="18">
        <f>VLOOKUP(D91,CARTERA!B62:G123,6,0)</f>
        <v>631800</v>
      </c>
      <c r="I91" s="19" t="s">
        <v>296</v>
      </c>
      <c r="J91" s="20" t="s">
        <v>297</v>
      </c>
    </row>
    <row r="92" spans="1:10" customFormat="1" ht="15" x14ac:dyDescent="0.25">
      <c r="A92" s="22">
        <v>900149596</v>
      </c>
      <c r="B92" s="23" t="s">
        <v>295</v>
      </c>
      <c r="C92" t="s">
        <v>300</v>
      </c>
      <c r="D92" s="11">
        <v>301004054</v>
      </c>
      <c r="E92" s="2">
        <v>45603</v>
      </c>
      <c r="F92" s="21">
        <f t="shared" si="0"/>
        <v>45603</v>
      </c>
      <c r="G92" s="24">
        <v>48000</v>
      </c>
      <c r="H92" s="25">
        <f>VLOOKUP(D92,CARTERA!B63:G124,6,0)</f>
        <v>48000</v>
      </c>
      <c r="I92" s="26" t="s">
        <v>296</v>
      </c>
      <c r="J92" s="27" t="s">
        <v>297</v>
      </c>
    </row>
  </sheetData>
  <conditionalFormatting sqref="D1:D10485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36" xr:uid="{07E205B0-D41B-41AE-B78E-AD6892610B6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Ruby Caterin Gonzalez Rondon</cp:lastModifiedBy>
  <cp:revision>1</cp:revision>
  <dcterms:modified xsi:type="dcterms:W3CDTF">2024-11-22T14:02:10Z</dcterms:modified>
  <cp:category/>
</cp:coreProperties>
</file>