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702369 E.S.E. HOSP PASTEUR MELGAR TOLIMA\"/>
    </mc:Choice>
  </mc:AlternateContent>
  <bookViews>
    <workbookView xWindow="0" yWindow="0" windowWidth="19200" windowHeight="7020" activeTab="2"/>
  </bookViews>
  <sheets>
    <sheet name="INFO IPS" sheetId="1" r:id="rId1"/>
    <sheet name="ESTADO CADA FACTURA" sheetId="2" r:id="rId2"/>
    <sheet name="FOR-CSA-018 " sheetId="3" r:id="rId3"/>
    <sheet name="FOR CSA 004" sheetId="4" r:id="rId4"/>
  </sheets>
  <definedNames>
    <definedName name="_xlnm._FilterDatabase" localSheetId="1" hidden="1">'ESTADO CADA FACTURA'!$A$2:$P$5</definedName>
    <definedName name="_xlnm._FilterDatabase" localSheetId="0" hidden="1">'INFO IPS'!$B$5:$O$10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l="1"/>
  <c r="K1" i="2" l="1"/>
  <c r="D5" i="2"/>
  <c r="D4" i="2"/>
  <c r="D3" i="2"/>
  <c r="J10" i="1" l="1"/>
  <c r="I10" i="1"/>
  <c r="H10" i="1"/>
  <c r="G10" i="1"/>
</calcChain>
</file>

<file path=xl/sharedStrings.xml><?xml version="1.0" encoding="utf-8"?>
<sst xmlns="http://schemas.openxmlformats.org/spreadsheetml/2006/main" count="104" uniqueCount="71">
  <si>
    <t>LISTADO DE CUENTAS POR COBRAR</t>
  </si>
  <si>
    <t>IDENTIFICACION TERCERO</t>
  </si>
  <si>
    <t>TERCERO</t>
  </si>
  <si>
    <r>
      <rPr>
        <b/>
        <sz val="8"/>
        <color rgb="FF000000"/>
        <rFont val="Arial Narrow"/>
        <family val="2"/>
      </rPr>
      <t xml:space="preserve">NÚMERO 
</t>
    </r>
    <r>
      <rPr>
        <b/>
        <sz val="8"/>
        <color rgb="FF000000"/>
        <rFont val="Arial Narrow"/>
        <family val="2"/>
      </rPr>
      <t>FACTURA</t>
    </r>
  </si>
  <si>
    <r>
      <rPr>
        <b/>
        <sz val="8"/>
        <color rgb="FF000000"/>
        <rFont val="Arial Narrow"/>
        <family val="2"/>
      </rPr>
      <t xml:space="preserve">FECHA
</t>
    </r>
    <r>
      <rPr>
        <b/>
        <sz val="8"/>
        <color rgb="FF000000"/>
        <rFont val="Arial Narrow"/>
        <family val="2"/>
      </rPr>
      <t>FACTURA</t>
    </r>
  </si>
  <si>
    <t>FECHA RADICACIÓN</t>
  </si>
  <si>
    <t>VALOR NETO</t>
  </si>
  <si>
    <t>VALOR PAGADO</t>
  </si>
  <si>
    <t>VALOR NOTAS CRÉDITO</t>
  </si>
  <si>
    <t>SALDO</t>
  </si>
  <si>
    <t>CONCEPTO</t>
  </si>
  <si>
    <r>
      <rPr>
        <b/>
        <sz val="8"/>
        <color rgb="FF000000"/>
        <rFont val="Arial Narrow"/>
        <family val="2"/>
      </rPr>
      <t xml:space="preserve">INDENTIFICACION
</t>
    </r>
    <r>
      <rPr>
        <b/>
        <sz val="8"/>
        <color rgb="FF000000"/>
        <rFont val="Arial Narrow"/>
        <family val="2"/>
      </rPr>
      <t>PACIENTE</t>
    </r>
  </si>
  <si>
    <t>PACIENTE</t>
  </si>
  <si>
    <t>CAJA DE COMPENSACION FAMILIAR COMFENALCO VALLE</t>
  </si>
  <si>
    <t>SALDOS INICIALES</t>
  </si>
  <si>
    <t>Factura Cliente</t>
  </si>
  <si>
    <t/>
  </si>
  <si>
    <t>Valor Total</t>
  </si>
  <si>
    <t>NÚMERO 
FACTURA</t>
  </si>
  <si>
    <t>FECHA
FACTURA</t>
  </si>
  <si>
    <t>PRESTADOR</t>
  </si>
  <si>
    <t>E.S.E. HOSP PASTEUR MELGAR TOLIMA</t>
  </si>
  <si>
    <t>Llave</t>
  </si>
  <si>
    <t xml:space="preserve">Fecha de radicacion EPS </t>
  </si>
  <si>
    <t>SALDO IPS</t>
  </si>
  <si>
    <t>Estado de Factura EPS Junio 15</t>
  </si>
  <si>
    <t>Boxalud</t>
  </si>
  <si>
    <t>N/A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</si>
  <si>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</si>
  <si>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</si>
  <si>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</si>
  <si>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</si>
  <si>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</si>
  <si>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</si>
  <si>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</si>
  <si>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</si>
  <si>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</si>
  <si>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</si>
  <si>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</si>
  <si>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</si>
  <si>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</si>
  <si>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</si>
  <si>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</si>
  <si>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</si>
  <si>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</si>
  <si>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</si>
  <si>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</si>
  <si>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</si>
  <si>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</si>
  <si>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</si>
  <si>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</si>
  <si>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</si>
  <si>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</si>
  <si>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E.S.E. HOSP PASTEUR MELGAR TOLIMA</t>
  </si>
  <si>
    <t>NIT: 890702369</t>
  </si>
  <si>
    <t>Santiago de Cali, Junio15 del 2024</t>
  </si>
  <si>
    <t>Con Corte al dia: 31/05/2024</t>
  </si>
  <si>
    <t>A continuacion me permito remitir nuestra respuesta al estado de cartera presentado en la fecha: 13/06/2024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</si>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</sst>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240A]dd/mm/yyyy"/>
    <numFmt numFmtId="165" formatCode="_-&quot;$&quot;\ * #,##0_-;\-&quot;$&quot;\ * #,##0_-;_-&quot;$&quot;\ * &quot;-&quot;??_-;_-@_-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1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0">
    <xf numFmtId="0" fontId="2" fillId="0" borderId="0" xfId="0" applyFont="1"/>
    <xf numFmtId="0" fontId="4" fillId="0" borderId="1" xfId="0" applyFont="1" applyBorder="1" applyAlignment="1">
      <alignment horizontal="center" vertical="top" wrapText="1" readingOrder="1"/>
    </xf>
    <xf numFmtId="0" fontId="5" fillId="0" borderId="1" xfId="0" applyFont="1" applyBorder="1" applyAlignment="1">
      <alignment horizontal="center" vertical="top" wrapText="1" readingOrder="1"/>
    </xf>
    <xf numFmtId="164" fontId="5" fillId="0" borderId="1" xfId="0" applyNumberFormat="1" applyFont="1" applyBorder="1" applyAlignment="1">
      <alignment horizontal="center" vertical="top" wrapText="1" readingOrder="1"/>
    </xf>
    <xf numFmtId="165" fontId="5" fillId="0" borderId="1" xfId="1" applyNumberFormat="1" applyFont="1" applyBorder="1" applyAlignment="1">
      <alignment horizontal="center" vertical="top" wrapText="1" readingOrder="1"/>
    </xf>
    <xf numFmtId="165" fontId="4" fillId="0" borderId="1" xfId="1" applyNumberFormat="1" applyFont="1" applyBorder="1" applyAlignment="1">
      <alignment horizontal="center" vertical="top" wrapText="1" readingOrder="1"/>
    </xf>
    <xf numFmtId="0" fontId="2" fillId="0" borderId="0" xfId="0" applyFont="1"/>
    <xf numFmtId="0" fontId="3" fillId="0" borderId="0" xfId="0" applyFont="1" applyAlignment="1">
      <alignment horizontal="center" vertical="top" wrapText="1" readingOrder="1"/>
    </xf>
    <xf numFmtId="0" fontId="2" fillId="0" borderId="0" xfId="0" applyFont="1"/>
    <xf numFmtId="0" fontId="9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 readingOrder="1"/>
    </xf>
    <xf numFmtId="0" fontId="7" fillId="0" borderId="2" xfId="0" applyFont="1" applyBorder="1" applyAlignment="1">
      <alignment horizontal="center" vertical="center" wrapText="1" readingOrder="1"/>
    </xf>
    <xf numFmtId="0" fontId="7" fillId="3" borderId="2" xfId="0" applyFont="1" applyFill="1" applyBorder="1" applyAlignment="1">
      <alignment horizontal="center" vertical="center" wrapText="1" readingOrder="1"/>
    </xf>
    <xf numFmtId="0" fontId="7" fillId="5" borderId="2" xfId="0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top" wrapText="1" readingOrder="1"/>
    </xf>
    <xf numFmtId="164" fontId="8" fillId="0" borderId="2" xfId="0" applyNumberFormat="1" applyFont="1" applyBorder="1" applyAlignment="1">
      <alignment horizontal="center" vertical="top" wrapText="1" readingOrder="1"/>
    </xf>
    <xf numFmtId="165" fontId="8" fillId="0" borderId="2" xfId="1" applyNumberFormat="1" applyFont="1" applyBorder="1" applyAlignment="1">
      <alignment horizontal="center" vertical="top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167" fontId="10" fillId="0" borderId="0" xfId="2" applyNumberFormat="1" applyFont="1"/>
    <xf numFmtId="14" fontId="8" fillId="0" borderId="2" xfId="0" applyNumberFormat="1" applyFont="1" applyBorder="1" applyAlignment="1">
      <alignment horizontal="center" vertical="top" wrapText="1" readingOrder="1"/>
    </xf>
    <xf numFmtId="0" fontId="12" fillId="0" borderId="0" xfId="3" applyFont="1"/>
    <xf numFmtId="0" fontId="12" fillId="0" borderId="3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/>
    </xf>
    <xf numFmtId="0" fontId="13" fillId="0" borderId="3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/>
    </xf>
    <xf numFmtId="0" fontId="12" fillId="0" borderId="7" xfId="3" applyFont="1" applyBorder="1"/>
    <xf numFmtId="0" fontId="12" fillId="0" borderId="8" xfId="3" applyFont="1" applyBorder="1"/>
    <xf numFmtId="0" fontId="13" fillId="0" borderId="0" xfId="3" applyFont="1"/>
    <xf numFmtId="14" fontId="12" fillId="0" borderId="0" xfId="3" applyNumberFormat="1" applyFont="1"/>
    <xf numFmtId="168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70" fontId="14" fillId="0" borderId="0" xfId="4" applyNumberFormat="1" applyFont="1" applyAlignment="1">
      <alignment horizontal="center"/>
    </xf>
    <xf numFmtId="165" fontId="14" fillId="0" borderId="0" xfId="5" applyNumberFormat="1" applyFont="1" applyAlignment="1">
      <alignment horizontal="right"/>
    </xf>
    <xf numFmtId="165" fontId="12" fillId="0" borderId="0" xfId="5" applyNumberFormat="1" applyFont="1"/>
    <xf numFmtId="170" fontId="11" fillId="0" borderId="0" xfId="4" applyNumberFormat="1" applyFont="1" applyAlignment="1">
      <alignment horizontal="center"/>
    </xf>
    <xf numFmtId="165" fontId="11" fillId="0" borderId="0" xfId="5" applyNumberFormat="1" applyFont="1" applyAlignment="1">
      <alignment horizontal="right"/>
    </xf>
    <xf numFmtId="170" fontId="12" fillId="0" borderId="0" xfId="4" applyNumberFormat="1" applyFont="1" applyAlignment="1">
      <alignment horizontal="center"/>
    </xf>
    <xf numFmtId="165" fontId="12" fillId="0" borderId="0" xfId="5" applyNumberFormat="1" applyFont="1" applyAlignment="1">
      <alignment horizontal="right"/>
    </xf>
    <xf numFmtId="165" fontId="12" fillId="0" borderId="0" xfId="3" applyNumberFormat="1" applyFont="1"/>
    <xf numFmtId="170" fontId="12" fillId="0" borderId="10" xfId="4" applyNumberFormat="1" applyFont="1" applyBorder="1" applyAlignment="1">
      <alignment horizontal="center"/>
    </xf>
    <xf numFmtId="165" fontId="12" fillId="0" borderId="10" xfId="5" applyNumberFormat="1" applyFont="1" applyBorder="1" applyAlignment="1">
      <alignment horizontal="right"/>
    </xf>
    <xf numFmtId="170" fontId="13" fillId="0" borderId="0" xfId="5" applyNumberFormat="1" applyFont="1" applyAlignment="1">
      <alignment horizontal="right"/>
    </xf>
    <xf numFmtId="165" fontId="13" fillId="0" borderId="0" xfId="5" applyNumberFormat="1" applyFont="1" applyAlignment="1">
      <alignment horizontal="right"/>
    </xf>
    <xf numFmtId="0" fontId="14" fillId="0" borderId="0" xfId="3" applyFont="1"/>
    <xf numFmtId="170" fontId="11" fillId="0" borderId="10" xfId="4" applyNumberFormat="1" applyFont="1" applyBorder="1" applyAlignment="1">
      <alignment horizontal="center"/>
    </xf>
    <xf numFmtId="165" fontId="11" fillId="0" borderId="10" xfId="5" applyNumberFormat="1" applyFont="1" applyBorder="1" applyAlignment="1">
      <alignment horizontal="right"/>
    </xf>
    <xf numFmtId="0" fontId="11" fillId="0" borderId="8" xfId="3" applyFont="1" applyBorder="1"/>
    <xf numFmtId="170" fontId="11" fillId="0" borderId="0" xfId="5" applyNumberFormat="1" applyFont="1" applyAlignment="1">
      <alignment horizontal="right"/>
    </xf>
    <xf numFmtId="170" fontId="14" fillId="0" borderId="14" xfId="4" applyNumberFormat="1" applyFont="1" applyBorder="1" applyAlignment="1">
      <alignment horizontal="center"/>
    </xf>
    <xf numFmtId="165" fontId="14" fillId="0" borderId="14" xfId="5" applyNumberFormat="1" applyFont="1" applyBorder="1" applyAlignment="1">
      <alignment horizontal="right"/>
    </xf>
    <xf numFmtId="171" fontId="11" fillId="0" borderId="0" xfId="3" applyNumberFormat="1" applyFont="1"/>
    <xf numFmtId="169" fontId="11" fillId="0" borderId="0" xfId="4" applyFont="1"/>
    <xf numFmtId="165" fontId="11" fillId="0" borderId="0" xfId="5" applyNumberFormat="1" applyFont="1"/>
    <xf numFmtId="171" fontId="14" fillId="0" borderId="10" xfId="3" applyNumberFormat="1" applyFont="1" applyBorder="1"/>
    <xf numFmtId="171" fontId="11" fillId="0" borderId="10" xfId="3" applyNumberFormat="1" applyFont="1" applyBorder="1"/>
    <xf numFmtId="169" fontId="14" fillId="0" borderId="10" xfId="4" applyFont="1" applyBorder="1"/>
    <xf numFmtId="165" fontId="11" fillId="0" borderId="10" xfId="5" applyNumberFormat="1" applyFont="1" applyBorder="1"/>
    <xf numFmtId="171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9" xfId="3" applyFont="1" applyBorder="1"/>
    <xf numFmtId="0" fontId="12" fillId="0" borderId="10" xfId="3" applyFont="1" applyBorder="1"/>
    <xf numFmtId="171" fontId="12" fillId="0" borderId="10" xfId="3" applyNumberFormat="1" applyFont="1" applyBorder="1"/>
    <xf numFmtId="0" fontId="12" fillId="0" borderId="11" xfId="3" applyFont="1" applyBorder="1"/>
    <xf numFmtId="0" fontId="11" fillId="0" borderId="3" xfId="3" applyFont="1" applyBorder="1" applyAlignment="1">
      <alignment horizontal="center"/>
    </xf>
    <xf numFmtId="0" fontId="11" fillId="0" borderId="4" xfId="3" applyFont="1" applyBorder="1" applyAlignment="1">
      <alignment horizontal="center"/>
    </xf>
    <xf numFmtId="0" fontId="14" fillId="0" borderId="3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6" xfId="3" applyFont="1" applyBorder="1" applyAlignment="1">
      <alignment horizontal="center" vertical="center"/>
    </xf>
    <xf numFmtId="0" fontId="1" fillId="0" borderId="0" xfId="6"/>
    <xf numFmtId="0" fontId="11" fillId="0" borderId="9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4" fillId="0" borderId="15" xfId="3" applyFont="1" applyBorder="1" applyAlignment="1">
      <alignment horizontal="center" vertical="center" wrapText="1"/>
    </xf>
    <xf numFmtId="0" fontId="14" fillId="0" borderId="16" xfId="3" applyFont="1" applyBorder="1" applyAlignment="1">
      <alignment horizontal="center" vertical="center" wrapText="1"/>
    </xf>
    <xf numFmtId="0" fontId="14" fillId="0" borderId="17" xfId="3" applyFont="1" applyBorder="1" applyAlignment="1">
      <alignment horizontal="center" vertical="center" wrapText="1"/>
    </xf>
    <xf numFmtId="0" fontId="14" fillId="0" borderId="18" xfId="3" applyFont="1" applyBorder="1" applyAlignment="1">
      <alignment horizontal="center" vertical="center"/>
    </xf>
    <xf numFmtId="0" fontId="11" fillId="0" borderId="7" xfId="3" applyFont="1" applyBorder="1"/>
    <xf numFmtId="168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7" fontId="14" fillId="0" borderId="0" xfId="7" applyNumberFormat="1" applyFont="1"/>
    <xf numFmtId="172" fontId="14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center"/>
    </xf>
    <xf numFmtId="172" fontId="11" fillId="0" borderId="0" xfId="7" applyNumberFormat="1" applyFont="1" applyAlignment="1">
      <alignment horizontal="right"/>
    </xf>
    <xf numFmtId="167" fontId="11" fillId="0" borderId="19" xfId="7" applyNumberFormat="1" applyFont="1" applyBorder="1" applyAlignment="1">
      <alignment horizontal="center"/>
    </xf>
    <xf numFmtId="172" fontId="11" fillId="0" borderId="19" xfId="7" applyNumberFormat="1" applyFont="1" applyBorder="1" applyAlignment="1">
      <alignment horizontal="right"/>
    </xf>
    <xf numFmtId="167" fontId="11" fillId="0" borderId="14" xfId="7" applyNumberFormat="1" applyFont="1" applyBorder="1" applyAlignment="1">
      <alignment horizontal="center"/>
    </xf>
    <xf numFmtId="172" fontId="11" fillId="0" borderId="14" xfId="7" applyNumberFormat="1" applyFont="1" applyBorder="1" applyAlignment="1">
      <alignment horizontal="right"/>
    </xf>
    <xf numFmtId="171" fontId="11" fillId="0" borderId="0" xfId="3" applyNumberFormat="1" applyFont="1" applyAlignment="1">
      <alignment horizontal="right"/>
    </xf>
    <xf numFmtId="0" fontId="15" fillId="0" borderId="0" xfId="6" applyFont="1" applyAlignment="1">
      <alignment horizontal="center" vertical="center" wrapText="1"/>
    </xf>
    <xf numFmtId="0" fontId="11" fillId="0" borderId="9" xfId="3" applyFont="1" applyBorder="1"/>
    <xf numFmtId="0" fontId="11" fillId="0" borderId="10" xfId="3" applyFont="1" applyBorder="1"/>
    <xf numFmtId="0" fontId="11" fillId="0" borderId="11" xfId="3" applyFont="1" applyBorder="1"/>
  </cellXfs>
  <cellStyles count="8">
    <cellStyle name="Millares" xfId="2" builtinId="3"/>
    <cellStyle name="Millares 2" xfId="4"/>
    <cellStyle name="Millares 3" xfId="7"/>
    <cellStyle name="Moneda" xfId="1" builtinId="4"/>
    <cellStyle name="Moneda 2" xfId="5"/>
    <cellStyle name="Normal" xfId="0" builtinId="0"/>
    <cellStyle name="Normal 2" xfId="6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875197</xdr:colOff>
      <xdr:row>2</xdr:row>
      <xdr:rowOff>37452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"/>
  <sheetViews>
    <sheetView showGridLines="0" workbookViewId="0">
      <selection activeCell="C14" sqref="C14"/>
    </sheetView>
  </sheetViews>
  <sheetFormatPr baseColWidth="10" defaultRowHeight="14.5" x14ac:dyDescent="0.35"/>
  <cols>
    <col min="1" max="1" width="1.54296875" customWidth="1"/>
    <col min="2" max="2" width="13.453125" customWidth="1"/>
    <col min="3" max="3" width="25.81640625" customWidth="1"/>
    <col min="4" max="4" width="14.1796875" customWidth="1"/>
    <col min="5" max="5" width="11.453125" customWidth="1"/>
    <col min="6" max="6" width="11.26953125" customWidth="1"/>
    <col min="7" max="7" width="9" customWidth="1"/>
    <col min="8" max="8" width="10.54296875" customWidth="1"/>
    <col min="9" max="9" width="13.453125" customWidth="1"/>
    <col min="10" max="10" width="10.453125" customWidth="1"/>
    <col min="11" max="11" width="12.54296875" customWidth="1"/>
    <col min="12" max="12" width="14.1796875" customWidth="1"/>
    <col min="13" max="13" width="14.54296875" customWidth="1"/>
  </cols>
  <sheetData>
    <row r="1" spans="2:13" x14ac:dyDescent="0.35">
      <c r="B1" s="8"/>
    </row>
    <row r="2" spans="2:13" x14ac:dyDescent="0.35">
      <c r="B2" s="8"/>
      <c r="C2" s="7" t="s">
        <v>0</v>
      </c>
      <c r="D2" s="7"/>
      <c r="E2" s="7"/>
      <c r="F2" s="7"/>
      <c r="G2" s="7"/>
      <c r="H2" s="7"/>
      <c r="I2" s="7"/>
      <c r="J2" s="7"/>
      <c r="K2" s="7"/>
      <c r="L2" s="7"/>
      <c r="M2" s="7"/>
    </row>
    <row r="3" spans="2:13" x14ac:dyDescent="0.35">
      <c r="B3" s="8"/>
    </row>
    <row r="5" spans="2:13" ht="21" x14ac:dyDescent="0.35"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</row>
    <row r="6" spans="2:13" ht="21" x14ac:dyDescent="0.35">
      <c r="B6" s="2">
        <v>890702369</v>
      </c>
      <c r="C6" s="2" t="s">
        <v>13</v>
      </c>
      <c r="D6" s="2">
        <v>96886</v>
      </c>
      <c r="E6" s="3">
        <v>45170.323304594902</v>
      </c>
      <c r="F6" s="3">
        <v>45180.489760219898</v>
      </c>
      <c r="G6" s="4">
        <v>76200</v>
      </c>
      <c r="H6" s="4">
        <v>0</v>
      </c>
      <c r="I6" s="4">
        <v>0</v>
      </c>
      <c r="J6" s="4">
        <v>76200</v>
      </c>
      <c r="K6" s="2" t="s">
        <v>15</v>
      </c>
      <c r="L6" s="2"/>
      <c r="M6" s="2"/>
    </row>
    <row r="7" spans="2:13" ht="21" x14ac:dyDescent="0.35">
      <c r="B7" s="2">
        <v>890702369</v>
      </c>
      <c r="C7" s="2" t="s">
        <v>13</v>
      </c>
      <c r="D7" s="2">
        <v>102735</v>
      </c>
      <c r="E7" s="3">
        <v>45223.850373761597</v>
      </c>
      <c r="F7" s="3">
        <v>45232.596328391199</v>
      </c>
      <c r="G7" s="4">
        <v>195494</v>
      </c>
      <c r="H7" s="4">
        <v>0</v>
      </c>
      <c r="I7" s="4">
        <v>0</v>
      </c>
      <c r="J7" s="4">
        <v>195494</v>
      </c>
      <c r="K7" s="2" t="s">
        <v>15</v>
      </c>
      <c r="L7" s="2"/>
      <c r="M7" s="2"/>
    </row>
    <row r="8" spans="2:13" ht="21" x14ac:dyDescent="0.35">
      <c r="B8" s="2">
        <v>890702369</v>
      </c>
      <c r="C8" s="2" t="s">
        <v>13</v>
      </c>
      <c r="D8" s="2">
        <v>94659</v>
      </c>
      <c r="E8" s="3">
        <v>45152.628881134297</v>
      </c>
      <c r="F8" s="3">
        <v>45180.492651423599</v>
      </c>
      <c r="G8" s="4">
        <v>161300</v>
      </c>
      <c r="H8" s="4">
        <v>0</v>
      </c>
      <c r="I8" s="4">
        <v>0</v>
      </c>
      <c r="J8" s="4">
        <v>161300</v>
      </c>
      <c r="K8" s="2" t="s">
        <v>15</v>
      </c>
      <c r="L8" s="2"/>
      <c r="M8" s="2"/>
    </row>
    <row r="9" spans="2:13" ht="21" x14ac:dyDescent="0.35">
      <c r="B9" s="2">
        <v>890702369</v>
      </c>
      <c r="C9" s="2" t="s">
        <v>13</v>
      </c>
      <c r="D9" s="2"/>
      <c r="E9" s="3">
        <v>42745.489467592597</v>
      </c>
      <c r="F9" s="3">
        <v>42845</v>
      </c>
      <c r="G9" s="4">
        <v>49212</v>
      </c>
      <c r="H9" s="4">
        <v>0</v>
      </c>
      <c r="I9" s="4">
        <v>0</v>
      </c>
      <c r="J9" s="4">
        <v>49212</v>
      </c>
      <c r="K9" s="2" t="s">
        <v>14</v>
      </c>
      <c r="L9" s="2"/>
      <c r="M9" s="2"/>
    </row>
    <row r="10" spans="2:13" x14ac:dyDescent="0.35">
      <c r="B10" s="2" t="s">
        <v>16</v>
      </c>
      <c r="C10" s="2" t="s">
        <v>16</v>
      </c>
      <c r="D10" s="2" t="s">
        <v>16</v>
      </c>
      <c r="E10" s="1" t="s">
        <v>17</v>
      </c>
      <c r="F10" s="1" t="s">
        <v>16</v>
      </c>
      <c r="G10" s="5">
        <f t="shared" ref="G10:I10" si="0">SUM(G6:G9)</f>
        <v>482206</v>
      </c>
      <c r="H10" s="5">
        <f t="shared" si="0"/>
        <v>0</v>
      </c>
      <c r="I10" s="5">
        <f t="shared" si="0"/>
        <v>0</v>
      </c>
      <c r="J10" s="5">
        <f>SUM(J6:J9)</f>
        <v>482206</v>
      </c>
      <c r="K10" s="2" t="s">
        <v>16</v>
      </c>
      <c r="L10" s="2" t="s">
        <v>16</v>
      </c>
      <c r="M10" s="2" t="s">
        <v>16</v>
      </c>
    </row>
  </sheetData>
  <mergeCells count="2">
    <mergeCell ref="C2:M2"/>
    <mergeCell ref="B1:B3"/>
  </mergeCells>
  <pageMargins left="0.196850393700787" right="0.196850393700787" top="0.196850393700787" bottom="0.196850393700787" header="0.196850393700787" footer="0.196850393700787"/>
  <pageSetup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showGridLines="0" zoomScale="80" zoomScaleNormal="80" workbookViewId="0">
      <selection activeCell="B7" sqref="B7"/>
    </sheetView>
  </sheetViews>
  <sheetFormatPr baseColWidth="10" defaultRowHeight="14.5" x14ac:dyDescent="0.35"/>
  <cols>
    <col min="1" max="1" width="13.453125" style="6" customWidth="1"/>
    <col min="2" max="2" width="25.81640625" style="6" customWidth="1"/>
    <col min="3" max="3" width="14.1796875" style="6" customWidth="1"/>
    <col min="4" max="4" width="20.08984375" style="6" customWidth="1"/>
    <col min="5" max="5" width="11.453125" style="6" customWidth="1"/>
    <col min="6" max="7" width="12.7265625" style="6" customWidth="1"/>
    <col min="8" max="8" width="12.1796875" style="6" bestFit="1" customWidth="1"/>
    <col min="9" max="9" width="10.54296875" style="6" customWidth="1"/>
    <col min="10" max="10" width="13.453125" style="6" customWidth="1"/>
    <col min="11" max="11" width="10.453125" style="6" customWidth="1"/>
    <col min="12" max="12" width="22" style="6" customWidth="1"/>
    <col min="13" max="13" width="14.1796875" style="6" customWidth="1"/>
    <col min="14" max="14" width="14.54296875" style="6" customWidth="1"/>
    <col min="15" max="16384" width="10.90625" style="6"/>
  </cols>
  <sheetData>
    <row r="1" spans="1:14" x14ac:dyDescent="0.35">
      <c r="K1" s="19">
        <f>SUBTOTAL(9,K3:K5)</f>
        <v>432994</v>
      </c>
    </row>
    <row r="2" spans="1:14" s="10" customFormat="1" ht="43.5" x14ac:dyDescent="0.35">
      <c r="A2" s="11" t="s">
        <v>1</v>
      </c>
      <c r="B2" s="11" t="s">
        <v>20</v>
      </c>
      <c r="C2" s="11" t="s">
        <v>18</v>
      </c>
      <c r="D2" s="12" t="s">
        <v>22</v>
      </c>
      <c r="E2" s="11" t="s">
        <v>19</v>
      </c>
      <c r="F2" s="11" t="s">
        <v>5</v>
      </c>
      <c r="G2" s="13" t="s">
        <v>23</v>
      </c>
      <c r="H2" s="11" t="s">
        <v>6</v>
      </c>
      <c r="I2" s="11" t="s">
        <v>7</v>
      </c>
      <c r="J2" s="11" t="s">
        <v>8</v>
      </c>
      <c r="K2" s="14" t="s">
        <v>24</v>
      </c>
      <c r="L2" s="18" t="s">
        <v>25</v>
      </c>
      <c r="M2" s="11" t="s">
        <v>26</v>
      </c>
      <c r="N2" s="11" t="s">
        <v>28</v>
      </c>
    </row>
    <row r="3" spans="1:14" x14ac:dyDescent="0.35">
      <c r="A3" s="15">
        <v>890702369</v>
      </c>
      <c r="B3" s="9" t="s">
        <v>21</v>
      </c>
      <c r="C3" s="15">
        <v>96886</v>
      </c>
      <c r="D3" s="15" t="str">
        <f>CONCATENATE(A3,"_",C3)</f>
        <v>890702369_96886</v>
      </c>
      <c r="E3" s="16">
        <v>45170.323304594902</v>
      </c>
      <c r="F3" s="16">
        <v>45180.489760219898</v>
      </c>
      <c r="G3" s="16"/>
      <c r="H3" s="17">
        <v>76200</v>
      </c>
      <c r="I3" s="17">
        <v>0</v>
      </c>
      <c r="J3" s="17">
        <v>0</v>
      </c>
      <c r="K3" s="17">
        <v>76200</v>
      </c>
      <c r="L3" s="15" t="s">
        <v>29</v>
      </c>
      <c r="M3" s="15" t="s">
        <v>27</v>
      </c>
      <c r="N3" s="20">
        <v>45443</v>
      </c>
    </row>
    <row r="4" spans="1:14" x14ac:dyDescent="0.35">
      <c r="A4" s="15">
        <v>890702369</v>
      </c>
      <c r="B4" s="9" t="s">
        <v>21</v>
      </c>
      <c r="C4" s="15">
        <v>102735</v>
      </c>
      <c r="D4" s="15" t="str">
        <f t="shared" ref="D4:D5" si="0">CONCATENATE(A4,"_",C4)</f>
        <v>890702369_102735</v>
      </c>
      <c r="E4" s="16">
        <v>45223.850373761597</v>
      </c>
      <c r="F4" s="16">
        <v>45232.596328391199</v>
      </c>
      <c r="G4" s="16"/>
      <c r="H4" s="17">
        <v>195494</v>
      </c>
      <c r="I4" s="17">
        <v>0</v>
      </c>
      <c r="J4" s="17">
        <v>0</v>
      </c>
      <c r="K4" s="17">
        <v>195494</v>
      </c>
      <c r="L4" s="15" t="s">
        <v>29</v>
      </c>
      <c r="M4" s="15" t="s">
        <v>27</v>
      </c>
      <c r="N4" s="20">
        <v>45443</v>
      </c>
    </row>
    <row r="5" spans="1:14" x14ac:dyDescent="0.35">
      <c r="A5" s="15">
        <v>890702369</v>
      </c>
      <c r="B5" s="9" t="s">
        <v>21</v>
      </c>
      <c r="C5" s="15">
        <v>94659</v>
      </c>
      <c r="D5" s="15" t="str">
        <f t="shared" si="0"/>
        <v>890702369_94659</v>
      </c>
      <c r="E5" s="16">
        <v>45152.628881134297</v>
      </c>
      <c r="F5" s="16">
        <v>45180.492651423599</v>
      </c>
      <c r="G5" s="16"/>
      <c r="H5" s="17">
        <v>161300</v>
      </c>
      <c r="I5" s="17">
        <v>0</v>
      </c>
      <c r="J5" s="17">
        <v>0</v>
      </c>
      <c r="K5" s="17">
        <v>161300</v>
      </c>
      <c r="L5" s="15" t="s">
        <v>29</v>
      </c>
      <c r="M5" s="15" t="s">
        <v>27</v>
      </c>
      <c r="N5" s="20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B3:B5" name="Rango1_3"/>
  </protectedRanges>
  <pageMargins left="0.196850393700787" right="0.196850393700787" top="0.196850393700787" bottom="0.196850393700787" header="0.196850393700787" footer="0.196850393700787"/>
  <pageSetup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11" sqref="I11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30</v>
      </c>
      <c r="E2" s="25"/>
      <c r="F2" s="25"/>
      <c r="G2" s="25"/>
      <c r="H2" s="25"/>
      <c r="I2" s="26"/>
      <c r="J2" s="27" t="s">
        <v>31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32</v>
      </c>
      <c r="E4" s="25"/>
      <c r="F4" s="25"/>
      <c r="G4" s="25"/>
      <c r="H4" s="25"/>
      <c r="I4" s="26"/>
      <c r="J4" s="27" t="s">
        <v>33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55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53</v>
      </c>
      <c r="J11" s="41"/>
    </row>
    <row r="12" spans="2:10" ht="13" x14ac:dyDescent="0.3">
      <c r="B12" s="40"/>
      <c r="C12" s="42" t="s">
        <v>54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57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56</v>
      </c>
      <c r="D16" s="43"/>
      <c r="G16" s="45"/>
      <c r="H16" s="47" t="s">
        <v>34</v>
      </c>
      <c r="I16" s="47" t="s">
        <v>35</v>
      </c>
      <c r="J16" s="41"/>
    </row>
    <row r="17" spans="2:14" ht="13" x14ac:dyDescent="0.3">
      <c r="B17" s="40"/>
      <c r="C17" s="42" t="s">
        <v>36</v>
      </c>
      <c r="D17" s="42"/>
      <c r="E17" s="42"/>
      <c r="F17" s="42"/>
      <c r="G17" s="45"/>
      <c r="H17" s="48">
        <v>3</v>
      </c>
      <c r="I17" s="49">
        <v>432994</v>
      </c>
      <c r="J17" s="41"/>
    </row>
    <row r="18" spans="2:14" x14ac:dyDescent="0.25">
      <c r="B18" s="40"/>
      <c r="C18" s="21" t="s">
        <v>37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38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39</v>
      </c>
      <c r="H20" s="53">
        <v>3</v>
      </c>
      <c r="I20" s="54">
        <v>432994</v>
      </c>
      <c r="J20" s="41"/>
    </row>
    <row r="21" spans="2:14" x14ac:dyDescent="0.25">
      <c r="B21" s="40"/>
      <c r="C21" s="21" t="s">
        <v>40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41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42</v>
      </c>
      <c r="D23" s="42"/>
      <c r="E23" s="42"/>
      <c r="F23" s="42"/>
      <c r="H23" s="58">
        <f>H18+H19+H20+H21+H22</f>
        <v>3</v>
      </c>
      <c r="I23" s="59">
        <f>I18+I19+I20+I21+I22</f>
        <v>432994</v>
      </c>
      <c r="J23" s="41"/>
    </row>
    <row r="24" spans="2:14" x14ac:dyDescent="0.25">
      <c r="B24" s="40"/>
      <c r="C24" s="21" t="s">
        <v>43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44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45</v>
      </c>
      <c r="D26" s="42"/>
      <c r="E26" s="42"/>
      <c r="F26" s="42"/>
      <c r="H26" s="58">
        <f>H24+H25</f>
        <v>0</v>
      </c>
      <c r="I26" s="59">
        <f>I24+I25</f>
        <v>0</v>
      </c>
      <c r="J26" s="41"/>
    </row>
    <row r="27" spans="2:14" ht="13.5" thickBot="1" x14ac:dyDescent="0.35">
      <c r="B27" s="40"/>
      <c r="C27" s="45" t="s">
        <v>46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47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48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3</v>
      </c>
      <c r="I31" s="52">
        <f>I23+I26+I28</f>
        <v>432994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/>
      <c r="D38" s="67"/>
      <c r="E38" s="45"/>
      <c r="F38" s="45"/>
      <c r="G38" s="45"/>
      <c r="H38" s="74" t="s">
        <v>49</v>
      </c>
      <c r="I38" s="67"/>
      <c r="J38" s="63"/>
    </row>
    <row r="39" spans="2:10" ht="13" x14ac:dyDescent="0.3">
      <c r="B39" s="40"/>
      <c r="C39" s="60" t="s">
        <v>58</v>
      </c>
      <c r="D39" s="45"/>
      <c r="E39" s="45"/>
      <c r="F39" s="45"/>
      <c r="G39" s="45"/>
      <c r="H39" s="60" t="s">
        <v>50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51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52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1" sqref="I11"/>
    </sheetView>
  </sheetViews>
  <sheetFormatPr baseColWidth="10" defaultRowHeight="14.5" x14ac:dyDescent="0.35"/>
  <cols>
    <col min="1" max="8" width="10.90625" style="86"/>
    <col min="9" max="9" width="25.81640625" style="86" customWidth="1"/>
    <col min="10" max="16384" width="10.90625" style="86"/>
  </cols>
  <sheetData>
    <row r="1" spans="1:9" ht="15" thickBot="1" x14ac:dyDescent="0.4">
      <c r="A1" s="80"/>
      <c r="B1" s="81"/>
      <c r="C1" s="82" t="s">
        <v>59</v>
      </c>
      <c r="D1" s="83"/>
      <c r="E1" s="83"/>
      <c r="F1" s="83"/>
      <c r="G1" s="83"/>
      <c r="H1" s="84"/>
      <c r="I1" s="85" t="s">
        <v>31</v>
      </c>
    </row>
    <row r="2" spans="1:9" ht="53.5" customHeight="1" thickBot="1" x14ac:dyDescent="0.4">
      <c r="A2" s="87"/>
      <c r="B2" s="88"/>
      <c r="C2" s="89" t="s">
        <v>60</v>
      </c>
      <c r="D2" s="90"/>
      <c r="E2" s="90"/>
      <c r="F2" s="90"/>
      <c r="G2" s="90"/>
      <c r="H2" s="91"/>
      <c r="I2" s="92" t="s">
        <v>61</v>
      </c>
    </row>
    <row r="3" spans="1:9" x14ac:dyDescent="0.35">
      <c r="A3" s="93"/>
      <c r="B3" s="45"/>
      <c r="C3" s="45"/>
      <c r="D3" s="45"/>
      <c r="E3" s="45"/>
      <c r="F3" s="45"/>
      <c r="G3" s="45"/>
      <c r="H3" s="45"/>
      <c r="I3" s="63"/>
    </row>
    <row r="4" spans="1:9" x14ac:dyDescent="0.35">
      <c r="A4" s="93"/>
      <c r="B4" s="45"/>
      <c r="C4" s="45"/>
      <c r="D4" s="45"/>
      <c r="E4" s="45"/>
      <c r="F4" s="45"/>
      <c r="G4" s="45"/>
      <c r="H4" s="45"/>
      <c r="I4" s="63"/>
    </row>
    <row r="5" spans="1:9" x14ac:dyDescent="0.35">
      <c r="A5" s="93"/>
      <c r="B5" s="42" t="s">
        <v>55</v>
      </c>
      <c r="C5" s="94"/>
      <c r="D5" s="95"/>
      <c r="E5" s="45"/>
      <c r="F5" s="45"/>
      <c r="G5" s="45"/>
      <c r="H5" s="45"/>
      <c r="I5" s="63"/>
    </row>
    <row r="6" spans="1:9" x14ac:dyDescent="0.35">
      <c r="A6" s="93"/>
      <c r="B6" s="21"/>
      <c r="C6" s="45"/>
      <c r="D6" s="45"/>
      <c r="E6" s="45"/>
      <c r="F6" s="45"/>
      <c r="G6" s="45"/>
      <c r="H6" s="45"/>
      <c r="I6" s="63"/>
    </row>
    <row r="7" spans="1:9" x14ac:dyDescent="0.35">
      <c r="A7" s="93"/>
      <c r="B7" s="42" t="s">
        <v>53</v>
      </c>
      <c r="C7" s="45"/>
      <c r="D7" s="45"/>
      <c r="E7" s="45"/>
      <c r="F7" s="45"/>
      <c r="G7" s="45"/>
      <c r="H7" s="45"/>
      <c r="I7" s="63"/>
    </row>
    <row r="8" spans="1:9" x14ac:dyDescent="0.35">
      <c r="A8" s="93"/>
      <c r="B8" s="42" t="s">
        <v>54</v>
      </c>
      <c r="C8" s="45"/>
      <c r="D8" s="45"/>
      <c r="E8" s="45"/>
      <c r="F8" s="45"/>
      <c r="G8" s="45"/>
      <c r="H8" s="45"/>
      <c r="I8" s="63"/>
    </row>
    <row r="9" spans="1:9" x14ac:dyDescent="0.35">
      <c r="A9" s="93"/>
      <c r="B9" s="45"/>
      <c r="C9" s="45"/>
      <c r="D9" s="45"/>
      <c r="E9" s="45"/>
      <c r="F9" s="45"/>
      <c r="G9" s="45"/>
      <c r="H9" s="45"/>
      <c r="I9" s="63"/>
    </row>
    <row r="10" spans="1:9" x14ac:dyDescent="0.35">
      <c r="A10" s="93"/>
      <c r="B10" s="45" t="s">
        <v>62</v>
      </c>
      <c r="C10" s="45"/>
      <c r="D10" s="45"/>
      <c r="E10" s="45"/>
      <c r="F10" s="45"/>
      <c r="G10" s="45"/>
      <c r="H10" s="45"/>
      <c r="I10" s="63"/>
    </row>
    <row r="11" spans="1:9" x14ac:dyDescent="0.35">
      <c r="A11" s="93"/>
      <c r="B11" s="96"/>
      <c r="C11" s="45"/>
      <c r="D11" s="45"/>
      <c r="E11" s="45"/>
      <c r="F11" s="45"/>
      <c r="G11" s="45"/>
      <c r="H11" s="45"/>
      <c r="I11" s="63"/>
    </row>
    <row r="12" spans="1:9" x14ac:dyDescent="0.35">
      <c r="A12" s="93"/>
      <c r="B12" s="21" t="s">
        <v>56</v>
      </c>
      <c r="C12" s="95"/>
      <c r="D12" s="45"/>
      <c r="E12" s="45"/>
      <c r="F12" s="45"/>
      <c r="G12" s="47" t="s">
        <v>63</v>
      </c>
      <c r="H12" s="47" t="s">
        <v>64</v>
      </c>
      <c r="I12" s="63"/>
    </row>
    <row r="13" spans="1:9" x14ac:dyDescent="0.35">
      <c r="A13" s="93"/>
      <c r="B13" s="60" t="s">
        <v>36</v>
      </c>
      <c r="C13" s="60"/>
      <c r="D13" s="60"/>
      <c r="E13" s="60"/>
      <c r="F13" s="45"/>
      <c r="G13" s="97">
        <f>G19</f>
        <v>3</v>
      </c>
      <c r="H13" s="98">
        <f>H19</f>
        <v>432994</v>
      </c>
      <c r="I13" s="63"/>
    </row>
    <row r="14" spans="1:9" x14ac:dyDescent="0.35">
      <c r="A14" s="93"/>
      <c r="B14" s="45" t="s">
        <v>37</v>
      </c>
      <c r="C14" s="45"/>
      <c r="D14" s="45"/>
      <c r="E14" s="45"/>
      <c r="F14" s="45"/>
      <c r="G14" s="99">
        <v>0</v>
      </c>
      <c r="H14" s="100">
        <v>0</v>
      </c>
      <c r="I14" s="63"/>
    </row>
    <row r="15" spans="1:9" x14ac:dyDescent="0.35">
      <c r="A15" s="93"/>
      <c r="B15" s="45" t="s">
        <v>38</v>
      </c>
      <c r="C15" s="45"/>
      <c r="D15" s="45"/>
      <c r="E15" s="45"/>
      <c r="F15" s="45"/>
      <c r="G15" s="99">
        <v>0</v>
      </c>
      <c r="H15" s="100">
        <v>0</v>
      </c>
      <c r="I15" s="63"/>
    </row>
    <row r="16" spans="1:9" x14ac:dyDescent="0.35">
      <c r="A16" s="93"/>
      <c r="B16" s="45" t="s">
        <v>39</v>
      </c>
      <c r="C16" s="45"/>
      <c r="D16" s="45"/>
      <c r="E16" s="45"/>
      <c r="F16" s="45"/>
      <c r="G16" s="99">
        <v>3</v>
      </c>
      <c r="H16" s="100">
        <v>432994</v>
      </c>
      <c r="I16" s="63"/>
    </row>
    <row r="17" spans="1:9" x14ac:dyDescent="0.35">
      <c r="A17" s="93"/>
      <c r="B17" s="45" t="s">
        <v>40</v>
      </c>
      <c r="C17" s="45"/>
      <c r="D17" s="45"/>
      <c r="E17" s="45"/>
      <c r="F17" s="45"/>
      <c r="G17" s="99">
        <v>0</v>
      </c>
      <c r="H17" s="100">
        <v>0</v>
      </c>
      <c r="I17" s="63"/>
    </row>
    <row r="18" spans="1:9" x14ac:dyDescent="0.35">
      <c r="A18" s="93"/>
      <c r="B18" s="45" t="s">
        <v>65</v>
      </c>
      <c r="C18" s="45"/>
      <c r="D18" s="45"/>
      <c r="E18" s="45"/>
      <c r="F18" s="45"/>
      <c r="G18" s="101">
        <v>0</v>
      </c>
      <c r="H18" s="102">
        <v>0</v>
      </c>
      <c r="I18" s="63"/>
    </row>
    <row r="19" spans="1:9" x14ac:dyDescent="0.35">
      <c r="A19" s="93"/>
      <c r="B19" s="60" t="s">
        <v>66</v>
      </c>
      <c r="C19" s="60"/>
      <c r="D19" s="60"/>
      <c r="E19" s="60"/>
      <c r="F19" s="45"/>
      <c r="G19" s="99">
        <f>SUM(G14:G18)</f>
        <v>3</v>
      </c>
      <c r="H19" s="98">
        <f>(H14+H15+H16+H17+H18)</f>
        <v>432994</v>
      </c>
      <c r="I19" s="63"/>
    </row>
    <row r="20" spans="1:9" ht="15" thickBot="1" x14ac:dyDescent="0.4">
      <c r="A20" s="93"/>
      <c r="B20" s="60"/>
      <c r="C20" s="60"/>
      <c r="D20" s="45"/>
      <c r="E20" s="45"/>
      <c r="F20" s="45"/>
      <c r="G20" s="103"/>
      <c r="H20" s="104"/>
      <c r="I20" s="63"/>
    </row>
    <row r="21" spans="1:9" ht="15" thickTop="1" x14ac:dyDescent="0.35">
      <c r="A21" s="93"/>
      <c r="B21" s="60"/>
      <c r="C21" s="60"/>
      <c r="D21" s="45"/>
      <c r="E21" s="45"/>
      <c r="F21" s="45"/>
      <c r="G21" s="67"/>
      <c r="H21" s="105"/>
      <c r="I21" s="63"/>
    </row>
    <row r="22" spans="1:9" x14ac:dyDescent="0.35">
      <c r="A22" s="93"/>
      <c r="B22" s="45"/>
      <c r="C22" s="45"/>
      <c r="D22" s="45"/>
      <c r="E22" s="45"/>
      <c r="F22" s="67"/>
      <c r="G22" s="67"/>
      <c r="H22" s="67"/>
      <c r="I22" s="63"/>
    </row>
    <row r="23" spans="1:9" ht="15" thickBot="1" x14ac:dyDescent="0.4">
      <c r="A23" s="93"/>
      <c r="B23" s="71"/>
      <c r="C23" s="71"/>
      <c r="D23" s="45"/>
      <c r="E23" s="45"/>
      <c r="F23" s="71"/>
      <c r="G23" s="71"/>
      <c r="H23" s="67"/>
      <c r="I23" s="63"/>
    </row>
    <row r="24" spans="1:9" x14ac:dyDescent="0.35">
      <c r="A24" s="93"/>
      <c r="B24" s="67" t="s">
        <v>67</v>
      </c>
      <c r="C24" s="67"/>
      <c r="D24" s="45"/>
      <c r="E24" s="45"/>
      <c r="F24" s="67"/>
      <c r="G24" s="67"/>
      <c r="H24" s="67"/>
      <c r="I24" s="63"/>
    </row>
    <row r="25" spans="1:9" x14ac:dyDescent="0.35">
      <c r="A25" s="93"/>
      <c r="B25" s="67"/>
      <c r="C25" s="67"/>
      <c r="D25" s="45"/>
      <c r="E25" s="45"/>
      <c r="F25" s="67" t="s">
        <v>68</v>
      </c>
      <c r="G25" s="67"/>
      <c r="H25" s="67"/>
      <c r="I25" s="63"/>
    </row>
    <row r="26" spans="1:9" x14ac:dyDescent="0.35">
      <c r="A26" s="93"/>
      <c r="B26" s="67" t="s">
        <v>58</v>
      </c>
      <c r="C26" s="67"/>
      <c r="D26" s="45"/>
      <c r="E26" s="45"/>
      <c r="F26" s="67" t="s">
        <v>69</v>
      </c>
      <c r="G26" s="67"/>
      <c r="H26" s="67"/>
      <c r="I26" s="63"/>
    </row>
    <row r="27" spans="1:9" x14ac:dyDescent="0.35">
      <c r="A27" s="93"/>
      <c r="B27" s="67"/>
      <c r="C27" s="67"/>
      <c r="D27" s="45"/>
      <c r="E27" s="45"/>
      <c r="F27" s="67"/>
      <c r="G27" s="67"/>
      <c r="H27" s="67"/>
      <c r="I27" s="63"/>
    </row>
    <row r="28" spans="1:9" ht="18.5" customHeight="1" x14ac:dyDescent="0.35">
      <c r="A28" s="93"/>
      <c r="B28" s="106" t="s">
        <v>70</v>
      </c>
      <c r="C28" s="106"/>
      <c r="D28" s="106"/>
      <c r="E28" s="106"/>
      <c r="F28" s="106"/>
      <c r="G28" s="106"/>
      <c r="H28" s="106"/>
      <c r="I28" s="63"/>
    </row>
    <row r="29" spans="1:9" ht="15" thickBot="1" x14ac:dyDescent="0.4">
      <c r="A29" s="107"/>
      <c r="B29" s="108"/>
      <c r="C29" s="108"/>
      <c r="D29" s="108"/>
      <c r="E29" s="108"/>
      <c r="F29" s="71"/>
      <c r="G29" s="71"/>
      <c r="H29" s="71"/>
      <c r="I29" s="10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FACTURA</vt:lpstr>
      <vt:lpstr>FOR-CSA-018 </vt:lpstr>
      <vt:lpstr>FOR CSA 004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2</dc:creator>
  <cp:lastModifiedBy>Paola Andrea Jimenez Prado</cp:lastModifiedBy>
  <cp:lastPrinted>2024-06-16T01:00:19Z</cp:lastPrinted>
  <dcterms:created xsi:type="dcterms:W3CDTF">2024-04-23T23:16:14Z</dcterms:created>
  <dcterms:modified xsi:type="dcterms:W3CDTF">2024-06-16T01:00:42Z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