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0701718 HOSP REGIONAL ALFONSO JARAMILLO SALZAR E.S.E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4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I31" i="4" s="1"/>
  <c r="H23" i="4"/>
  <c r="H31" i="4" s="1"/>
  <c r="U1" i="2" l="1"/>
  <c r="S1" i="2" l="1"/>
  <c r="T1" i="2" l="1"/>
  <c r="R1" i="2"/>
  <c r="O1" i="2"/>
  <c r="N1" i="2"/>
  <c r="K1" i="2"/>
  <c r="H13" i="1" l="1"/>
  <c r="G13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S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 CIERRA FACTURA YA QUE EL PRESTADOR EMITE PAZ Y SALVO HASTA EL 31/12/2022</t>
        </r>
      </text>
    </comment>
    <comment ref="S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 </t>
        </r>
        <r>
          <rPr>
            <b/>
            <sz val="9"/>
            <color indexed="81"/>
            <rFont val="Tahoma"/>
            <family val="2"/>
          </rPr>
          <t>SE CIERRA FACTURA YA QUE EL PRESTADOR EMITE PAZ Y SALVO HASTA EL 31/12/2023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 CIERRA FACTURA YA QUE EL PRESTADOR EMITE PAZ Y SALVO HASTA EL 31/12/2023</t>
        </r>
      </text>
    </comment>
  </commentList>
</comments>
</file>

<file path=xl/sharedStrings.xml><?xml version="1.0" encoding="utf-8"?>
<sst xmlns="http://schemas.openxmlformats.org/spreadsheetml/2006/main" count="158" uniqueCount="99">
  <si>
    <t>INFORME FACTURA POR DETALLE</t>
  </si>
  <si>
    <t xml:space="preserve">Entidad:  CAJA DE COMPENSACION FENALCO DEL VALLE    </t>
  </si>
  <si>
    <t>NIT</t>
  </si>
  <si>
    <t>NOMBRE DE LA ENTIDAD</t>
  </si>
  <si>
    <t>PREFIJO</t>
  </si>
  <si>
    <t>HRL</t>
  </si>
  <si>
    <t>HOSPITAL REGIONAL ALFONSO JARAMILLO SALZAR E.S.E</t>
  </si>
  <si>
    <t>VALOR INICIAL FACTURA</t>
  </si>
  <si>
    <t>FECHA DE RADICADO</t>
  </si>
  <si>
    <t>TOTAL CUENTAS POR COBRAR</t>
  </si>
  <si>
    <t>Nro DE FACTURA</t>
  </si>
  <si>
    <t>FECHA FACTURA</t>
  </si>
  <si>
    <t>TIPO DE CONTRATO</t>
  </si>
  <si>
    <t>EVENTO</t>
  </si>
  <si>
    <t>SEDE / CUIDAD</t>
  </si>
  <si>
    <t>LÍBANO TOLIMA</t>
  </si>
  <si>
    <t>TIPO DE PRESTACIÓN</t>
  </si>
  <si>
    <t>URGENCIAS</t>
  </si>
  <si>
    <t>SALDO FACTURA</t>
  </si>
  <si>
    <t>Pdte x radicar</t>
  </si>
  <si>
    <t>Alf+Fac</t>
  </si>
  <si>
    <t>HRL735440</t>
  </si>
  <si>
    <t>HRL798585</t>
  </si>
  <si>
    <t>HRL875029</t>
  </si>
  <si>
    <t>HRL932840</t>
  </si>
  <si>
    <t>HRL959674</t>
  </si>
  <si>
    <t>Llave</t>
  </si>
  <si>
    <t>890701718_HRL735440</t>
  </si>
  <si>
    <t>890701718_HRL798585</t>
  </si>
  <si>
    <t>890701718_HRL875029</t>
  </si>
  <si>
    <t>890701718_HRL932840</t>
  </si>
  <si>
    <t>890701718_HRL959674</t>
  </si>
  <si>
    <t>SALDO FACTURA IPS</t>
  </si>
  <si>
    <t>Boxalud</t>
  </si>
  <si>
    <t xml:space="preserve">Fecha de radicacion EPS </t>
  </si>
  <si>
    <t>Finalizada</t>
  </si>
  <si>
    <t>Valor Total Bruto</t>
  </si>
  <si>
    <t>Valor Nota Credito</t>
  </si>
  <si>
    <t>Valor Radicado</t>
  </si>
  <si>
    <t>Valor Glosa Aceptada</t>
  </si>
  <si>
    <t>Valor Pagar</t>
  </si>
  <si>
    <t>Por pagar SAP</t>
  </si>
  <si>
    <t>P. abiertas doc</t>
  </si>
  <si>
    <t>Devuelta</t>
  </si>
  <si>
    <t>Valor devolucion</t>
  </si>
  <si>
    <t>Observacon objeccion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</si>
  <si>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</si>
  <si>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Para cargar RIPS o soportes</t>
  </si>
  <si>
    <t>Fecha de corte</t>
  </si>
  <si>
    <t>FACTURA ACEPTADA POR IPS</t>
  </si>
  <si>
    <t>FACTURA NO RADICADA</t>
  </si>
  <si>
    <t>FACTURA PENDIENTE EN PROGRAMACION DE PAGO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</si>
  <si>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</si>
  <si>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</si>
  <si>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</si>
  <si>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</si>
  <si>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</si>
  <si>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</si>
  <si>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</si>
  <si>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</si>
  <si>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</si>
  <si>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</si>
  <si>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</si>
  <si>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</si>
  <si>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</si>
  <si>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</si>
  <si>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</si>
  <si>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</si>
  <si>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</si>
  <si>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</si>
  <si>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</si>
  <si>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</si>
  <si>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</si>
  <si>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</si>
  <si>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</si>
  <si>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</si>
  <si>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</si>
  <si>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</si>
  <si>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ACEPTADA POR LA IPS</t>
  </si>
  <si>
    <t>Señores: HOSPITAL REGIONAL ALFONSO JARAMILLO SALZAR E.S.E</t>
  </si>
  <si>
    <t>NIT: 890701718</t>
  </si>
  <si>
    <t>Santiago de Cali, Junio 19 del 2024</t>
  </si>
  <si>
    <t>Estado de Factura EPS Junio 19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</si>
  <si>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</si>
  <si>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</si>
  <si>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</si>
  <si>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</si>
  <si>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</si>
  <si>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</si>
  <si>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</si>
  <si>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</si>
  <si>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</si>
  <si>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</si>
  <si>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</si>
  <si>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</si>
  <si>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</si>
  <si>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Yudy Viviana Toro Pinilla</t>
  </si>
  <si>
    <t>Técnico Administrativo</t>
  </si>
  <si>
    <t>A continuacion me permito remitir nuestra respuesta al estado de cartera presentado en la fecha: 04/06/2024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</si>
</sst>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b/>
      <sz val="8"/>
      <color indexed="8"/>
      <name val="MS Sans Serif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43" fontId="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4" fontId="5" fillId="0" borderId="1" xfId="2" applyNumberFormat="1" applyFont="1" applyBorder="1" applyAlignment="1">
      <alignment horizontal="center" vertical="center" wrapText="1"/>
    </xf>
    <xf numFmtId="164" fontId="6" fillId="0" borderId="1" xfId="0" applyNumberFormat="1" applyFont="1" applyBorder="1"/>
    <xf numFmtId="14" fontId="0" fillId="0" borderId="4" xfId="0" applyNumberFormat="1" applyBorder="1"/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14" fontId="0" fillId="0" borderId="4" xfId="0" applyNumberFormat="1" applyFont="1" applyBorder="1"/>
    <xf numFmtId="4" fontId="8" fillId="0" borderId="1" xfId="2" applyNumberFormat="1" applyFont="1" applyBorder="1" applyAlignment="1">
      <alignment horizontal="center" vertical="center" wrapText="1"/>
    </xf>
    <xf numFmtId="4" fontId="8" fillId="2" borderId="1" xfId="2" applyNumberFormat="1" applyFont="1" applyFill="1" applyBorder="1" applyAlignment="1">
      <alignment horizontal="center" vertical="center" wrapText="1"/>
    </xf>
    <xf numFmtId="4" fontId="8" fillId="3" borderId="1" xfId="2" applyNumberFormat="1" applyFont="1" applyFill="1" applyBorder="1" applyAlignment="1">
      <alignment horizontal="center" vertical="center" wrapText="1"/>
    </xf>
    <xf numFmtId="4" fontId="8" fillId="4" borderId="1" xfId="2" applyNumberFormat="1" applyFont="1" applyFill="1" applyBorder="1" applyAlignment="1">
      <alignment horizontal="center" vertical="center" wrapText="1"/>
    </xf>
    <xf numFmtId="4" fontId="8" fillId="5" borderId="1" xfId="2" applyNumberFormat="1" applyFont="1" applyFill="1" applyBorder="1" applyAlignment="1">
      <alignment horizontal="center" vertical="center" wrapText="1"/>
    </xf>
    <xf numFmtId="164" fontId="6" fillId="0" borderId="0" xfId="1" applyNumberFormat="1" applyFont="1"/>
    <xf numFmtId="164" fontId="9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164" fontId="9" fillId="6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/>
    <xf numFmtId="164" fontId="8" fillId="3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4" fontId="0" fillId="0" borderId="10" xfId="1" applyNumberFormat="1" applyFont="1" applyBorder="1"/>
    <xf numFmtId="0" fontId="0" fillId="0" borderId="15" xfId="0" applyBorder="1" applyAlignment="1">
      <alignment horizontal="left"/>
    </xf>
    <xf numFmtId="0" fontId="0" fillId="0" borderId="5" xfId="0" pivotButton="1" applyBorder="1"/>
    <xf numFmtId="164" fontId="0" fillId="0" borderId="17" xfId="1" applyNumberFormat="1" applyFont="1" applyBorder="1"/>
    <xf numFmtId="0" fontId="0" fillId="0" borderId="5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0" fontId="12" fillId="0" borderId="0" xfId="3" applyFont="1"/>
    <xf numFmtId="0" fontId="12" fillId="0" borderId="6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/>
    </xf>
    <xf numFmtId="0" fontId="13" fillId="0" borderId="6" xfId="3" applyFont="1" applyBorder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3" fillId="0" borderId="11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5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/>
    </xf>
    <xf numFmtId="0" fontId="12" fillId="0" borderId="13" xfId="3" applyFont="1" applyBorder="1" applyAlignment="1">
      <alignment horizontal="centerContinuous"/>
    </xf>
    <xf numFmtId="0" fontId="12" fillId="0" borderId="9" xfId="3" applyFont="1" applyBorder="1"/>
    <xf numFmtId="0" fontId="12" fillId="0" borderId="10" xfId="3" applyFont="1" applyBorder="1"/>
    <xf numFmtId="0" fontId="13" fillId="0" borderId="0" xfId="3" applyFont="1"/>
    <xf numFmtId="14" fontId="12" fillId="0" borderId="0" xfId="3" applyNumberFormat="1" applyFont="1"/>
    <xf numFmtId="165" fontId="12" fillId="0" borderId="0" xfId="3" applyNumberFormat="1" applyFont="1"/>
    <xf numFmtId="0" fontId="7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67" fontId="14" fillId="0" borderId="0" xfId="6" applyNumberFormat="1" applyFont="1" applyAlignment="1">
      <alignment horizontal="center"/>
    </xf>
    <xf numFmtId="168" fontId="14" fillId="0" borderId="0" xfId="5" applyNumberFormat="1" applyFont="1" applyAlignment="1">
      <alignment horizontal="right"/>
    </xf>
    <xf numFmtId="168" fontId="12" fillId="0" borderId="0" xfId="5" applyNumberFormat="1" applyFont="1"/>
    <xf numFmtId="167" fontId="7" fillId="0" borderId="0" xfId="6" applyNumberFormat="1" applyFont="1" applyAlignment="1">
      <alignment horizontal="center"/>
    </xf>
    <xf numFmtId="168" fontId="7" fillId="0" borderId="0" xfId="5" applyNumberFormat="1" applyFont="1" applyAlignment="1">
      <alignment horizontal="right"/>
    </xf>
    <xf numFmtId="167" fontId="12" fillId="0" borderId="0" xfId="6" applyNumberFormat="1" applyFont="1" applyAlignment="1">
      <alignment horizontal="center"/>
    </xf>
    <xf numFmtId="168" fontId="12" fillId="0" borderId="0" xfId="5" applyNumberFormat="1" applyFont="1" applyAlignment="1">
      <alignment horizontal="right"/>
    </xf>
    <xf numFmtId="168" fontId="12" fillId="0" borderId="0" xfId="3" applyNumberFormat="1" applyFont="1"/>
    <xf numFmtId="167" fontId="12" fillId="0" borderId="12" xfId="6" applyNumberFormat="1" applyFont="1" applyBorder="1" applyAlignment="1">
      <alignment horizontal="center"/>
    </xf>
    <xf numFmtId="168" fontId="12" fillId="0" borderId="12" xfId="5" applyNumberFormat="1" applyFont="1" applyBorder="1" applyAlignment="1">
      <alignment horizontal="right"/>
    </xf>
    <xf numFmtId="167" fontId="13" fillId="0" borderId="0" xfId="5" applyNumberFormat="1" applyFont="1" applyAlignment="1">
      <alignment horizontal="right"/>
    </xf>
    <xf numFmtId="168" fontId="13" fillId="0" borderId="0" xfId="5" applyNumberFormat="1" applyFont="1" applyAlignment="1">
      <alignment horizontal="right"/>
    </xf>
    <xf numFmtId="0" fontId="14" fillId="0" borderId="0" xfId="3" applyFont="1"/>
    <xf numFmtId="167" fontId="7" fillId="0" borderId="12" xfId="6" applyNumberFormat="1" applyFont="1" applyBorder="1" applyAlignment="1">
      <alignment horizontal="center"/>
    </xf>
    <xf numFmtId="168" fontId="7" fillId="0" borderId="12" xfId="5" applyNumberFormat="1" applyFont="1" applyBorder="1" applyAlignment="1">
      <alignment horizontal="right"/>
    </xf>
    <xf numFmtId="0" fontId="7" fillId="0" borderId="10" xfId="3" applyFont="1" applyBorder="1"/>
    <xf numFmtId="167" fontId="7" fillId="0" borderId="0" xfId="5" applyNumberFormat="1" applyFont="1" applyAlignment="1">
      <alignment horizontal="right"/>
    </xf>
    <xf numFmtId="167" fontId="14" fillId="0" borderId="18" xfId="6" applyNumberFormat="1" applyFont="1" applyBorder="1" applyAlignment="1">
      <alignment horizontal="center"/>
    </xf>
    <xf numFmtId="168" fontId="14" fillId="0" borderId="18" xfId="5" applyNumberFormat="1" applyFont="1" applyBorder="1" applyAlignment="1">
      <alignment horizontal="right"/>
    </xf>
    <xf numFmtId="169" fontId="7" fillId="0" borderId="0" xfId="3" applyNumberFormat="1" applyFont="1"/>
    <xf numFmtId="166" fontId="7" fillId="0" borderId="0" xfId="6" applyFont="1"/>
    <xf numFmtId="168" fontId="7" fillId="0" borderId="0" xfId="5" applyNumberFormat="1" applyFont="1"/>
    <xf numFmtId="169" fontId="14" fillId="0" borderId="12" xfId="3" applyNumberFormat="1" applyFont="1" applyBorder="1"/>
    <xf numFmtId="169" fontId="7" fillId="0" borderId="12" xfId="3" applyNumberFormat="1" applyFont="1" applyBorder="1"/>
    <xf numFmtId="166" fontId="14" fillId="0" borderId="12" xfId="6" applyFont="1" applyBorder="1"/>
    <xf numFmtId="168" fontId="7" fillId="0" borderId="12" xfId="5" applyNumberFormat="1" applyFont="1" applyBorder="1"/>
    <xf numFmtId="169" fontId="14" fillId="0" borderId="0" xfId="3" applyNumberFormat="1" applyFont="1"/>
    <xf numFmtId="0" fontId="12" fillId="0" borderId="11" xfId="3" applyFont="1" applyBorder="1"/>
    <xf numFmtId="0" fontId="12" fillId="0" borderId="12" xfId="3" applyFont="1" applyBorder="1"/>
    <xf numFmtId="169" fontId="12" fillId="0" borderId="12" xfId="3" applyNumberFormat="1" applyFont="1" applyBorder="1"/>
    <xf numFmtId="0" fontId="12" fillId="0" borderId="13" xfId="3" applyFont="1" applyBorder="1"/>
    <xf numFmtId="0" fontId="14" fillId="0" borderId="14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7" fillId="0" borderId="9" xfId="3" applyFont="1" applyBorder="1"/>
    <xf numFmtId="165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4" fillId="0" borderId="0" xfId="1" applyNumberFormat="1" applyFont="1"/>
    <xf numFmtId="170" fontId="14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164" fontId="7" fillId="0" borderId="21" xfId="1" applyNumberFormat="1" applyFont="1" applyBorder="1" applyAlignment="1">
      <alignment horizontal="center"/>
    </xf>
    <xf numFmtId="170" fontId="7" fillId="0" borderId="21" xfId="1" applyNumberFormat="1" applyFont="1" applyBorder="1" applyAlignment="1">
      <alignment horizontal="right"/>
    </xf>
    <xf numFmtId="164" fontId="7" fillId="0" borderId="18" xfId="1" applyNumberFormat="1" applyFont="1" applyBorder="1" applyAlignment="1">
      <alignment horizontal="center"/>
    </xf>
    <xf numFmtId="170" fontId="7" fillId="0" borderId="18" xfId="1" applyNumberFormat="1" applyFont="1" applyBorder="1" applyAlignment="1">
      <alignment horizontal="right"/>
    </xf>
    <xf numFmtId="169" fontId="7" fillId="0" borderId="0" xfId="3" applyNumberFormat="1" applyFont="1" applyAlignment="1">
      <alignment horizontal="right"/>
    </xf>
    <xf numFmtId="0" fontId="7" fillId="0" borderId="11" xfId="3" applyFont="1" applyBorder="1"/>
    <xf numFmtId="0" fontId="7" fillId="0" borderId="12" xfId="3" applyFont="1" applyBorder="1"/>
    <xf numFmtId="0" fontId="7" fillId="0" borderId="13" xfId="3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5" fillId="0" borderId="0" xfId="3" applyFont="1" applyAlignment="1">
      <alignment horizontal="center" vertical="center" wrapText="1"/>
    </xf>
    <xf numFmtId="0" fontId="7" fillId="0" borderId="6" xfId="3" applyFont="1" applyBorder="1" applyAlignment="1">
      <alignment horizontal="center"/>
    </xf>
    <xf numFmtId="0" fontId="7" fillId="0" borderId="8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7" fillId="0" borderId="13" xfId="3" applyFont="1" applyBorder="1" applyAlignment="1">
      <alignment horizontal="center"/>
    </xf>
    <xf numFmtId="0" fontId="14" fillId="0" borderId="6" xfId="3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/>
    </xf>
    <xf numFmtId="0" fontId="14" fillId="0" borderId="8" xfId="3" applyFont="1" applyBorder="1" applyAlignment="1">
      <alignment horizontal="center" vertical="center"/>
    </xf>
    <xf numFmtId="0" fontId="14" fillId="0" borderId="19" xfId="3" applyFont="1" applyBorder="1" applyAlignment="1">
      <alignment horizontal="center" vertical="center" wrapText="1"/>
    </xf>
    <xf numFmtId="0" fontId="14" fillId="0" borderId="20" xfId="3" applyFont="1" applyBorder="1" applyAlignment="1">
      <alignment horizontal="center" vertical="center" wrapText="1"/>
    </xf>
    <xf numFmtId="0" fontId="14" fillId="0" borderId="17" xfId="3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7">
    <cellStyle name="Millares" xfId="1" builtinId="3"/>
    <cellStyle name="Millares 2" xfId="4"/>
    <cellStyle name="Millares 2 2" xfId="6"/>
    <cellStyle name="Moneda" xfId="5" builtinId="4"/>
    <cellStyle name="Normal" xfId="0" builtinId="0"/>
    <cellStyle name="Normal 2" xfId="2"/>
    <cellStyle name="Normal 2 2" xfId="3"/>
  </cellStyles>
  <dxfs count="4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2.808000810182" createdVersion="5" refreshedVersion="5" minRefreshableVersion="3" recordCount="5">
  <cacheSource type="worksheet">
    <worksheetSource ref="A2:W7" sheet="ESTADO DE CADA FACTURA"/>
  </cacheSource>
  <cacheFields count="23">
    <cacheField name="NIT" numFmtId="0">
      <sharedItems containsSemiMixedTypes="0" containsString="0" containsNumber="1" containsInteger="1" minValue="890701718" maxValue="890701718"/>
    </cacheField>
    <cacheField name="NOMBRE DE LA ENTIDAD" numFmtId="0">
      <sharedItems/>
    </cacheField>
    <cacheField name="PREFIJO" numFmtId="0">
      <sharedItems/>
    </cacheField>
    <cacheField name="Nro DE FACTURA" numFmtId="0">
      <sharedItems containsSemiMixedTypes="0" containsString="0" containsNumber="1" containsInteger="1" minValue="735440" maxValue="959674"/>
    </cacheField>
    <cacheField name="Alf+Fac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23-06-28T00:00:00" maxDate="2024-03-22T01:42:31"/>
    </cacheField>
    <cacheField name="FECHA DE RADICADO" numFmtId="14">
      <sharedItems containsDate="1" containsMixedTypes="1" minDate="2024-02-09T00:00:00" maxDate="2024-02-10T00:00:00"/>
    </cacheField>
    <cacheField name="Fecha de radicacion EPS " numFmtId="14">
      <sharedItems containsNonDate="0" containsDate="1" containsString="0" containsBlank="1" minDate="2024-05-06T00:00:00" maxDate="2024-06-13T00:00:00"/>
    </cacheField>
    <cacheField name="VALOR INICIAL FACTURA" numFmtId="164">
      <sharedItems containsSemiMixedTypes="0" containsString="0" containsNumber="1" containsInteger="1" minValue="185000" maxValue="1207544"/>
    </cacheField>
    <cacheField name="SALDO FACTURA IPS" numFmtId="164">
      <sharedItems containsSemiMixedTypes="0" containsString="0" containsNumber="1" containsInteger="1" minValue="185000" maxValue="1207544"/>
    </cacheField>
    <cacheField name="Estado de Factura EPS Junio 15" numFmtId="0">
      <sharedItems count="3">
        <s v="FACTURA ACEPTADA POR IPS"/>
        <s v="FACTURA NO RADICADA"/>
        <s v="FACTURA PENDIENTE EN PROGRAMACION DE PAGO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322038"/>
    </cacheField>
    <cacheField name="Valor Radicado" numFmtId="164">
      <sharedItems containsSemiMixedTypes="0" containsString="0" containsNumber="1" containsInteger="1" minValue="0" maxValue="322038"/>
    </cacheField>
    <cacheField name="Valor devolucion" numFmtId="164">
      <sharedItems containsString="0" containsBlank="1" containsNumber="1" containsInteger="1" minValue="185000" maxValue="185000"/>
    </cacheField>
    <cacheField name="Observacon objeccion" numFmtId="164">
      <sharedItems containsBlank="1"/>
    </cacheField>
    <cacheField name="Valor Glosa Aceptada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322038"/>
    </cacheField>
    <cacheField name="Valor Pagar" numFmtId="164">
      <sharedItems containsSemiMixedTypes="0" containsString="0" containsNumber="1" containsInteger="1" minValue="0" maxValue="0"/>
    </cacheField>
    <cacheField name="Por pagar SAP" numFmtId="164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90701718"/>
    <s v="HOSPITAL REGIONAL ALFONSO JARAMILLO SALZAR E.S.E"/>
    <s v="HRL"/>
    <n v="735440"/>
    <s v="HRL735440"/>
    <s v="890701718_HRL735440"/>
    <d v="2023-06-28T00:00:00"/>
    <d v="2024-02-09T00:00:00"/>
    <d v="2024-05-06T00:00:00"/>
    <n v="233258"/>
    <n v="233258"/>
    <x v="0"/>
    <s v="Finalizada"/>
    <n v="233258"/>
    <n v="233258"/>
    <m/>
    <m/>
    <n v="0"/>
    <n v="233258"/>
    <n v="0"/>
    <n v="0"/>
    <m/>
    <d v="2024-05-31T00:00:00"/>
  </r>
  <r>
    <n v="890701718"/>
    <s v="HOSPITAL REGIONAL ALFONSO JARAMILLO SALZAR E.S.E"/>
    <s v="HRL"/>
    <n v="798585"/>
    <s v="HRL798585"/>
    <s v="890701718_HRL798585"/>
    <d v="2023-09-12T14:28:08"/>
    <d v="2024-02-09T00:00:00"/>
    <d v="2024-05-06T00:00:00"/>
    <n v="322038"/>
    <n v="322038"/>
    <x v="0"/>
    <s v="Finalizada"/>
    <n v="322038"/>
    <n v="322038"/>
    <m/>
    <m/>
    <n v="0"/>
    <n v="322038"/>
    <n v="0"/>
    <n v="0"/>
    <m/>
    <d v="2024-05-31T00:00:00"/>
  </r>
  <r>
    <n v="890701718"/>
    <s v="HOSPITAL REGIONAL ALFONSO JARAMILLO SALZAR E.S.E"/>
    <s v="HRL"/>
    <n v="875029"/>
    <s v="HRL875029"/>
    <s v="890701718_HRL875029"/>
    <d v="2023-12-08T04:26:23"/>
    <d v="2024-02-09T00:00:00"/>
    <d v="2024-05-06T00:00:00"/>
    <n v="261496"/>
    <n v="261496"/>
    <x v="0"/>
    <s v="Finalizada"/>
    <n v="261496"/>
    <n v="261496"/>
    <m/>
    <m/>
    <n v="0"/>
    <n v="261496"/>
    <n v="0"/>
    <n v="0"/>
    <m/>
    <d v="2024-05-31T00:00:00"/>
  </r>
  <r>
    <n v="890701718"/>
    <s v="HOSPITAL REGIONAL ALFONSO JARAMILLO SALZAR E.S.E"/>
    <s v="HRL"/>
    <n v="932840"/>
    <s v="HRL932840"/>
    <s v="890701718_HRL932840"/>
    <d v="2024-02-21T01:05:39"/>
    <s v="Pdte x radicar"/>
    <m/>
    <n v="1207544"/>
    <n v="1207544"/>
    <x v="1"/>
    <s v="Para cargar RIPS o soportes"/>
    <n v="0"/>
    <n v="0"/>
    <m/>
    <m/>
    <n v="0"/>
    <n v="0"/>
    <n v="0"/>
    <n v="0"/>
    <m/>
    <d v="2024-05-31T00:00:00"/>
  </r>
  <r>
    <n v="890701718"/>
    <s v="HOSPITAL REGIONAL ALFONSO JARAMILLO SALZAR E.S.E"/>
    <s v="HRL"/>
    <n v="959674"/>
    <s v="HRL959674"/>
    <s v="890701718_HRL959674"/>
    <d v="2024-03-22T01:42:31"/>
    <s v="Pdte x radicar"/>
    <d v="2024-06-12T00:00:00"/>
    <n v="185000"/>
    <n v="185000"/>
    <x v="2"/>
    <s v="Devuelta"/>
    <n v="0"/>
    <n v="0"/>
    <n v="185000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n v="0"/>
    <n v="0"/>
    <n v="0"/>
    <n v="0"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4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4" showAll="0"/>
    <pivotField dataField="1" numFmtId="164" showAll="0"/>
    <pivotField axis="axisRow" dataField="1" showAll="0">
      <items count="4">
        <item x="0"/>
        <item x="1"/>
        <item x="2"/>
        <item t="default"/>
      </items>
    </pivotField>
    <pivotField showAll="0"/>
    <pivotField numFmtId="164"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4"/>
  </dataFields>
  <formats count="21">
    <format dxfId="2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7">
      <pivotArea type="all" dataOnly="0" outline="0" fieldPosition="0"/>
    </format>
    <format dxfId="26">
      <pivotArea outline="0" collapsedLevelsAreSubtotals="1" fieldPosition="0"/>
    </format>
    <format dxfId="25">
      <pivotArea field="11" type="button" dataOnly="0" labelOnly="1" outline="0" axis="axisRow" fieldPosition="0"/>
    </format>
    <format dxfId="24">
      <pivotArea dataOnly="0" labelOnly="1" fieldPosition="0">
        <references count="1">
          <reference field="11" count="0"/>
        </references>
      </pivotArea>
    </format>
    <format dxfId="23">
      <pivotArea dataOnly="0" labelOnly="1" grandRow="1" outline="0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fieldPosition="0">
        <references count="1">
          <reference field="11" count="0"/>
        </references>
      </pivotArea>
    </format>
    <format dxfId="17">
      <pivotArea dataOnly="0" labelOnly="1" grandRow="1" outline="0" fieldPosition="0"/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grandRow="1" outline="0" collapsedLevelsAreSubtotals="1" fieldPosition="0"/>
    </format>
    <format dxfId="13">
      <pivotArea dataOnly="0" labelOnly="1" grandRow="1" outline="0" fieldPosition="0"/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G5" sqref="G5"/>
    </sheetView>
  </sheetViews>
  <sheetFormatPr baseColWidth="10" defaultRowHeight="14.5" x14ac:dyDescent="0.35"/>
  <cols>
    <col min="2" max="2" width="50.7265625" bestFit="1" customWidth="1"/>
    <col min="3" max="3" width="8.54296875" bestFit="1" customWidth="1"/>
    <col min="6" max="6" width="13" bestFit="1" customWidth="1"/>
    <col min="7" max="7" width="15" customWidth="1"/>
    <col min="8" max="8" width="15.81640625" bestFit="1" customWidth="1"/>
    <col min="9" max="9" width="11" bestFit="1" customWidth="1"/>
    <col min="10" max="10" width="15" bestFit="1" customWidth="1"/>
    <col min="11" max="11" width="17" customWidth="1"/>
  </cols>
  <sheetData>
    <row r="1" spans="1:11" ht="22.5" x14ac:dyDescent="0.35">
      <c r="A1" s="1" t="s">
        <v>1</v>
      </c>
    </row>
    <row r="2" spans="1:11" ht="22.5" x14ac:dyDescent="0.35">
      <c r="A2" s="1" t="s">
        <v>0</v>
      </c>
    </row>
    <row r="3" spans="1:11" x14ac:dyDescent="0.35">
      <c r="A3" s="2"/>
    </row>
    <row r="7" spans="1:11" ht="21" x14ac:dyDescent="0.35">
      <c r="A7" s="6" t="s">
        <v>2</v>
      </c>
      <c r="B7" s="6" t="s">
        <v>3</v>
      </c>
      <c r="C7" s="6" t="s">
        <v>4</v>
      </c>
      <c r="D7" s="6" t="s">
        <v>10</v>
      </c>
      <c r="E7" s="6" t="s">
        <v>11</v>
      </c>
      <c r="F7" s="6" t="s">
        <v>8</v>
      </c>
      <c r="G7" s="6" t="s">
        <v>7</v>
      </c>
      <c r="H7" s="6" t="s">
        <v>18</v>
      </c>
      <c r="I7" s="6" t="s">
        <v>12</v>
      </c>
      <c r="J7" s="6" t="s">
        <v>14</v>
      </c>
      <c r="K7" s="6" t="s">
        <v>16</v>
      </c>
    </row>
    <row r="8" spans="1:11" x14ac:dyDescent="0.35">
      <c r="A8" s="3">
        <v>890701718</v>
      </c>
      <c r="B8" s="3" t="s">
        <v>6</v>
      </c>
      <c r="C8" s="3" t="s">
        <v>5</v>
      </c>
      <c r="D8" s="3">
        <v>735440</v>
      </c>
      <c r="E8" s="4">
        <v>45105</v>
      </c>
      <c r="F8" s="4">
        <v>45331</v>
      </c>
      <c r="G8" s="5">
        <v>233258</v>
      </c>
      <c r="H8" s="5">
        <v>233258</v>
      </c>
      <c r="I8" s="3" t="s">
        <v>13</v>
      </c>
      <c r="J8" s="3" t="s">
        <v>15</v>
      </c>
      <c r="K8" s="3" t="s">
        <v>17</v>
      </c>
    </row>
    <row r="9" spans="1:11" x14ac:dyDescent="0.35">
      <c r="A9" s="3">
        <v>890701718</v>
      </c>
      <c r="B9" s="3" t="s">
        <v>6</v>
      </c>
      <c r="C9" s="3" t="s">
        <v>5</v>
      </c>
      <c r="D9" s="3">
        <v>798585</v>
      </c>
      <c r="E9" s="4">
        <v>45181.602870370371</v>
      </c>
      <c r="F9" s="4">
        <v>45331</v>
      </c>
      <c r="G9" s="5">
        <v>322038</v>
      </c>
      <c r="H9" s="5">
        <v>322038</v>
      </c>
      <c r="I9" s="3" t="s">
        <v>13</v>
      </c>
      <c r="J9" s="3" t="s">
        <v>15</v>
      </c>
      <c r="K9" s="3" t="s">
        <v>17</v>
      </c>
    </row>
    <row r="10" spans="1:11" x14ac:dyDescent="0.35">
      <c r="A10" s="3">
        <v>890701718</v>
      </c>
      <c r="B10" s="3" t="s">
        <v>6</v>
      </c>
      <c r="C10" s="3" t="s">
        <v>5</v>
      </c>
      <c r="D10" s="3">
        <v>875029</v>
      </c>
      <c r="E10" s="4">
        <v>45268.184988425928</v>
      </c>
      <c r="F10" s="4">
        <v>45331</v>
      </c>
      <c r="G10" s="5">
        <v>261496</v>
      </c>
      <c r="H10" s="5">
        <v>261496</v>
      </c>
      <c r="I10" s="3" t="s">
        <v>13</v>
      </c>
      <c r="J10" s="3" t="s">
        <v>15</v>
      </c>
      <c r="K10" s="3" t="s">
        <v>17</v>
      </c>
    </row>
    <row r="11" spans="1:11" x14ac:dyDescent="0.35">
      <c r="A11" s="3">
        <v>890701718</v>
      </c>
      <c r="B11" s="3" t="s">
        <v>6</v>
      </c>
      <c r="C11" s="3" t="s">
        <v>5</v>
      </c>
      <c r="D11" s="3">
        <v>932840</v>
      </c>
      <c r="E11" s="4">
        <v>45343.045590277776</v>
      </c>
      <c r="F11" s="8" t="s">
        <v>19</v>
      </c>
      <c r="G11" s="5">
        <v>1207544</v>
      </c>
      <c r="H11" s="5">
        <v>1207544</v>
      </c>
      <c r="I11" s="3" t="s">
        <v>13</v>
      </c>
      <c r="J11" s="3" t="s">
        <v>15</v>
      </c>
      <c r="K11" s="3" t="s">
        <v>17</v>
      </c>
    </row>
    <row r="12" spans="1:11" x14ac:dyDescent="0.35">
      <c r="A12" s="3">
        <v>890701718</v>
      </c>
      <c r="B12" s="3" t="s">
        <v>6</v>
      </c>
      <c r="C12" s="3" t="s">
        <v>5</v>
      </c>
      <c r="D12" s="3">
        <v>959674</v>
      </c>
      <c r="E12" s="4">
        <v>45373.071192129632</v>
      </c>
      <c r="F12" s="8" t="s">
        <v>19</v>
      </c>
      <c r="G12" s="5">
        <v>185000</v>
      </c>
      <c r="H12" s="5">
        <v>185000</v>
      </c>
      <c r="I12" s="3" t="s">
        <v>13</v>
      </c>
      <c r="J12" s="3" t="s">
        <v>15</v>
      </c>
      <c r="K12" s="3" t="s">
        <v>17</v>
      </c>
    </row>
    <row r="13" spans="1:11" x14ac:dyDescent="0.35">
      <c r="A13" s="110" t="s">
        <v>9</v>
      </c>
      <c r="B13" s="111"/>
      <c r="C13" s="111"/>
      <c r="D13" s="111"/>
      <c r="E13" s="111"/>
      <c r="F13" s="112"/>
      <c r="G13" s="7">
        <f>SUM(G8:G12)</f>
        <v>2209336</v>
      </c>
      <c r="H13" s="7">
        <f>SUM(H8:H12)</f>
        <v>2209336</v>
      </c>
    </row>
  </sheetData>
  <mergeCells count="1">
    <mergeCell ref="A13:F13"/>
  </mergeCells>
  <conditionalFormatting sqref="A1:A3">
    <cfRule type="duplicateValues" dxfId="39" priority="16" stopIfTrue="1"/>
    <cfRule type="duplicateValues" dxfId="38" priority="17" stopIfTrue="1"/>
  </conditionalFormatting>
  <conditionalFormatting sqref="A7:C7">
    <cfRule type="duplicateValues" dxfId="37" priority="5"/>
  </conditionalFormatting>
  <conditionalFormatting sqref="A7:C7">
    <cfRule type="duplicateValues" dxfId="36" priority="4" stopIfTrue="1"/>
  </conditionalFormatting>
  <conditionalFormatting sqref="A7:C7">
    <cfRule type="duplicateValues" dxfId="35" priority="3" stopIfTrue="1"/>
  </conditionalFormatting>
  <conditionalFormatting sqref="A7:C7">
    <cfRule type="duplicateValues" dxfId="34" priority="6" stopIfTrue="1"/>
  </conditionalFormatting>
  <conditionalFormatting sqref="I7">
    <cfRule type="duplicateValues" dxfId="33" priority="2" stopIfTrue="1"/>
  </conditionalFormatting>
  <conditionalFormatting sqref="D7">
    <cfRule type="duplicateValues" dxfId="32" priority="20"/>
  </conditionalFormatting>
  <conditionalFormatting sqref="D7">
    <cfRule type="duplicateValues" dxfId="31" priority="21" stopIfTrue="1"/>
  </conditionalFormatting>
  <conditionalFormatting sqref="J7:K7 D7:H7">
    <cfRule type="duplicateValues" dxfId="30" priority="23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26953125" bestFit="1" customWidth="1"/>
    <col min="2" max="2" width="13.26953125" style="30" bestFit="1" customWidth="1"/>
    <col min="3" max="3" width="12.7265625" style="20" bestFit="1" customWidth="1"/>
  </cols>
  <sheetData>
    <row r="2" spans="1:3" ht="15" thickBot="1" x14ac:dyDescent="0.4"/>
    <row r="3" spans="1:3" ht="15" thickBot="1" x14ac:dyDescent="0.4">
      <c r="A3" s="27" t="s">
        <v>53</v>
      </c>
      <c r="B3" s="31" t="s">
        <v>54</v>
      </c>
      <c r="C3" s="28" t="s">
        <v>55</v>
      </c>
    </row>
    <row r="4" spans="1:3" x14ac:dyDescent="0.35">
      <c r="A4" s="26" t="s">
        <v>49</v>
      </c>
      <c r="B4" s="32">
        <v>3</v>
      </c>
      <c r="C4" s="25">
        <v>816792</v>
      </c>
    </row>
    <row r="5" spans="1:3" x14ac:dyDescent="0.35">
      <c r="A5" s="26" t="s">
        <v>50</v>
      </c>
      <c r="B5" s="32">
        <v>1</v>
      </c>
      <c r="C5" s="25">
        <v>1207544</v>
      </c>
    </row>
    <row r="6" spans="1:3" ht="15" thickBot="1" x14ac:dyDescent="0.4">
      <c r="A6" s="26" t="s">
        <v>51</v>
      </c>
      <c r="B6" s="32">
        <v>1</v>
      </c>
      <c r="C6" s="25">
        <v>185000</v>
      </c>
    </row>
    <row r="7" spans="1:3" ht="15" thickBot="1" x14ac:dyDescent="0.4">
      <c r="A7" s="29" t="s">
        <v>52</v>
      </c>
      <c r="B7" s="33">
        <v>5</v>
      </c>
      <c r="C7" s="28">
        <v>2209336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"/>
  <sheetViews>
    <sheetView showGridLines="0" topLeftCell="G1" zoomScale="80" zoomScaleNormal="80" workbookViewId="0">
      <selection activeCell="Q12" sqref="Q12"/>
    </sheetView>
  </sheetViews>
  <sheetFormatPr baseColWidth="10" defaultRowHeight="14.5" x14ac:dyDescent="0.35"/>
  <cols>
    <col min="1" max="1" width="10.90625" style="9"/>
    <col min="2" max="2" width="50.7265625" style="9" bestFit="1" customWidth="1"/>
    <col min="3" max="3" width="8.54296875" style="9" bestFit="1" customWidth="1"/>
    <col min="4" max="5" width="10.90625" style="9"/>
    <col min="6" max="6" width="20.81640625" style="9" bestFit="1" customWidth="1"/>
    <col min="7" max="7" width="10.90625" style="9"/>
    <col min="8" max="8" width="13" style="9" bestFit="1" customWidth="1"/>
    <col min="9" max="9" width="15.36328125" style="9" customWidth="1"/>
    <col min="10" max="10" width="15" style="9" customWidth="1"/>
    <col min="11" max="11" width="15.81640625" style="9" bestFit="1" customWidth="1"/>
    <col min="12" max="12" width="24.7265625" style="9" customWidth="1"/>
    <col min="13" max="13" width="15" style="9" bestFit="1" customWidth="1"/>
    <col min="14" max="15" width="11.7265625" style="20" bestFit="1" customWidth="1"/>
    <col min="16" max="17" width="11.7265625" style="20" customWidth="1"/>
    <col min="18" max="18" width="11" style="20" bestFit="1" customWidth="1"/>
    <col min="19" max="19" width="11.7265625" style="20" bestFit="1" customWidth="1"/>
    <col min="20" max="20" width="11" style="20" bestFit="1" customWidth="1"/>
    <col min="21" max="21" width="10.90625" style="20"/>
    <col min="22" max="16384" width="10.90625" style="9"/>
  </cols>
  <sheetData>
    <row r="1" spans="1:23" x14ac:dyDescent="0.35">
      <c r="K1" s="18">
        <f>SUBTOTAL(9,K3:K7)</f>
        <v>2209336</v>
      </c>
      <c r="N1" s="18">
        <f t="shared" ref="N1:U1" si="0">SUBTOTAL(9,N3:N7)</f>
        <v>816792</v>
      </c>
      <c r="O1" s="18">
        <f t="shared" si="0"/>
        <v>816792</v>
      </c>
      <c r="P1" s="18"/>
      <c r="Q1" s="18"/>
      <c r="R1" s="18">
        <f t="shared" si="0"/>
        <v>0</v>
      </c>
      <c r="S1" s="18">
        <f t="shared" si="0"/>
        <v>816792</v>
      </c>
      <c r="T1" s="18">
        <f t="shared" si="0"/>
        <v>0</v>
      </c>
      <c r="U1" s="18">
        <f t="shared" si="0"/>
        <v>0</v>
      </c>
    </row>
    <row r="2" spans="1:23" ht="29" x14ac:dyDescent="0.35">
      <c r="A2" s="13" t="s">
        <v>2</v>
      </c>
      <c r="B2" s="13" t="s">
        <v>3</v>
      </c>
      <c r="C2" s="13" t="s">
        <v>4</v>
      </c>
      <c r="D2" s="13" t="s">
        <v>10</v>
      </c>
      <c r="E2" s="13" t="s">
        <v>20</v>
      </c>
      <c r="F2" s="14" t="s">
        <v>26</v>
      </c>
      <c r="G2" s="13" t="s">
        <v>11</v>
      </c>
      <c r="H2" s="13" t="s">
        <v>8</v>
      </c>
      <c r="I2" s="17" t="s">
        <v>34</v>
      </c>
      <c r="J2" s="13" t="s">
        <v>7</v>
      </c>
      <c r="K2" s="16" t="s">
        <v>32</v>
      </c>
      <c r="L2" s="15" t="s">
        <v>82</v>
      </c>
      <c r="M2" s="13" t="s">
        <v>33</v>
      </c>
      <c r="N2" s="19" t="s">
        <v>36</v>
      </c>
      <c r="O2" s="19" t="s">
        <v>38</v>
      </c>
      <c r="P2" s="21" t="s">
        <v>44</v>
      </c>
      <c r="Q2" s="21" t="s">
        <v>45</v>
      </c>
      <c r="R2" s="19" t="s">
        <v>39</v>
      </c>
      <c r="S2" s="19" t="s">
        <v>37</v>
      </c>
      <c r="T2" s="19" t="s">
        <v>40</v>
      </c>
      <c r="U2" s="23" t="s">
        <v>41</v>
      </c>
      <c r="V2" s="15" t="s">
        <v>42</v>
      </c>
      <c r="W2" s="24" t="s">
        <v>48</v>
      </c>
    </row>
    <row r="3" spans="1:23" x14ac:dyDescent="0.35">
      <c r="A3" s="10">
        <v>890701718</v>
      </c>
      <c r="B3" s="10" t="s">
        <v>6</v>
      </c>
      <c r="C3" s="10" t="s">
        <v>5</v>
      </c>
      <c r="D3" s="10">
        <v>735440</v>
      </c>
      <c r="E3" s="10" t="s">
        <v>21</v>
      </c>
      <c r="F3" s="10" t="s">
        <v>27</v>
      </c>
      <c r="G3" s="11">
        <v>45105</v>
      </c>
      <c r="H3" s="11">
        <v>45331</v>
      </c>
      <c r="I3" s="11">
        <v>45418</v>
      </c>
      <c r="J3" s="5">
        <v>233258</v>
      </c>
      <c r="K3" s="5">
        <v>233258</v>
      </c>
      <c r="L3" s="10" t="s">
        <v>49</v>
      </c>
      <c r="M3" s="10" t="s">
        <v>35</v>
      </c>
      <c r="N3" s="5">
        <v>233258</v>
      </c>
      <c r="O3" s="5">
        <v>233258</v>
      </c>
      <c r="P3" s="5"/>
      <c r="Q3" s="5"/>
      <c r="R3" s="5">
        <v>0</v>
      </c>
      <c r="S3" s="5">
        <v>233258</v>
      </c>
      <c r="T3" s="5">
        <v>0</v>
      </c>
      <c r="U3" s="5">
        <v>0</v>
      </c>
      <c r="V3" s="10"/>
      <c r="W3" s="11">
        <v>45443</v>
      </c>
    </row>
    <row r="4" spans="1:23" x14ac:dyDescent="0.35">
      <c r="A4" s="10">
        <v>890701718</v>
      </c>
      <c r="B4" s="10" t="s">
        <v>6</v>
      </c>
      <c r="C4" s="10" t="s">
        <v>5</v>
      </c>
      <c r="D4" s="10">
        <v>798585</v>
      </c>
      <c r="E4" s="10" t="s">
        <v>22</v>
      </c>
      <c r="F4" s="10" t="s">
        <v>28</v>
      </c>
      <c r="G4" s="11">
        <v>45181.602870370371</v>
      </c>
      <c r="H4" s="11">
        <v>45331</v>
      </c>
      <c r="I4" s="11">
        <v>45418</v>
      </c>
      <c r="J4" s="5">
        <v>322038</v>
      </c>
      <c r="K4" s="5">
        <v>322038</v>
      </c>
      <c r="L4" s="10" t="s">
        <v>49</v>
      </c>
      <c r="M4" s="10" t="s">
        <v>35</v>
      </c>
      <c r="N4" s="5">
        <v>322038</v>
      </c>
      <c r="O4" s="5">
        <v>322038</v>
      </c>
      <c r="P4" s="5"/>
      <c r="Q4" s="5"/>
      <c r="R4" s="5">
        <v>0</v>
      </c>
      <c r="S4" s="5">
        <v>322038</v>
      </c>
      <c r="T4" s="5">
        <v>0</v>
      </c>
      <c r="U4" s="5">
        <v>0</v>
      </c>
      <c r="V4" s="10"/>
      <c r="W4" s="11">
        <v>45443</v>
      </c>
    </row>
    <row r="5" spans="1:23" x14ac:dyDescent="0.35">
      <c r="A5" s="10">
        <v>890701718</v>
      </c>
      <c r="B5" s="10" t="s">
        <v>6</v>
      </c>
      <c r="C5" s="10" t="s">
        <v>5</v>
      </c>
      <c r="D5" s="10">
        <v>875029</v>
      </c>
      <c r="E5" s="10" t="s">
        <v>23</v>
      </c>
      <c r="F5" s="10" t="s">
        <v>29</v>
      </c>
      <c r="G5" s="11">
        <v>45268.184988425928</v>
      </c>
      <c r="H5" s="11">
        <v>45331</v>
      </c>
      <c r="I5" s="11">
        <v>45418</v>
      </c>
      <c r="J5" s="5">
        <v>261496</v>
      </c>
      <c r="K5" s="5">
        <v>261496</v>
      </c>
      <c r="L5" s="10" t="s">
        <v>49</v>
      </c>
      <c r="M5" s="10" t="s">
        <v>35</v>
      </c>
      <c r="N5" s="5">
        <v>261496</v>
      </c>
      <c r="O5" s="5">
        <v>261496</v>
      </c>
      <c r="P5" s="5"/>
      <c r="Q5" s="5"/>
      <c r="R5" s="5">
        <v>0</v>
      </c>
      <c r="S5" s="5">
        <v>261496</v>
      </c>
      <c r="T5" s="5">
        <v>0</v>
      </c>
      <c r="U5" s="5">
        <v>0</v>
      </c>
      <c r="V5" s="10"/>
      <c r="W5" s="11">
        <v>45443</v>
      </c>
    </row>
    <row r="6" spans="1:23" x14ac:dyDescent="0.35">
      <c r="A6" s="10">
        <v>890701718</v>
      </c>
      <c r="B6" s="10" t="s">
        <v>6</v>
      </c>
      <c r="C6" s="10" t="s">
        <v>5</v>
      </c>
      <c r="D6" s="10">
        <v>932840</v>
      </c>
      <c r="E6" s="10" t="s">
        <v>24</v>
      </c>
      <c r="F6" s="10" t="s">
        <v>30</v>
      </c>
      <c r="G6" s="11">
        <v>45343.045590277776</v>
      </c>
      <c r="H6" s="12" t="s">
        <v>19</v>
      </c>
      <c r="I6" s="12"/>
      <c r="J6" s="5">
        <v>1207544</v>
      </c>
      <c r="K6" s="5">
        <v>1207544</v>
      </c>
      <c r="L6" s="10" t="s">
        <v>50</v>
      </c>
      <c r="M6" s="10" t="s">
        <v>47</v>
      </c>
      <c r="N6" s="5">
        <v>0</v>
      </c>
      <c r="O6" s="5">
        <v>0</v>
      </c>
      <c r="P6" s="5"/>
      <c r="Q6" s="5"/>
      <c r="R6" s="5">
        <v>0</v>
      </c>
      <c r="S6" s="5">
        <v>0</v>
      </c>
      <c r="T6" s="5">
        <v>0</v>
      </c>
      <c r="U6" s="5">
        <v>0</v>
      </c>
      <c r="V6" s="10"/>
      <c r="W6" s="11">
        <v>45443</v>
      </c>
    </row>
    <row r="7" spans="1:23" x14ac:dyDescent="0.35">
      <c r="A7" s="10">
        <v>890701718</v>
      </c>
      <c r="B7" s="10" t="s">
        <v>6</v>
      </c>
      <c r="C7" s="10" t="s">
        <v>5</v>
      </c>
      <c r="D7" s="10">
        <v>959674</v>
      </c>
      <c r="E7" s="10" t="s">
        <v>25</v>
      </c>
      <c r="F7" s="10" t="s">
        <v>31</v>
      </c>
      <c r="G7" s="11">
        <v>45373.071192129632</v>
      </c>
      <c r="H7" s="12" t="s">
        <v>19</v>
      </c>
      <c r="I7" s="12">
        <v>45455</v>
      </c>
      <c r="J7" s="5">
        <v>185000</v>
      </c>
      <c r="K7" s="5">
        <v>185000</v>
      </c>
      <c r="L7" s="10" t="s">
        <v>51</v>
      </c>
      <c r="M7" s="10" t="s">
        <v>43</v>
      </c>
      <c r="N7" s="5">
        <v>0</v>
      </c>
      <c r="O7" s="5">
        <v>0</v>
      </c>
      <c r="P7" s="5">
        <v>185000</v>
      </c>
      <c r="Q7" s="22" t="s">
        <v>46</v>
      </c>
      <c r="R7" s="5">
        <v>0</v>
      </c>
      <c r="S7" s="5">
        <v>0</v>
      </c>
      <c r="T7" s="5">
        <v>0</v>
      </c>
      <c r="U7" s="5">
        <v>0</v>
      </c>
      <c r="V7" s="10"/>
      <c r="W7" s="11">
        <v>45443</v>
      </c>
    </row>
  </sheetData>
  <conditionalFormatting sqref="A2:C2">
    <cfRule type="duplicateValues" dxfId="8" priority="5"/>
  </conditionalFormatting>
  <conditionalFormatting sqref="A2:C2">
    <cfRule type="duplicateValues" dxfId="7" priority="4" stopIfTrue="1"/>
  </conditionalFormatting>
  <conditionalFormatting sqref="A2:C2">
    <cfRule type="duplicateValues" dxfId="6" priority="3" stopIfTrue="1"/>
  </conditionalFormatting>
  <conditionalFormatting sqref="A2:C2">
    <cfRule type="duplicateValues" dxfId="5" priority="6" stopIfTrue="1"/>
  </conditionalFormatting>
  <conditionalFormatting sqref="L2">
    <cfRule type="duplicateValues" dxfId="4" priority="2" stopIfTrue="1"/>
  </conditionalFormatting>
  <conditionalFormatting sqref="D2:F2">
    <cfRule type="duplicateValues" dxfId="3" priority="9"/>
  </conditionalFormatting>
  <conditionalFormatting sqref="D2:F2">
    <cfRule type="duplicateValues" dxfId="2" priority="10" stopIfTrue="1"/>
  </conditionalFormatting>
  <conditionalFormatting sqref="D2:K2 M2">
    <cfRule type="duplicateValues" dxfId="1" priority="25" stopIfTrue="1"/>
  </conditionalFormatting>
  <conditionalFormatting sqref="U2:V2">
    <cfRule type="duplicateValues" dxfId="0" priority="1" stopIfTrue="1"/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O18" sqref="O18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56</v>
      </c>
      <c r="E2" s="38"/>
      <c r="F2" s="38"/>
      <c r="G2" s="38"/>
      <c r="H2" s="38"/>
      <c r="I2" s="39"/>
      <c r="J2" s="40" t="s">
        <v>57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58</v>
      </c>
      <c r="E4" s="38"/>
      <c r="F4" s="38"/>
      <c r="G4" s="38"/>
      <c r="H4" s="38"/>
      <c r="I4" s="39"/>
      <c r="J4" s="40" t="s">
        <v>59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81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79</v>
      </c>
      <c r="J11" s="54"/>
    </row>
    <row r="12" spans="2:10" ht="13" x14ac:dyDescent="0.3">
      <c r="B12" s="53"/>
      <c r="C12" s="55" t="s">
        <v>80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98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83</v>
      </c>
      <c r="D16" s="56"/>
      <c r="G16" s="58"/>
      <c r="H16" s="60" t="s">
        <v>60</v>
      </c>
      <c r="I16" s="60" t="s">
        <v>61</v>
      </c>
      <c r="J16" s="54"/>
    </row>
    <row r="17" spans="2:14" ht="13" x14ac:dyDescent="0.3">
      <c r="B17" s="53"/>
      <c r="C17" s="55" t="s">
        <v>62</v>
      </c>
      <c r="D17" s="55"/>
      <c r="E17" s="55"/>
      <c r="F17" s="55"/>
      <c r="G17" s="58"/>
      <c r="H17" s="61">
        <v>5</v>
      </c>
      <c r="I17" s="62">
        <v>2209336</v>
      </c>
      <c r="J17" s="54"/>
    </row>
    <row r="18" spans="2:14" x14ac:dyDescent="0.25">
      <c r="B18" s="53"/>
      <c r="C18" s="34" t="s">
        <v>63</v>
      </c>
      <c r="G18" s="58"/>
      <c r="H18" s="64">
        <v>0</v>
      </c>
      <c r="I18" s="65">
        <v>0</v>
      </c>
      <c r="J18" s="54"/>
    </row>
    <row r="19" spans="2:14" x14ac:dyDescent="0.25">
      <c r="B19" s="53"/>
      <c r="C19" s="34" t="s">
        <v>64</v>
      </c>
      <c r="G19" s="58"/>
      <c r="H19" s="64">
        <v>0</v>
      </c>
      <c r="I19" s="65">
        <v>0</v>
      </c>
      <c r="J19" s="54"/>
    </row>
    <row r="20" spans="2:14" x14ac:dyDescent="0.25">
      <c r="B20" s="53"/>
      <c r="C20" s="34" t="s">
        <v>65</v>
      </c>
      <c r="H20" s="66">
        <v>1</v>
      </c>
      <c r="I20" s="67">
        <v>1207544</v>
      </c>
      <c r="J20" s="54"/>
    </row>
    <row r="21" spans="2:14" x14ac:dyDescent="0.25">
      <c r="B21" s="53"/>
      <c r="C21" s="34" t="s">
        <v>78</v>
      </c>
      <c r="H21" s="66">
        <v>3</v>
      </c>
      <c r="I21" s="67">
        <v>816792</v>
      </c>
      <c r="J21" s="54"/>
      <c r="N21" s="68"/>
    </row>
    <row r="22" spans="2:14" ht="13" thickBot="1" x14ac:dyDescent="0.3">
      <c r="B22" s="53"/>
      <c r="C22" s="34" t="s">
        <v>66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67</v>
      </c>
      <c r="D23" s="55"/>
      <c r="E23" s="55"/>
      <c r="F23" s="55"/>
      <c r="H23" s="71">
        <f>H18+H19+H20+H21+H22</f>
        <v>4</v>
      </c>
      <c r="I23" s="72">
        <f>I18+I19+I20+I21+I22</f>
        <v>2024336</v>
      </c>
      <c r="J23" s="54"/>
    </row>
    <row r="24" spans="2:14" x14ac:dyDescent="0.25">
      <c r="B24" s="53"/>
      <c r="C24" s="34" t="s">
        <v>68</v>
      </c>
      <c r="H24" s="66">
        <v>1</v>
      </c>
      <c r="I24" s="67">
        <v>185000</v>
      </c>
      <c r="J24" s="54"/>
    </row>
    <row r="25" spans="2:14" ht="13" thickBot="1" x14ac:dyDescent="0.3">
      <c r="B25" s="53"/>
      <c r="C25" s="34" t="s">
        <v>69</v>
      </c>
      <c r="H25" s="69">
        <v>0</v>
      </c>
      <c r="I25" s="70">
        <v>0</v>
      </c>
      <c r="J25" s="54"/>
    </row>
    <row r="26" spans="2:14" ht="13" x14ac:dyDescent="0.3">
      <c r="B26" s="53"/>
      <c r="C26" s="55" t="s">
        <v>70</v>
      </c>
      <c r="D26" s="55"/>
      <c r="E26" s="55"/>
      <c r="F26" s="55"/>
      <c r="H26" s="71">
        <f>H24+H25</f>
        <v>1</v>
      </c>
      <c r="I26" s="72">
        <f>I24+I25</f>
        <v>185000</v>
      </c>
      <c r="J26" s="54"/>
    </row>
    <row r="27" spans="2:14" ht="13.5" thickBot="1" x14ac:dyDescent="0.35">
      <c r="B27" s="53"/>
      <c r="C27" s="58" t="s">
        <v>71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72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73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5</v>
      </c>
      <c r="I31" s="65">
        <f>I23+I26+I28</f>
        <v>2209336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96</v>
      </c>
      <c r="D38" s="80"/>
      <c r="E38" s="58"/>
      <c r="F38" s="58"/>
      <c r="G38" s="58"/>
      <c r="H38" s="87" t="s">
        <v>74</v>
      </c>
      <c r="I38" s="80"/>
      <c r="J38" s="76"/>
    </row>
    <row r="39" spans="2:10" ht="13" x14ac:dyDescent="0.3">
      <c r="B39" s="53"/>
      <c r="C39" s="73" t="s">
        <v>97</v>
      </c>
      <c r="D39" s="58"/>
      <c r="E39" s="58"/>
      <c r="F39" s="58"/>
      <c r="G39" s="58"/>
      <c r="H39" s="73" t="s">
        <v>75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76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113" t="s">
        <v>77</v>
      </c>
      <c r="D42" s="113"/>
      <c r="E42" s="113"/>
      <c r="F42" s="113"/>
      <c r="G42" s="113"/>
      <c r="H42" s="113"/>
      <c r="I42" s="113"/>
      <c r="J42" s="76"/>
    </row>
    <row r="43" spans="2:10" x14ac:dyDescent="0.25">
      <c r="B43" s="53"/>
      <c r="C43" s="113"/>
      <c r="D43" s="113"/>
      <c r="E43" s="113"/>
      <c r="F43" s="113"/>
      <c r="G43" s="113"/>
      <c r="H43" s="113"/>
      <c r="I43" s="113"/>
      <c r="J43" s="76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5" sqref="F15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4"/>
      <c r="B1" s="115"/>
      <c r="C1" s="118" t="s">
        <v>84</v>
      </c>
      <c r="D1" s="119"/>
      <c r="E1" s="119"/>
      <c r="F1" s="119"/>
      <c r="G1" s="119"/>
      <c r="H1" s="120"/>
      <c r="I1" s="92" t="s">
        <v>57</v>
      </c>
    </row>
    <row r="2" spans="1:9" ht="53.5" customHeight="1" thickBot="1" x14ac:dyDescent="0.4">
      <c r="A2" s="116"/>
      <c r="B2" s="117"/>
      <c r="C2" s="121" t="s">
        <v>85</v>
      </c>
      <c r="D2" s="122"/>
      <c r="E2" s="122"/>
      <c r="F2" s="122"/>
      <c r="G2" s="122"/>
      <c r="H2" s="123"/>
      <c r="I2" s="93" t="s">
        <v>86</v>
      </c>
    </row>
    <row r="3" spans="1:9" x14ac:dyDescent="0.35">
      <c r="A3" s="94"/>
      <c r="B3" s="58"/>
      <c r="C3" s="58"/>
      <c r="D3" s="58"/>
      <c r="E3" s="58"/>
      <c r="F3" s="58"/>
      <c r="G3" s="58"/>
      <c r="H3" s="58"/>
      <c r="I3" s="76"/>
    </row>
    <row r="4" spans="1:9" x14ac:dyDescent="0.35">
      <c r="A4" s="94"/>
      <c r="B4" s="58"/>
      <c r="C4" s="58"/>
      <c r="D4" s="58"/>
      <c r="E4" s="58"/>
      <c r="F4" s="58"/>
      <c r="G4" s="58"/>
      <c r="H4" s="58"/>
      <c r="I4" s="76"/>
    </row>
    <row r="5" spans="1:9" x14ac:dyDescent="0.35">
      <c r="A5" s="94"/>
      <c r="B5" s="55" t="s">
        <v>81</v>
      </c>
      <c r="C5" s="95"/>
      <c r="D5" s="96"/>
      <c r="E5" s="58"/>
      <c r="F5" s="58"/>
      <c r="G5" s="58"/>
      <c r="H5" s="58"/>
      <c r="I5" s="76"/>
    </row>
    <row r="6" spans="1:9" x14ac:dyDescent="0.35">
      <c r="A6" s="94"/>
      <c r="B6" s="34"/>
      <c r="C6" s="58"/>
      <c r="D6" s="58"/>
      <c r="E6" s="58"/>
      <c r="F6" s="58"/>
      <c r="G6" s="58"/>
      <c r="H6" s="58"/>
      <c r="I6" s="76"/>
    </row>
    <row r="7" spans="1:9" x14ac:dyDescent="0.35">
      <c r="A7" s="94"/>
      <c r="B7" s="55" t="s">
        <v>79</v>
      </c>
      <c r="C7" s="58"/>
      <c r="D7" s="58"/>
      <c r="E7" s="58"/>
      <c r="F7" s="58"/>
      <c r="G7" s="58"/>
      <c r="H7" s="58"/>
      <c r="I7" s="76"/>
    </row>
    <row r="8" spans="1:9" x14ac:dyDescent="0.35">
      <c r="A8" s="94"/>
      <c r="B8" s="55" t="s">
        <v>80</v>
      </c>
      <c r="C8" s="58"/>
      <c r="D8" s="58"/>
      <c r="E8" s="58"/>
      <c r="F8" s="58"/>
      <c r="G8" s="58"/>
      <c r="H8" s="58"/>
      <c r="I8" s="76"/>
    </row>
    <row r="9" spans="1:9" x14ac:dyDescent="0.35">
      <c r="A9" s="94"/>
      <c r="B9" s="58"/>
      <c r="C9" s="58"/>
      <c r="D9" s="58"/>
      <c r="E9" s="58"/>
      <c r="F9" s="58"/>
      <c r="G9" s="58"/>
      <c r="H9" s="58"/>
      <c r="I9" s="76"/>
    </row>
    <row r="10" spans="1:9" x14ac:dyDescent="0.35">
      <c r="A10" s="94"/>
      <c r="B10" s="58" t="s">
        <v>87</v>
      </c>
      <c r="C10" s="58"/>
      <c r="D10" s="58"/>
      <c r="E10" s="58"/>
      <c r="F10" s="58"/>
      <c r="G10" s="58"/>
      <c r="H10" s="58"/>
      <c r="I10" s="76"/>
    </row>
    <row r="11" spans="1:9" x14ac:dyDescent="0.35">
      <c r="A11" s="94"/>
      <c r="B11" s="97"/>
      <c r="C11" s="58"/>
      <c r="D11" s="58"/>
      <c r="E11" s="58"/>
      <c r="F11" s="58"/>
      <c r="G11" s="58"/>
      <c r="H11" s="58"/>
      <c r="I11" s="76"/>
    </row>
    <row r="12" spans="1:9" x14ac:dyDescent="0.35">
      <c r="A12" s="94"/>
      <c r="B12" s="34" t="s">
        <v>83</v>
      </c>
      <c r="C12" s="96"/>
      <c r="D12" s="58"/>
      <c r="E12" s="58"/>
      <c r="F12" s="58"/>
      <c r="G12" s="60" t="s">
        <v>88</v>
      </c>
      <c r="H12" s="60" t="s">
        <v>89</v>
      </c>
      <c r="I12" s="76"/>
    </row>
    <row r="13" spans="1:9" x14ac:dyDescent="0.35">
      <c r="A13" s="94"/>
      <c r="B13" s="73" t="s">
        <v>62</v>
      </c>
      <c r="C13" s="73"/>
      <c r="D13" s="73"/>
      <c r="E13" s="73"/>
      <c r="F13" s="58"/>
      <c r="G13" s="98">
        <f>G19</f>
        <v>4</v>
      </c>
      <c r="H13" s="99">
        <f>H19</f>
        <v>2024336</v>
      </c>
      <c r="I13" s="76"/>
    </row>
    <row r="14" spans="1:9" x14ac:dyDescent="0.35">
      <c r="A14" s="94"/>
      <c r="B14" s="58" t="s">
        <v>63</v>
      </c>
      <c r="C14" s="58"/>
      <c r="D14" s="58"/>
      <c r="E14" s="58"/>
      <c r="F14" s="58"/>
      <c r="G14" s="100">
        <v>0</v>
      </c>
      <c r="H14" s="101">
        <v>0</v>
      </c>
      <c r="I14" s="76"/>
    </row>
    <row r="15" spans="1:9" x14ac:dyDescent="0.35">
      <c r="A15" s="94"/>
      <c r="B15" s="58" t="s">
        <v>64</v>
      </c>
      <c r="C15" s="58"/>
      <c r="D15" s="58"/>
      <c r="E15" s="58"/>
      <c r="F15" s="58"/>
      <c r="G15" s="100">
        <v>0</v>
      </c>
      <c r="H15" s="101">
        <v>0</v>
      </c>
      <c r="I15" s="76"/>
    </row>
    <row r="16" spans="1:9" x14ac:dyDescent="0.35">
      <c r="A16" s="94"/>
      <c r="B16" s="58" t="s">
        <v>65</v>
      </c>
      <c r="C16" s="58"/>
      <c r="D16" s="58"/>
      <c r="E16" s="58"/>
      <c r="F16" s="58"/>
      <c r="G16" s="100">
        <v>1</v>
      </c>
      <c r="H16" s="101">
        <v>1207544</v>
      </c>
      <c r="I16" s="76"/>
    </row>
    <row r="17" spans="1:9" x14ac:dyDescent="0.35">
      <c r="A17" s="94"/>
      <c r="B17" s="34" t="s">
        <v>78</v>
      </c>
      <c r="C17" s="58"/>
      <c r="D17" s="58"/>
      <c r="E17" s="58"/>
      <c r="F17" s="58"/>
      <c r="G17" s="100">
        <v>3</v>
      </c>
      <c r="H17" s="101">
        <v>816792</v>
      </c>
      <c r="I17" s="76"/>
    </row>
    <row r="18" spans="1:9" x14ac:dyDescent="0.35">
      <c r="A18" s="94"/>
      <c r="B18" s="58" t="s">
        <v>90</v>
      </c>
      <c r="C18" s="58"/>
      <c r="D18" s="58"/>
      <c r="E18" s="58"/>
      <c r="F18" s="58"/>
      <c r="G18" s="102">
        <v>0</v>
      </c>
      <c r="H18" s="103">
        <v>0</v>
      </c>
      <c r="I18" s="76"/>
    </row>
    <row r="19" spans="1:9" x14ac:dyDescent="0.35">
      <c r="A19" s="94"/>
      <c r="B19" s="73" t="s">
        <v>91</v>
      </c>
      <c r="C19" s="73"/>
      <c r="D19" s="73"/>
      <c r="E19" s="73"/>
      <c r="F19" s="58"/>
      <c r="G19" s="100">
        <f>SUM(G14:G18)</f>
        <v>4</v>
      </c>
      <c r="H19" s="99">
        <f>(H14+H15+H16+H17+H18)</f>
        <v>2024336</v>
      </c>
      <c r="I19" s="76"/>
    </row>
    <row r="20" spans="1:9" ht="15" thickBot="1" x14ac:dyDescent="0.4">
      <c r="A20" s="94"/>
      <c r="B20" s="73"/>
      <c r="C20" s="73"/>
      <c r="D20" s="58"/>
      <c r="E20" s="58"/>
      <c r="F20" s="58"/>
      <c r="G20" s="104"/>
      <c r="H20" s="105"/>
      <c r="I20" s="76"/>
    </row>
    <row r="21" spans="1:9" ht="15" thickTop="1" x14ac:dyDescent="0.35">
      <c r="A21" s="94"/>
      <c r="B21" s="73"/>
      <c r="C21" s="73"/>
      <c r="D21" s="58"/>
      <c r="E21" s="58"/>
      <c r="F21" s="58"/>
      <c r="G21" s="80"/>
      <c r="H21" s="106"/>
      <c r="I21" s="76"/>
    </row>
    <row r="22" spans="1:9" x14ac:dyDescent="0.35">
      <c r="A22" s="94"/>
      <c r="B22" s="58"/>
      <c r="C22" s="58"/>
      <c r="D22" s="58"/>
      <c r="E22" s="58"/>
      <c r="F22" s="80"/>
      <c r="G22" s="80"/>
      <c r="H22" s="80"/>
      <c r="I22" s="76"/>
    </row>
    <row r="23" spans="1:9" ht="15" thickBot="1" x14ac:dyDescent="0.4">
      <c r="A23" s="94"/>
      <c r="B23" s="84"/>
      <c r="C23" s="84"/>
      <c r="D23" s="58"/>
      <c r="E23" s="58"/>
      <c r="F23" s="84"/>
      <c r="G23" s="84"/>
      <c r="H23" s="80"/>
      <c r="I23" s="76"/>
    </row>
    <row r="24" spans="1:9" x14ac:dyDescent="0.35">
      <c r="A24" s="94"/>
      <c r="B24" s="80" t="s">
        <v>92</v>
      </c>
      <c r="C24" s="80"/>
      <c r="D24" s="58"/>
      <c r="E24" s="58"/>
      <c r="F24" s="80"/>
      <c r="G24" s="80"/>
      <c r="H24" s="80"/>
      <c r="I24" s="76"/>
    </row>
    <row r="25" spans="1:9" x14ac:dyDescent="0.35">
      <c r="A25" s="94"/>
      <c r="B25" s="80" t="s">
        <v>96</v>
      </c>
      <c r="C25" s="80"/>
      <c r="D25" s="58"/>
      <c r="E25" s="58"/>
      <c r="F25" s="80" t="s">
        <v>93</v>
      </c>
      <c r="G25" s="80"/>
      <c r="H25" s="80"/>
      <c r="I25" s="76"/>
    </row>
    <row r="26" spans="1:9" x14ac:dyDescent="0.35">
      <c r="A26" s="94"/>
      <c r="B26" s="80" t="s">
        <v>97</v>
      </c>
      <c r="C26" s="80"/>
      <c r="D26" s="58"/>
      <c r="E26" s="58"/>
      <c r="F26" s="80" t="s">
        <v>94</v>
      </c>
      <c r="G26" s="80"/>
      <c r="H26" s="80"/>
      <c r="I26" s="76"/>
    </row>
    <row r="27" spans="1:9" x14ac:dyDescent="0.35">
      <c r="A27" s="94"/>
      <c r="B27" s="80"/>
      <c r="C27" s="80"/>
      <c r="D27" s="58"/>
      <c r="E27" s="58"/>
      <c r="F27" s="80"/>
      <c r="G27" s="80"/>
      <c r="H27" s="80"/>
      <c r="I27" s="76"/>
    </row>
    <row r="28" spans="1:9" ht="18.5" customHeight="1" x14ac:dyDescent="0.35">
      <c r="A28" s="94"/>
      <c r="B28" s="124" t="s">
        <v>95</v>
      </c>
      <c r="C28" s="124"/>
      <c r="D28" s="124"/>
      <c r="E28" s="124"/>
      <c r="F28" s="124"/>
      <c r="G28" s="124"/>
      <c r="H28" s="124"/>
      <c r="I28" s="76"/>
    </row>
    <row r="29" spans="1:9" ht="15" thickBot="1" x14ac:dyDescent="0.4">
      <c r="A29" s="107"/>
      <c r="B29" s="108"/>
      <c r="C29" s="108"/>
      <c r="D29" s="108"/>
      <c r="E29" s="108"/>
      <c r="F29" s="84"/>
      <c r="G29" s="84"/>
      <c r="H29" s="84"/>
      <c r="I29" s="10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De Contabilidad HRAJS</dc:creator>
  <cp:lastModifiedBy>Paola Andrea Jimenez Prado</cp:lastModifiedBy>
  <cp:lastPrinted>2024-06-22T16:46:07Z</cp:lastPrinted>
  <dcterms:created xsi:type="dcterms:W3CDTF">2022-10-24T13:39:05Z</dcterms:created>
  <dcterms:modified xsi:type="dcterms:W3CDTF">2024-06-22T16:54:33Z</dcterms:modified>
</cp:coreProperties>
</file>