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1380046 HOSP SAN ROQUE (GUACARI)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FACTURA'!$A$2:$X$59</definedName>
  </definedNames>
  <calcPr calcId="152511"/>
  <pivotCaches>
    <pivotCache cacheId="2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5" l="1"/>
  <c r="G13" i="5" s="1"/>
  <c r="H19" i="5"/>
  <c r="H13" i="5" s="1"/>
  <c r="H23" i="4"/>
  <c r="I23" i="4"/>
  <c r="H26" i="4"/>
  <c r="I26" i="4"/>
  <c r="H28" i="4"/>
  <c r="I28" i="4"/>
  <c r="I31" i="4" l="1"/>
  <c r="H31" i="4"/>
  <c r="U1" i="2" l="1"/>
  <c r="S1" i="2" l="1"/>
  <c r="R1" i="2"/>
  <c r="Q1" i="2"/>
  <c r="O1" i="2"/>
  <c r="N1" i="2"/>
  <c r="K1" i="2"/>
  <c r="H5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<sst xmlns="http://schemas.openxmlformats.org/spreadsheetml/2006/main" count="741" uniqueCount="219">
  <si>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</si>
  <si>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</si>
  <si>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</si>
  <si>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</si>
  <si>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</si>
  <si>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</si>
  <si>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</si>
  <si>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</si>
  <si>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</si>
  <si>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</si>
  <si>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</si>
  <si>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</si>
  <si>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</si>
  <si>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GUACARI</t>
  </si>
  <si>
    <t>HOSPITALARIO</t>
  </si>
  <si>
    <t>URGENCIAS</t>
  </si>
  <si>
    <t>AMBULATORIO</t>
  </si>
  <si>
    <t>HOSPITAL SAN ROQUE E.S.E GUACARI</t>
  </si>
  <si>
    <t>HSR</t>
  </si>
  <si>
    <t>Alf+Fac</t>
  </si>
  <si>
    <t>HSR7782</t>
  </si>
  <si>
    <t>HSR11314</t>
  </si>
  <si>
    <t>HSR11640</t>
  </si>
  <si>
    <t>HSR11791</t>
  </si>
  <si>
    <t>HSR11934</t>
  </si>
  <si>
    <t>HSR12828</t>
  </si>
  <si>
    <t>HSR12979</t>
  </si>
  <si>
    <t>HSR15987</t>
  </si>
  <si>
    <t>HSR20488</t>
  </si>
  <si>
    <t>HSR23461</t>
  </si>
  <si>
    <t>HSR33295</t>
  </si>
  <si>
    <t>HSR36429</t>
  </si>
  <si>
    <t>HSR51278</t>
  </si>
  <si>
    <t>HSR51279</t>
  </si>
  <si>
    <t>HSR62070</t>
  </si>
  <si>
    <t>HSR89717</t>
  </si>
  <si>
    <t>HSR117063</t>
  </si>
  <si>
    <t>HSR119872</t>
  </si>
  <si>
    <t>HSR120569</t>
  </si>
  <si>
    <t>HSR122320</t>
  </si>
  <si>
    <t>HSR122562</t>
  </si>
  <si>
    <t>HSR123471</t>
  </si>
  <si>
    <t>HSR128466</t>
  </si>
  <si>
    <t>HSR129121</t>
  </si>
  <si>
    <t>HSR135883</t>
  </si>
  <si>
    <t>HSR136766</t>
  </si>
  <si>
    <t>HSR137570</t>
  </si>
  <si>
    <t>HSR137756</t>
  </si>
  <si>
    <t>HSR145355</t>
  </si>
  <si>
    <t>HSR147099</t>
  </si>
  <si>
    <t>HSR147156</t>
  </si>
  <si>
    <t>HSR152861</t>
  </si>
  <si>
    <t>HSR152893</t>
  </si>
  <si>
    <t>HSR153764</t>
  </si>
  <si>
    <t>HSR154422</t>
  </si>
  <si>
    <t>HSR154567</t>
  </si>
  <si>
    <t>HSR154656</t>
  </si>
  <si>
    <t>HSR154693</t>
  </si>
  <si>
    <t>HSR154831</t>
  </si>
  <si>
    <t>HSR155128</t>
  </si>
  <si>
    <t>HSR155908</t>
  </si>
  <si>
    <t>HSR9556</t>
  </si>
  <si>
    <t>HSR23466</t>
  </si>
  <si>
    <t>HSR38490</t>
  </si>
  <si>
    <t>HSR59516</t>
  </si>
  <si>
    <t>HSR9557</t>
  </si>
  <si>
    <t>HSR15671</t>
  </si>
  <si>
    <t>HSR22128</t>
  </si>
  <si>
    <t>HSR34208</t>
  </si>
  <si>
    <t>HSR35107</t>
  </si>
  <si>
    <t>HSR46209</t>
  </si>
  <si>
    <t>HSR46210</t>
  </si>
  <si>
    <t>HSR49182</t>
  </si>
  <si>
    <t>HSR89404</t>
  </si>
  <si>
    <t>HSR125642</t>
  </si>
  <si>
    <t>HSR15753</t>
  </si>
  <si>
    <t>HSR81650</t>
  </si>
  <si>
    <t>Llave</t>
  </si>
  <si>
    <t>891380046_HSR7782</t>
  </si>
  <si>
    <t>891380046_HSR11314</t>
  </si>
  <si>
    <t>891380046_HSR11640</t>
  </si>
  <si>
    <t>891380046_HSR11791</t>
  </si>
  <si>
    <t>891380046_HSR11934</t>
  </si>
  <si>
    <t>891380046_HSR12828</t>
  </si>
  <si>
    <t>891380046_HSR12979</t>
  </si>
  <si>
    <t>891380046_HSR15987</t>
  </si>
  <si>
    <t>891380046_HSR20488</t>
  </si>
  <si>
    <t>891380046_HSR23461</t>
  </si>
  <si>
    <t>891380046_HSR33295</t>
  </si>
  <si>
    <t>891380046_HSR36429</t>
  </si>
  <si>
    <t>891380046_HSR51278</t>
  </si>
  <si>
    <t>891380046_HSR51279</t>
  </si>
  <si>
    <t>891380046_HSR62070</t>
  </si>
  <si>
    <t>891380046_HSR89717</t>
  </si>
  <si>
    <t>891380046_HSR117063</t>
  </si>
  <si>
    <t>891380046_HSR119872</t>
  </si>
  <si>
    <t>891380046_HSR120569</t>
  </si>
  <si>
    <t>891380046_HSR122320</t>
  </si>
  <si>
    <t>891380046_HSR122562</t>
  </si>
  <si>
    <t>891380046_HSR123471</t>
  </si>
  <si>
    <t>891380046_HSR128466</t>
  </si>
  <si>
    <t>891380046_HSR129121</t>
  </si>
  <si>
    <t>891380046_HSR135883</t>
  </si>
  <si>
    <t>891380046_HSR136766</t>
  </si>
  <si>
    <t>891380046_HSR137570</t>
  </si>
  <si>
    <t>891380046_HSR137756</t>
  </si>
  <si>
    <t>891380046_HSR145355</t>
  </si>
  <si>
    <t>891380046_HSR147099</t>
  </si>
  <si>
    <t>891380046_HSR147156</t>
  </si>
  <si>
    <t>891380046_HSR152861</t>
  </si>
  <si>
    <t>891380046_HSR152893</t>
  </si>
  <si>
    <t>891380046_HSR153764</t>
  </si>
  <si>
    <t>891380046_HSR154422</t>
  </si>
  <si>
    <t>891380046_HSR154567</t>
  </si>
  <si>
    <t>891380046_HSR154656</t>
  </si>
  <si>
    <t>891380046_HSR154693</t>
  </si>
  <si>
    <t>891380046_HSR154831</t>
  </si>
  <si>
    <t>891380046_HSR155128</t>
  </si>
  <si>
    <t>891380046_HSR155908</t>
  </si>
  <si>
    <t>891380046_HSR9556</t>
  </si>
  <si>
    <t>891380046_HSR23466</t>
  </si>
  <si>
    <t>891380046_HSR38490</t>
  </si>
  <si>
    <t>891380046_HSR59516</t>
  </si>
  <si>
    <t>891380046_HSR9557</t>
  </si>
  <si>
    <t>891380046_HSR15671</t>
  </si>
  <si>
    <t>891380046_HSR22128</t>
  </si>
  <si>
    <t>891380046_HSR34208</t>
  </si>
  <si>
    <t>891380046_HSR35107</t>
  </si>
  <si>
    <t>891380046_HSR46209</t>
  </si>
  <si>
    <t>891380046_HSR46210</t>
  </si>
  <si>
    <t>891380046_HSR49182</t>
  </si>
  <si>
    <t>891380046_HSR89404</t>
  </si>
  <si>
    <t>891380046_HSR125642</t>
  </si>
  <si>
    <t>891380046_HSR15753</t>
  </si>
  <si>
    <t>891380046_HSR81650</t>
  </si>
  <si>
    <t xml:space="preserve">Fecha de radicacion EPS </t>
  </si>
  <si>
    <t>Estado de Factura EPS Mayo 31</t>
  </si>
  <si>
    <t>Boxalud</t>
  </si>
  <si>
    <t>Devuelta</t>
  </si>
  <si>
    <t>Finalizada</t>
  </si>
  <si>
    <t>Valor Total Bruto</t>
  </si>
  <si>
    <t>Valor Devolucion</t>
  </si>
  <si>
    <t>Valor Radicado</t>
  </si>
  <si>
    <t>Valor Pagar</t>
  </si>
  <si>
    <t>Observacion objeccion</t>
  </si>
  <si>
    <t>Por pagar SAP</t>
  </si>
  <si>
    <t>P. abiertas doc</t>
  </si>
  <si>
    <t>Valor compensacion SAP</t>
  </si>
  <si>
    <t>Doc compensacion</t>
  </si>
  <si>
    <t>Fecha de compensacion</t>
  </si>
  <si>
    <t>Fecha de corte</t>
  </si>
  <si>
    <t>17.01.2023</t>
  </si>
  <si>
    <t>22.11.2021</t>
  </si>
  <si>
    <t>23.03.2021</t>
  </si>
  <si>
    <t>29.05.2024</t>
  </si>
  <si>
    <t>17.05.2024</t>
  </si>
  <si>
    <t>FACTURA NO RADICADA</t>
  </si>
  <si>
    <t>FACTURA DEVUELTA</t>
  </si>
  <si>
    <t xml:space="preserve">SE DEVUELVE FACTURA, ESTAN COBRANDO CONTROL DE PLACA DEL 15/12/2020 CON LA AUTORIZACION DE LA FACTURA HSR20487          DE LA CONSULTA DE PRIMERA VEZ. FAVOR SOLICITAR AUT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</si>
  <si>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FACTURA, AL MOMENTO DE VALIDAR LA INFORMACION NO  SE EVIDENCIA SOPORTE DE AUTORIZACION ADJUNTA. POR FAVOR ANXAR SOPORTES COMPLETOS PARA CONTINUAR CON EL TRAMITE. CLAUDI A 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</si>
  <si>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REALIZA DEVOLUCION DE LA FACTURA, AL MOMENTO DE VALIDAR L A INFORMACION NO SE EVIDENCIA AUTORIZACION DEL SERVICIO PRETADO.POR FAVOR VALIDAR LA INFORMACION Y ADJUNTAR SOPORTES CO MPLETOS.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</si>
  <si>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</si>
  <si>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 AL CORREO CAPAUTORIZACIONES@EPSCOMFENALCOVALLE.COM.CO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</si>
  <si>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CON SOPORTES ORIGINALES, PORQUE NO SE EVIDENCIA LA AUTORIZACION DEL SERVICIO DE URGENCIAS,FAVOR     SOLICITAR AUTORIZACION PARA DAR TRAMITE DE PAGO AL CORREO CAPAUTORIZACIONES@EPSCOMFENALCOVALLE.COM.CO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</si>
  <si>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REALIZA DEVOLUCION DE FACTURA CON SOPORTES COMPLETOS AUTORIZACION PRESENTADA EN LA FACTURA hsr-61265 GESTIONAR NEVA NAP CON LA CAP  capautorizaciones@epscomfenalcovalle.com  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</si>
  <si>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REALIZA DEVOLUCIÓN DE FACTURA, LA AUTORIZACIÓN 122300196646 ESTÁ GENERADA PARA OTRO PACIENTE CC 6322911 - GUTIERREZ ROSERO JUSTO MAURICIO, FAVOR COMUNICARSE CON EL ÁREA ENCARGADA, SOLICITARLA A LA capautorizaciones@epsdelagente.com.co</t>
  </si>
  <si>
    <t>AUT: SE REALIZA DEVOLUCIÓN DE FACTURA CON SOPORTES COMPLETOS, Autorización # 122300252071 existe en otra factura en Boxalud HSR154567, FAVOR COMUNICARSE CON EL ÁREA  ENCARGADA, SOLICITARLA A LA autorizacionescap@epsdelagente.com.co</t>
  </si>
  <si>
    <t xml:space="preserve">SE REALIZA DEVOLUCION DE LA FACTURA, AL MOMENTO DE VALIDAR L A INFORMACION NO SE EVIDENCIA SOPORTE DE AUTORIZACION  PARALA CONSULTA, POR FAVOR ANEXAR SOPORTES COMPLETOS PARA CONTIN UAR CON EL TRAMITE. RESOLUCION 3047/08 ANEXO 5 SOPORTES. CL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</si>
  <si>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</si>
  <si>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</si>
  <si>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</si>
  <si>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COVID-19: SE DEVUELVE FACTURA, ANTIGENO SE ENCUENTRA REPORTADO A COMFENALCO ANTIOQUIA, POR FAVOR VALIDAR Y              REPORTAR A COMFENALCO VALLE.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</si>
  <si>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FACTURA PENDIENTE EN PROGRAMACION DE PAGO </t>
  </si>
  <si>
    <t>FACTURA CANCELADA</t>
  </si>
  <si>
    <t>Total general</t>
  </si>
  <si>
    <t xml:space="preserve">Cant. Facturas </t>
  </si>
  <si>
    <t xml:space="preserve">Saldo IPS </t>
  </si>
  <si>
    <t>Tipificación</t>
  </si>
  <si>
    <t>DOCUMENTO VALIDO COMO SOPORTE DE ACEPTACION A EL ESTADO DE CARTERA CONCILIADO ENTRE LAS PARTES</t>
  </si>
  <si>
    <t>EPS Comfenalco Valle.</t>
  </si>
  <si>
    <t>Paola Andrea Jiménez Prado</t>
  </si>
  <si>
    <t>Cartera - Cuentas Salud</t>
  </si>
  <si>
    <t>TOTAL CARTERA REVISADA</t>
  </si>
  <si>
    <t>SUB TOTAL  FACTURACIÓN COVID</t>
  </si>
  <si>
    <t>FACTURACIÓN COVID</t>
  </si>
  <si>
    <t>SUB TOTAL  CARTERA EN PROCESO POR LA EPS</t>
  </si>
  <si>
    <t>FACTURA EN PROCESO INTERNO</t>
  </si>
  <si>
    <t>FACTURACION PENDIENTE PROGRAMACION DE PAGO</t>
  </si>
  <si>
    <t>SUB TOTAL CARTERA SUSTENTADA A LA IPS</t>
  </si>
  <si>
    <t>FACTURA GLOSA POR CONCILIAR ($)</t>
  </si>
  <si>
    <t>FACTURA-GLOSA-DEVOLUCION ACEPTADA POR LA IPS ( $ 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</si>
  <si>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</si>
  <si>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</si>
  <si>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</si>
  <si>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</si>
  <si>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</si>
  <si>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CANTIDAD FACTURAS</t>
  </si>
  <si>
    <t>VERSION 2</t>
  </si>
  <si>
    <t>RESUMEN DE CARTERA REVISADA POR LA EPS</t>
  </si>
  <si>
    <t>HOJA 1 DE 1</t>
  </si>
  <si>
    <t>FOR-CSA-018</t>
  </si>
  <si>
    <t>Nota: Documento válido como soporte de aceptación a el estado de cartera conciliado y reportado en Circular 030</t>
  </si>
  <si>
    <t>Auxiliar conciliacion al prestador - Cartera - Cuentas Salud EPS</t>
  </si>
  <si>
    <t xml:space="preserve">Paola Andrea Jiménez </t>
  </si>
  <si>
    <t>Firma</t>
  </si>
  <si>
    <t>TOTAL CARTERA REVISADA CIRCULAR 030</t>
  </si>
  <si>
    <t>GLOSA POR CONCILIAR</t>
  </si>
  <si>
    <t>Valor</t>
  </si>
  <si>
    <t>Cant Fact</t>
  </si>
  <si>
    <t>A continuacion me permito remitir nuestra respuesta al estado de cartera reportada en la Circular 030 con corte a</t>
  </si>
  <si>
    <t>VERSION 1</t>
  </si>
  <si>
    <t>RESUMEN DE CARTERA REVISADA POR LA EPS REPORTADA EN LA CIRCULAR 030</t>
  </si>
  <si>
    <t>FOR-CSA-004</t>
  </si>
  <si>
    <t>Señores: HOSPITAL SAN ROQUE E.S.E GUACARI</t>
  </si>
  <si>
    <t>NIT: 891380046</t>
  </si>
  <si>
    <t>Con Corte al dia: 30/04/2024</t>
  </si>
  <si>
    <t>Santiago de Cali, Mayo 31 del 2024</t>
  </si>
  <si>
    <t>A continuacion me permito remitir nuestra respuesta al estado de cartera presentado en la fecha: 21/05/2024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</si>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</sst>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_-&quot;$&quot;\ * #,##0_-;\-&quot;$&quot;\ * #,##0_-;_-&quot;$&quot;\ * &quot;-&quot;??_-;_-@_-"/>
    <numFmt numFmtId="167" formatCode="&quot;$&quot;\ #,##0;[Red]&quot;$&quot;\ #,##0"/>
    <numFmt numFmtId="168" formatCode="_-* #,##0.00\ _€_-;\-* #,##0.00\ _€_-;_-* &quot;-&quot;??\ _€_-;_-@_-"/>
    <numFmt numFmtId="169" formatCode="_-* #,##0\ _€_-;\-* #,##0\ _€_-;_-* &quot;-&quot;??\ _€_-;_-@_-"/>
    <numFmt numFmtId="170" formatCode="[$-240A]d&quot; de &quot;mmmm&quot; de &quot;yyyy;@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0" fillId="2" borderId="1" xfId="1" applyNumberFormat="1" applyFont="1" applyFill="1" applyBorder="1" applyAlignment="1">
      <alignment horizontal="center"/>
    </xf>
    <xf numFmtId="165" fontId="5" fillId="7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165" fontId="1" fillId="0" borderId="0" xfId="1" applyNumberFormat="1" applyFont="1"/>
    <xf numFmtId="0" fontId="1" fillId="8" borderId="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3" xfId="0" applyBorder="1" applyAlignment="1">
      <alignment horizontal="left"/>
    </xf>
    <xf numFmtId="165" fontId="0" fillId="0" borderId="15" xfId="1" applyNumberFormat="1" applyFont="1" applyBorder="1"/>
    <xf numFmtId="165" fontId="0" fillId="0" borderId="8" xfId="1" applyNumberFormat="1" applyFont="1" applyBorder="1"/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7" fillId="0" borderId="0" xfId="3" applyFont="1"/>
    <xf numFmtId="166" fontId="7" fillId="0" borderId="0" xfId="2" applyNumberFormat="1" applyFont="1"/>
    <xf numFmtId="0" fontId="7" fillId="0" borderId="11" xfId="3" applyFont="1" applyBorder="1"/>
    <xf numFmtId="167" fontId="7" fillId="0" borderId="10" xfId="3" applyNumberFormat="1" applyFont="1" applyBorder="1"/>
    <xf numFmtId="0" fontId="7" fillId="0" borderId="10" xfId="3" applyFont="1" applyBorder="1"/>
    <xf numFmtId="0" fontId="7" fillId="0" borderId="9" xfId="3" applyFont="1" applyBorder="1"/>
    <xf numFmtId="0" fontId="6" fillId="0" borderId="8" xfId="3" applyFont="1" applyBorder="1"/>
    <xf numFmtId="0" fontId="8" fillId="0" borderId="0" xfId="3" applyFont="1" applyAlignment="1">
      <alignment horizontal="center" vertical="center" wrapText="1"/>
    </xf>
    <xf numFmtId="0" fontId="7" fillId="0" borderId="7" xfId="3" applyFont="1" applyBorder="1"/>
    <xf numFmtId="167" fontId="6" fillId="0" borderId="0" xfId="3" applyNumberFormat="1" applyFont="1"/>
    <xf numFmtId="0" fontId="9" fillId="0" borderId="0" xfId="3" applyFont="1"/>
    <xf numFmtId="0" fontId="6" fillId="0" borderId="0" xfId="3" applyFont="1"/>
    <xf numFmtId="167" fontId="9" fillId="0" borderId="0" xfId="3" applyNumberFormat="1" applyFont="1"/>
    <xf numFmtId="166" fontId="6" fillId="0" borderId="10" xfId="2" applyNumberFormat="1" applyFont="1" applyBorder="1"/>
    <xf numFmtId="168" fontId="9" fillId="0" borderId="10" xfId="4" applyFont="1" applyBorder="1"/>
    <xf numFmtId="167" fontId="6" fillId="0" borderId="10" xfId="3" applyNumberFormat="1" applyFont="1" applyBorder="1"/>
    <xf numFmtId="167" fontId="9" fillId="0" borderId="10" xfId="3" applyNumberFormat="1" applyFont="1" applyBorder="1"/>
    <xf numFmtId="166" fontId="6" fillId="0" borderId="0" xfId="2" applyNumberFormat="1" applyFont="1"/>
    <xf numFmtId="168" fontId="6" fillId="0" borderId="0" xfId="4" applyFont="1"/>
    <xf numFmtId="166" fontId="6" fillId="0" borderId="0" xfId="2" applyNumberFormat="1" applyFont="1" applyAlignment="1">
      <alignment horizontal="right"/>
    </xf>
    <xf numFmtId="166" fontId="9" fillId="0" borderId="16" xfId="2" applyNumberFormat="1" applyFont="1" applyBorder="1" applyAlignment="1">
      <alignment horizontal="right"/>
    </xf>
    <xf numFmtId="169" fontId="9" fillId="0" borderId="16" xfId="4" applyNumberFormat="1" applyFont="1" applyBorder="1" applyAlignment="1">
      <alignment horizontal="center"/>
    </xf>
    <xf numFmtId="166" fontId="9" fillId="0" borderId="0" xfId="2" applyNumberFormat="1" applyFont="1" applyAlignment="1">
      <alignment horizontal="right"/>
    </xf>
    <xf numFmtId="169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6" fontId="6" fillId="0" borderId="10" xfId="2" applyNumberFormat="1" applyFont="1" applyBorder="1" applyAlignment="1">
      <alignment horizontal="right"/>
    </xf>
    <xf numFmtId="169" fontId="6" fillId="0" borderId="10" xfId="4" applyNumberFormat="1" applyFont="1" applyBorder="1" applyAlignment="1">
      <alignment horizontal="center"/>
    </xf>
    <xf numFmtId="0" fontId="7" fillId="0" borderId="8" xfId="3" applyFont="1" applyBorder="1"/>
    <xf numFmtId="166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0" fillId="0" borderId="0" xfId="3" applyFont="1"/>
    <xf numFmtId="166" fontId="7" fillId="0" borderId="10" xfId="2" applyNumberFormat="1" applyFont="1" applyBorder="1" applyAlignment="1">
      <alignment horizontal="right"/>
    </xf>
    <xf numFmtId="169" fontId="7" fillId="0" borderId="10" xfId="4" applyNumberFormat="1" applyFont="1" applyBorder="1" applyAlignment="1">
      <alignment horizontal="center"/>
    </xf>
    <xf numFmtId="166" fontId="7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66" fontId="7" fillId="0" borderId="0" xfId="3" applyNumberFormat="1" applyFont="1"/>
    <xf numFmtId="169" fontId="9" fillId="0" borderId="0" xfId="4" applyNumberFormat="1" applyFont="1" applyAlignment="1">
      <alignment horizontal="center"/>
    </xf>
    <xf numFmtId="0" fontId="9" fillId="0" borderId="0" xfId="3" applyFont="1" applyAlignment="1">
      <alignment horizontal="center"/>
    </xf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70" fontId="7" fillId="0" borderId="0" xfId="3" applyNumberFormat="1" applyFont="1"/>
    <xf numFmtId="0" fontId="10" fillId="0" borderId="14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6" fillId="0" borderId="11" xfId="3" applyFont="1" applyBorder="1"/>
    <xf numFmtId="0" fontId="6" fillId="0" borderId="10" xfId="3" applyFont="1" applyBorder="1"/>
    <xf numFmtId="0" fontId="6" fillId="0" borderId="9" xfId="3" applyFont="1" applyBorder="1"/>
    <xf numFmtId="0" fontId="8" fillId="0" borderId="0" xfId="0" applyFont="1" applyAlignment="1">
      <alignment horizontal="center" vertical="center" wrapText="1"/>
    </xf>
    <xf numFmtId="0" fontId="6" fillId="0" borderId="7" xfId="3" applyFont="1" applyBorder="1"/>
    <xf numFmtId="167" fontId="6" fillId="0" borderId="0" xfId="3" applyNumberFormat="1" applyFont="1" applyAlignment="1">
      <alignment horizontal="right"/>
    </xf>
    <xf numFmtId="171" fontId="6" fillId="0" borderId="16" xfId="1" applyNumberFormat="1" applyFont="1" applyBorder="1" applyAlignment="1">
      <alignment horizontal="right"/>
    </xf>
    <xf numFmtId="165" fontId="6" fillId="0" borderId="16" xfId="1" applyNumberFormat="1" applyFont="1" applyBorder="1" applyAlignment="1">
      <alignment horizontal="center"/>
    </xf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2" xfId="1" applyNumberFormat="1" applyFont="1" applyBorder="1" applyAlignment="1">
      <alignment horizontal="right"/>
    </xf>
    <xf numFmtId="165" fontId="6" fillId="0" borderId="2" xfId="1" applyNumberFormat="1" applyFont="1" applyBorder="1" applyAlignment="1">
      <alignment horizontal="center"/>
    </xf>
    <xf numFmtId="171" fontId="6" fillId="0" borderId="0" xfId="1" applyNumberFormat="1" applyFont="1" applyAlignment="1">
      <alignment horizontal="right"/>
    </xf>
    <xf numFmtId="165" fontId="9" fillId="0" borderId="0" xfId="1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70" fontId="6" fillId="0" borderId="0" xfId="3" applyNumberFormat="1" applyFont="1"/>
    <xf numFmtId="0" fontId="9" fillId="0" borderId="3" xfId="3" applyFont="1" applyBorder="1" applyAlignment="1">
      <alignment horizontal="center" vertical="center"/>
    </xf>
    <xf numFmtId="0" fontId="9" fillId="0" borderId="15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9" fillId="0" borderId="12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6" fillId="0" borderId="6" xfId="3" applyFont="1" applyBorder="1" applyAlignment="1">
      <alignment horizontal="center"/>
    </xf>
    <xf numFmtId="0" fontId="6" fillId="0" borderId="4" xfId="3" applyFont="1" applyBorder="1" applyAlignment="1">
      <alignment horizontal="center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5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.0_-;\-* #,##0.0_-;_-* &quot;-&quot;??_-;_-@_-"/>
    </dxf>
    <dxf>
      <numFmt numFmtId="164" formatCode="_-* #,##0.0_-;\-* #,##0.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016" y="19155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41275</xdr:colOff>
      <xdr:row>33</xdr:row>
      <xdr:rowOff>111126</xdr:rowOff>
    </xdr:from>
    <xdr:ext cx="2359828" cy="336201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5275" y="6188076"/>
          <a:ext cx="2359828" cy="33620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12700</xdr:colOff>
      <xdr:row>0</xdr:row>
      <xdr:rowOff>92074</xdr:rowOff>
    </xdr:from>
    <xdr:ext cx="1434338" cy="762000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23813</xdr:colOff>
      <xdr:row>21</xdr:row>
      <xdr:rowOff>55562</xdr:rowOff>
    </xdr:from>
    <xdr:ext cx="2025543" cy="288576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3922712"/>
          <a:ext cx="2025543" cy="288576"/>
        </a:xfrm>
        <a:prstGeom prst="rect">
          <a:avLst/>
        </a:prstGeom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4.799727662037" createdVersion="5" refreshedVersion="5" minRefreshableVersion="3" recordCount="57">
  <cacheSource type="worksheet">
    <worksheetSource ref="A2:X59" sheet="ESTADO DE CADA FACTURA"/>
  </cacheSource>
  <cacheFields count="24">
    <cacheField name="NIT IPS" numFmtId="0">
      <sharedItems containsSemiMixedTypes="0" containsString="0" containsNumber="1" containsInteger="1" minValue="891380046" maxValue="89138004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782" maxValue="155908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3-06-30T00:00:00" maxDate="2024-03-28T14:52:00"/>
    </cacheField>
    <cacheField name="IPS Fecha radicado" numFmtId="14">
      <sharedItems containsSemiMixedTypes="0" containsNonDate="0" containsDate="1" containsString="0" minDate="2013-07-15T14:57:21" maxDate="2024-04-09T15:45:33"/>
    </cacheField>
    <cacheField name="Fecha de radicacion EPS " numFmtId="14">
      <sharedItems containsDate="1" containsMixedTypes="1" minDate="1899-12-30T00:00:00" maxDate="2024-04-09T12:48:32"/>
    </cacheField>
    <cacheField name="IPS Valor Factura" numFmtId="165">
      <sharedItems containsSemiMixedTypes="0" containsString="0" containsNumber="1" containsInteger="1" minValue="10800" maxValue="1148688"/>
    </cacheField>
    <cacheField name="IPS Saldo Factura" numFmtId="165">
      <sharedItems containsSemiMixedTypes="0" containsString="0" containsNumber="1" containsInteger="1" minValue="6" maxValue="1148688"/>
    </cacheField>
    <cacheField name="Estado de Factura EPS Mayo 31" numFmtId="0">
      <sharedItems count="4">
        <s v="FACTURA NO RADICADA"/>
        <s v="FACTURA DEVUELTA"/>
        <s v="FACTURA CANCELADA"/>
        <s v="FACTURA PENDIENTE EN PROGRAMACION DE PAGO 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1148688"/>
    </cacheField>
    <cacheField name="Valor Devolucion" numFmtId="165">
      <sharedItems containsSemiMixedTypes="0" containsString="0" containsNumber="1" containsInteger="1" minValue="0" maxValue="1148688"/>
    </cacheField>
    <cacheField name="Observacion objeccion" numFmtId="165">
      <sharedItems containsBlank="1" longText="1"/>
    </cacheField>
    <cacheField name="Valor Radicado" numFmtId="165">
      <sharedItems containsSemiMixedTypes="0" containsString="0" containsNumber="1" containsInteger="1" minValue="0" maxValue="322896"/>
    </cacheField>
    <cacheField name="Valor Pagar" numFmtId="165">
      <sharedItems containsSemiMixedTypes="0" containsString="0" containsNumber="1" containsInteger="1" minValue="0" maxValue="322896"/>
    </cacheField>
    <cacheField name="Por pagar SAP" numFmtId="165">
      <sharedItems containsSemiMixedTypes="0" containsString="0" containsNumber="1" containsInteger="1" minValue="0" maxValue="234317"/>
    </cacheField>
    <cacheField name="P. abiertas doc" numFmtId="0">
      <sharedItems containsString="0" containsBlank="1" containsNumber="1" containsInteger="1" minValue="1222452911" maxValue="1222457348"/>
    </cacheField>
    <cacheField name="Valor compensacion SAP" numFmtId="165">
      <sharedItems containsSemiMixedTypes="0" containsString="0" containsNumber="1" containsInteger="1" minValue="0" maxValue="322896"/>
    </cacheField>
    <cacheField name="Doc compensacion" numFmtId="0">
      <sharedItems containsString="0" containsBlank="1" containsNumber="1" containsInteger="1" minValue="2201024503" maxValue="2201511287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">
  <r>
    <n v="891380046"/>
    <s v="HOSPITAL SAN ROQUE E.S.E GUACARI"/>
    <s v="HSR"/>
    <n v="7782"/>
    <s v="HSR7782"/>
    <s v="891380046_HSR7782"/>
    <d v="2013-06-30T00:00:00"/>
    <d v="2013-07-15T14:57:21"/>
    <e v="#N/A"/>
    <n v="648873"/>
    <n v="484087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11314"/>
    <s v="HSR11314"/>
    <s v="891380046_HSR11314"/>
    <d v="2018-04-30T00:00:00"/>
    <d v="2018-05-10T09:54:09"/>
    <e v="#N/A"/>
    <n v="362936"/>
    <n v="53646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11640"/>
    <s v="HSR11640"/>
    <s v="891380046_HSR11640"/>
    <d v="2018-06-30T00:00:00"/>
    <d v="2018-06-30T09:47:53"/>
    <e v="#N/A"/>
    <n v="304091"/>
    <n v="304091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11791"/>
    <s v="HSR11791"/>
    <s v="891380046_HSR11791"/>
    <d v="2018-07-31T00:00:00"/>
    <d v="2018-08-10T14:23:35"/>
    <e v="#N/A"/>
    <n v="473319"/>
    <n v="88319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11934"/>
    <s v="HSR11934"/>
    <s v="891380046_HSR11934"/>
    <d v="2018-08-31T00:00:00"/>
    <d v="2018-09-10T11:13:49"/>
    <e v="#N/A"/>
    <n v="560947"/>
    <n v="25931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12828"/>
    <s v="HSR12828"/>
    <s v="891380046_HSR12828"/>
    <d v="2019-01-31T00:00:00"/>
    <d v="2019-02-07T10:10:16"/>
    <e v="#N/A"/>
    <n v="550188"/>
    <n v="400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12979"/>
    <s v="HSR12979"/>
    <s v="891380046_HSR12979"/>
    <d v="2019-02-28T00:00:00"/>
    <d v="2019-03-01T08:18:29"/>
    <e v="#N/A"/>
    <n v="581316"/>
    <n v="526916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15987"/>
    <s v="HSR15987"/>
    <s v="891380046_HSR15987"/>
    <d v="2020-10-30T14:35:00"/>
    <d v="2020-11-17T11:23:07"/>
    <e v="#N/A"/>
    <n v="456605"/>
    <n v="32900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20488"/>
    <s v="HSR20488"/>
    <s v="891380046_HSR20488"/>
    <d v="2020-12-15T10:37:00"/>
    <d v="2020-12-31T16:37:10"/>
    <d v="1899-12-30T00:00:00"/>
    <n v="16400"/>
    <n v="16400"/>
    <x v="1"/>
    <s v="Devuelta"/>
    <n v="16400"/>
    <n v="16400"/>
    <s v="SE DEVUELVE FACTURA, ESTAN COBRANDO CONTROL DE PLACA DEL 15/12/2020 CON LA AUTORIZACION DE LA FACTURA HSR20487          DE LA CONSULTA DE PRIMERA VEZ. FAVOR SOLICITAR AUT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6400"/>
    <n v="0"/>
    <n v="0"/>
    <m/>
    <n v="0"/>
    <m/>
    <m/>
    <d v="2024-04-30T00:00:00"/>
  </r>
  <r>
    <n v="891380046"/>
    <s v="HOSPITAL SAN ROQUE E.S.E GUACARI"/>
    <s v="HSR"/>
    <n v="23461"/>
    <s v="HSR23461"/>
    <s v="891380046_HSR23461"/>
    <d v="2021-01-20T09:08:00"/>
    <d v="2021-02-24T16:56:37"/>
    <d v="1899-12-30T00:00:00"/>
    <n v="32900"/>
    <n v="32900"/>
    <x v="1"/>
    <s v="Devuelta"/>
    <n v="32900"/>
    <n v="32900"/>
    <s v="SE DEVUELVE FACTURA, AL MOMENTO DE VALIDAR LA INFORMACION NO  SE EVIDENCIA SOPORTE DE AUTORIZACION ADJUNTA. POR FAVOR ANXAR SOPORTES COMPLETOS PARA CONTINUAR CON EL TRAMITE. CLAUDI A 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2900"/>
    <n v="0"/>
    <n v="0"/>
    <m/>
    <n v="0"/>
    <m/>
    <m/>
    <d v="2024-04-30T00:00:00"/>
  </r>
  <r>
    <n v="891380046"/>
    <s v="HOSPITAL SAN ROQUE E.S.E GUACARI"/>
    <s v="HSR"/>
    <n v="33295"/>
    <s v="HSR33295"/>
    <s v="891380046_HSR33295"/>
    <d v="2021-04-14T15:25:00"/>
    <d v="2021-05-20T16:07:15"/>
    <d v="1899-12-30T00:00:00"/>
    <n v="31028"/>
    <n v="31028"/>
    <x v="1"/>
    <s v="Devuelta"/>
    <n v="31028"/>
    <n v="31028"/>
    <s v="SE REALIZA DEVOLUCION DE LA FACTURA, AL MOMENTO DE VALIDAR L A INFORMACION NO SE EVIDENCIA AUTORIZACION DEL SERVICIO PRETADO.POR FAVOR VALIDAR LA INFORMACION Y ADJUNTAR SOPORTES CO MPLETOS. CLAUDIA DI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1028"/>
    <n v="0"/>
    <n v="0"/>
    <m/>
    <n v="0"/>
    <m/>
    <m/>
    <d v="2024-04-30T00:00:00"/>
  </r>
  <r>
    <n v="891380046"/>
    <s v="HOSPITAL SAN ROQUE E.S.E GUACARI"/>
    <s v="HSR"/>
    <n v="36429"/>
    <s v="HSR36429"/>
    <s v="891380046_HSR36429"/>
    <d v="2021-05-16T17:29:00"/>
    <d v="2021-06-10T09:37:31"/>
    <d v="1899-12-30T00:00:00"/>
    <n v="113607"/>
    <n v="113607"/>
    <x v="1"/>
    <s v="Devuelta"/>
    <n v="113607"/>
    <n v="113607"/>
    <s v="SE DEVUELVE FACTURA CON SOPORTES ORIGINALES, PORQUE NO SE EVIDENCIA LA AUTORIZACION DEL SERVICIO DE URGENCIAS,FAVOR     SOLICITAR AUTORIZACION PARA DAR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3607"/>
    <n v="0"/>
    <n v="0"/>
    <m/>
    <n v="0"/>
    <m/>
    <m/>
    <d v="2024-04-30T00:00:00"/>
  </r>
  <r>
    <n v="891380046"/>
    <s v="HOSPITAL SAN ROQUE E.S.E GUACARI"/>
    <s v="HSR"/>
    <n v="51278"/>
    <s v="HSR51278"/>
    <s v="891380046_HSR51278"/>
    <d v="2021-09-23T17:49:00"/>
    <d v="2021-10-19T07:55:30"/>
    <d v="1899-12-30T00:00:00"/>
    <n v="17000"/>
    <n v="17000"/>
    <x v="1"/>
    <s v="Devuelta"/>
    <n v="17000"/>
    <n v="17000"/>
    <s v="SE DEVUELVE FACTURA CON SOPORTES ORIGINALES, PORQUE NO SE EVIDENCIA LA AUTORIZACION DEL SERVICIO DE URGENCIAS,FAVOR     SOLICITAR AUTORIZACION PARA DAR TRAMITE DE PAGO AL CORREO CAPAUTORIZACIONES@EPSCOMFENALCOVALLE.COM.CO 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7000"/>
    <n v="0"/>
    <n v="0"/>
    <m/>
    <n v="0"/>
    <m/>
    <m/>
    <d v="2024-04-30T00:00:00"/>
  </r>
  <r>
    <n v="891380046"/>
    <s v="HOSPITAL SAN ROQUE E.S.E GUACARI"/>
    <s v="HSR"/>
    <n v="51279"/>
    <s v="HSR51279"/>
    <s v="891380046_HSR51279"/>
    <d v="2021-09-23T17:53:00"/>
    <d v="2021-10-19T07:55:30"/>
    <d v="1899-12-30T00:00:00"/>
    <n v="22600"/>
    <n v="22600"/>
    <x v="1"/>
    <s v="Devuelta"/>
    <n v="22600"/>
    <n v="22600"/>
    <s v="SE DEVUELVE FACTURA CON SOPORTES ORIGINALES, PORQUE NO SE EVIDENCIA LA AUTORIZACION DEL SERVICIO DE URGENCIAS,FAVOR     SOLICITAR AUTORIZACION PARA DAR TRAMITE DE PAGO AL CORREO CAPAUTORIZACIONES@EPSCOMFENALCOVALLE.COM.CO  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22600"/>
    <n v="0"/>
    <n v="0"/>
    <m/>
    <n v="0"/>
    <m/>
    <m/>
    <d v="2024-04-30T00:00:00"/>
  </r>
  <r>
    <n v="891380046"/>
    <s v="HOSPITAL SAN ROQUE E.S.E GUACARI"/>
    <s v="HSR"/>
    <n v="62070"/>
    <s v="HSR62070"/>
    <s v="891380046_HSR62070"/>
    <d v="2022-01-05T10:44:00"/>
    <d v="2022-02-11T09:34:13"/>
    <d v="1899-12-30T00:00:00"/>
    <n v="36300"/>
    <n v="36300"/>
    <x v="1"/>
    <s v="Devuelta"/>
    <n v="36300"/>
    <n v="36300"/>
    <s v="AUT. SE REALIZA DEVOLUCION DE FACTURA CON SOPORTES COMPLETOS AUTORIZACION PRESENTADA EN LA FACTURA hsr-61265 GESTIONAR NEVA NAP CON LA CAP  capautorizaciones@epscomfenalcovalle.com  .co -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6300"/>
    <n v="0"/>
    <n v="0"/>
    <m/>
    <n v="0"/>
    <m/>
    <m/>
    <d v="2024-04-30T00:00:00"/>
  </r>
  <r>
    <n v="891380046"/>
    <s v="HOSPITAL SAN ROQUE E.S.E GUACARI"/>
    <s v="HSR"/>
    <n v="89717"/>
    <s v="HSR89717"/>
    <s v="891380046_HSR89717"/>
    <d v="2022-09-27T22:00:00"/>
    <d v="2022-10-12T11:31:04"/>
    <d v="2022-10-11T00:00:00"/>
    <n v="125906"/>
    <n v="6"/>
    <x v="2"/>
    <s v="Finalizada"/>
    <n v="125900"/>
    <n v="0"/>
    <m/>
    <n v="125900"/>
    <n v="125900"/>
    <n v="0"/>
    <m/>
    <n v="125900"/>
    <n v="2201341417"/>
    <s v="17.01.2023"/>
    <d v="2024-04-30T00:00:00"/>
  </r>
  <r>
    <n v="891380046"/>
    <s v="HOSPITAL SAN ROQUE E.S.E GUACARI"/>
    <s v="HSR"/>
    <n v="117063"/>
    <s v="HSR117063"/>
    <s v="891380046_HSR117063"/>
    <d v="2023-06-13T15:18:00"/>
    <d v="2023-07-13T14:27:05"/>
    <d v="2023-07-14T14:10:26"/>
    <n v="76300"/>
    <n v="76300"/>
    <x v="3"/>
    <s v="Finalizada"/>
    <n v="76300"/>
    <n v="0"/>
    <m/>
    <n v="76300"/>
    <n v="76300"/>
    <n v="76300"/>
    <n v="1222452911"/>
    <n v="0"/>
    <m/>
    <m/>
    <d v="2024-04-30T00:00:00"/>
  </r>
  <r>
    <n v="891380046"/>
    <s v="HOSPITAL SAN ROQUE E.S.E GUACARI"/>
    <s v="HSR"/>
    <n v="119872"/>
    <s v="HSR119872"/>
    <s v="891380046_HSR119872"/>
    <d v="2023-07-01T21:45:00"/>
    <d v="2023-08-11T10:10:10"/>
    <d v="2023-08-11T09:39:40"/>
    <n v="234317"/>
    <n v="234317"/>
    <x v="3"/>
    <s v="Finalizada"/>
    <n v="234317"/>
    <n v="0"/>
    <m/>
    <n v="234317"/>
    <n v="234317"/>
    <n v="234317"/>
    <n v="1222453330"/>
    <n v="0"/>
    <m/>
    <m/>
    <d v="2024-04-30T00:00:00"/>
  </r>
  <r>
    <n v="891380046"/>
    <s v="HOSPITAL SAN ROQUE E.S.E GUACARI"/>
    <s v="HSR"/>
    <n v="120569"/>
    <s v="HSR120569"/>
    <s v="891380046_HSR120569"/>
    <d v="2023-07-06T22:46:00"/>
    <d v="2023-08-11T10:10:10"/>
    <d v="2023-08-11T09:41:39"/>
    <n v="169534"/>
    <n v="169534"/>
    <x v="3"/>
    <s v="Finalizada"/>
    <n v="169534"/>
    <n v="0"/>
    <m/>
    <n v="169534"/>
    <n v="169534"/>
    <n v="169534"/>
    <n v="1222453276"/>
    <n v="0"/>
    <m/>
    <m/>
    <d v="2024-04-30T00:00:00"/>
  </r>
  <r>
    <n v="891380046"/>
    <s v="HOSPITAL SAN ROQUE E.S.E GUACARI"/>
    <s v="HSR"/>
    <n v="122320"/>
    <s v="HSR122320"/>
    <s v="891380046_HSR122320"/>
    <d v="2023-07-21T06:22:00"/>
    <d v="2023-08-11T10:10:10"/>
    <d v="2023-08-11T09:27:23"/>
    <n v="91342"/>
    <n v="91342"/>
    <x v="3"/>
    <s v="Finalizada"/>
    <n v="91342"/>
    <n v="0"/>
    <m/>
    <n v="91342"/>
    <n v="91342"/>
    <n v="91342"/>
    <n v="1222453339"/>
    <n v="0"/>
    <m/>
    <m/>
    <d v="2024-04-30T00:00:00"/>
  </r>
  <r>
    <n v="891380046"/>
    <s v="HOSPITAL SAN ROQUE E.S.E GUACARI"/>
    <s v="HSR"/>
    <n v="122562"/>
    <s v="HSR122562"/>
    <s v="891380046_HSR122562"/>
    <d v="2023-07-24T15:45:00"/>
    <d v="2023-08-11T10:10:10"/>
    <d v="2023-08-11T09:28:27"/>
    <n v="44300"/>
    <n v="44300"/>
    <x v="3"/>
    <s v="Finalizada"/>
    <n v="46500"/>
    <n v="0"/>
    <m/>
    <n v="46500"/>
    <n v="44300"/>
    <n v="44300"/>
    <n v="1222453369"/>
    <n v="0"/>
    <m/>
    <m/>
    <d v="2024-04-30T00:00:00"/>
  </r>
  <r>
    <n v="891380046"/>
    <s v="HOSPITAL SAN ROQUE E.S.E GUACARI"/>
    <s v="HSR"/>
    <n v="123471"/>
    <s v="HSR123471"/>
    <s v="891380046_HSR123471"/>
    <d v="2023-07-30T09:44:00"/>
    <d v="2023-08-11T10:10:10"/>
    <d v="2023-08-11T09:31:13"/>
    <n v="109169"/>
    <n v="109169"/>
    <x v="3"/>
    <s v="Finalizada"/>
    <n v="109169"/>
    <n v="0"/>
    <m/>
    <n v="109169"/>
    <n v="109169"/>
    <n v="109169"/>
    <n v="1222453336"/>
    <n v="0"/>
    <m/>
    <m/>
    <d v="2024-04-30T00:00:00"/>
  </r>
  <r>
    <n v="891380046"/>
    <s v="HOSPITAL SAN ROQUE E.S.E GUACARI"/>
    <s v="HSR"/>
    <n v="128466"/>
    <s v="HSR128466"/>
    <s v="891380046_HSR128466"/>
    <d v="2023-09-05T14:47:00"/>
    <d v="2023-10-06T16:00:08"/>
    <d v="2023-10-06T14:37:30"/>
    <n v="83918"/>
    <n v="83918"/>
    <x v="3"/>
    <s v="Finalizada"/>
    <n v="83918"/>
    <n v="0"/>
    <m/>
    <n v="83918"/>
    <n v="83918"/>
    <n v="83918"/>
    <n v="1222454406"/>
    <n v="0"/>
    <m/>
    <m/>
    <d v="2024-04-30T00:00:00"/>
  </r>
  <r>
    <n v="891380046"/>
    <s v="HOSPITAL SAN ROQUE E.S.E GUACARI"/>
    <s v="HSR"/>
    <n v="129121"/>
    <s v="HSR129121"/>
    <s v="891380046_HSR129121"/>
    <d v="2023-09-10T15:30:00"/>
    <d v="2023-10-06T16:00:08"/>
    <d v="2023-10-06T14:41:05"/>
    <n v="93440"/>
    <n v="93440"/>
    <x v="3"/>
    <s v="Finalizada"/>
    <n v="93440"/>
    <n v="0"/>
    <m/>
    <n v="93440"/>
    <n v="93440"/>
    <n v="93440"/>
    <n v="1222454407"/>
    <n v="0"/>
    <m/>
    <m/>
    <d v="2024-04-30T00:00:00"/>
  </r>
  <r>
    <n v="891380046"/>
    <s v="HOSPITAL SAN ROQUE E.S.E GUACARI"/>
    <s v="HSR"/>
    <n v="135883"/>
    <s v="HSR135883"/>
    <s v="891380046_HSR135883"/>
    <d v="2023-10-30T06:37:00"/>
    <d v="2023-11-09T16:43:30"/>
    <d v="2023-11-08T14:02:11"/>
    <n v="109623"/>
    <n v="109623"/>
    <x v="3"/>
    <s v="Finalizada"/>
    <n v="109623"/>
    <n v="0"/>
    <m/>
    <n v="109623"/>
    <n v="109623"/>
    <n v="109623"/>
    <n v="1222457295"/>
    <n v="0"/>
    <m/>
    <m/>
    <d v="2024-04-30T00:00:00"/>
  </r>
  <r>
    <n v="891380046"/>
    <s v="HOSPITAL SAN ROQUE E.S.E GUACARI"/>
    <s v="HSR"/>
    <n v="136766"/>
    <s v="HSR136766"/>
    <s v="891380046_HSR136766"/>
    <d v="2023-11-07T05:49:00"/>
    <d v="2023-12-05T11:16:53"/>
    <d v="2023-12-06T08:14:12"/>
    <n v="76300"/>
    <n v="76300"/>
    <x v="3"/>
    <s v="Finalizada"/>
    <n v="76300"/>
    <n v="0"/>
    <m/>
    <n v="76300"/>
    <n v="76300"/>
    <n v="76300"/>
    <n v="1222455205"/>
    <n v="0"/>
    <m/>
    <m/>
    <d v="2024-04-30T00:00:00"/>
  </r>
  <r>
    <n v="891380046"/>
    <s v="HOSPITAL SAN ROQUE E.S.E GUACARI"/>
    <s v="HSR"/>
    <n v="137570"/>
    <s v="HSR137570"/>
    <s v="891380046_HSR137570"/>
    <d v="2023-11-13T00:33:00"/>
    <d v="2023-12-05T11:16:53"/>
    <d v="2023-12-05T15:37:57"/>
    <n v="111413"/>
    <n v="111413"/>
    <x v="3"/>
    <s v="Finalizada"/>
    <n v="111413"/>
    <n v="0"/>
    <m/>
    <n v="111413"/>
    <n v="111413"/>
    <n v="111413"/>
    <n v="1222457348"/>
    <n v="0"/>
    <m/>
    <m/>
    <d v="2024-04-30T00:00:00"/>
  </r>
  <r>
    <n v="891380046"/>
    <s v="HOSPITAL SAN ROQUE E.S.E GUACARI"/>
    <s v="HSR"/>
    <n v="137756"/>
    <s v="HSR137756"/>
    <s v="891380046_HSR137756"/>
    <d v="2023-11-14T13:25:00"/>
    <d v="2023-12-05T11:16:54"/>
    <d v="2023-12-05T15:38:48"/>
    <n v="79600"/>
    <n v="79600"/>
    <x v="3"/>
    <s v="Finalizada"/>
    <n v="79600"/>
    <n v="0"/>
    <m/>
    <n v="79600"/>
    <n v="79600"/>
    <n v="79600"/>
    <n v="1222455194"/>
    <n v="0"/>
    <m/>
    <m/>
    <d v="2024-04-30T00:00:00"/>
  </r>
  <r>
    <n v="891380046"/>
    <s v="HOSPITAL SAN ROQUE E.S.E GUACARI"/>
    <s v="HSR"/>
    <n v="145355"/>
    <s v="HSR145355"/>
    <s v="891380046_HSR145355"/>
    <d v="2024-01-10T14:02:00"/>
    <d v="2024-02-06T15:06:07"/>
    <d v="2024-02-06T14:27:10"/>
    <n v="107130"/>
    <n v="107130"/>
    <x v="2"/>
    <s v="Finalizada"/>
    <n v="107130"/>
    <n v="0"/>
    <m/>
    <n v="107130"/>
    <n v="107130"/>
    <n v="0"/>
    <m/>
    <n v="107130"/>
    <n v="2201511287"/>
    <s v="29.05.2024"/>
    <d v="2024-04-30T00:00:00"/>
  </r>
  <r>
    <n v="891380046"/>
    <s v="HOSPITAL SAN ROQUE E.S.E GUACARI"/>
    <s v="HSR"/>
    <n v="147099"/>
    <s v="HSR147099"/>
    <s v="891380046_HSR147099"/>
    <d v="2024-01-23T12:04:00"/>
    <d v="2024-02-06T15:06:07"/>
    <d v="2024-02-06T14:27:10"/>
    <n v="88340"/>
    <n v="88340"/>
    <x v="2"/>
    <s v="Finalizada"/>
    <n v="88340"/>
    <n v="0"/>
    <m/>
    <n v="88340"/>
    <n v="88340"/>
    <n v="0"/>
    <m/>
    <n v="88340"/>
    <n v="2201511287"/>
    <s v="29.05.2024"/>
    <d v="2024-04-30T00:00:00"/>
  </r>
  <r>
    <n v="891380046"/>
    <s v="HOSPITAL SAN ROQUE E.S.E GUACARI"/>
    <s v="HSR"/>
    <n v="147156"/>
    <s v="HSR147156"/>
    <s v="891380046_HSR147156"/>
    <d v="2024-01-23T17:25:00"/>
    <d v="2024-02-06T15:06:07"/>
    <d v="2024-02-06T00:00:00"/>
    <n v="88340"/>
    <n v="88340"/>
    <x v="1"/>
    <s v="Devuelta"/>
    <n v="88340"/>
    <n v="88340"/>
    <s v="AUT: SE REALIZA DEVOLUCIÓN DE FACTURA, LA AUTORIZACIÓN 122300196646 ESTÁ GENERADA PARA OTRO PACIENTE CC 6322911 - GUTIERREZ ROSERO JUSTO MAURICIO, FAVOR COMUNICARSE CON EL ÁREA ENCARGADA, SOLICITARLA A LA capautorizaciones@epsdelagente.com.co"/>
    <n v="0"/>
    <n v="0"/>
    <n v="0"/>
    <m/>
    <n v="0"/>
    <m/>
    <m/>
    <d v="2024-04-30T00:00:00"/>
  </r>
  <r>
    <n v="891380046"/>
    <s v="HOSPITAL SAN ROQUE E.S.E GUACARI"/>
    <s v="HSR"/>
    <n v="152861"/>
    <s v="HSR152861"/>
    <s v="891380046_HSR152861"/>
    <d v="2024-03-03T11:37:00"/>
    <d v="2024-04-09T15:45:32"/>
    <d v="2024-04-09T12:48:32"/>
    <n v="91060"/>
    <n v="91060"/>
    <x v="2"/>
    <s v="Finalizada"/>
    <n v="91060"/>
    <n v="0"/>
    <m/>
    <n v="91060"/>
    <n v="91060"/>
    <n v="0"/>
    <m/>
    <n v="91060"/>
    <n v="2201510477"/>
    <s v="17.05.2024"/>
    <d v="2024-04-30T00:00:00"/>
  </r>
  <r>
    <n v="891380046"/>
    <s v="HOSPITAL SAN ROQUE E.S.E GUACARI"/>
    <s v="HSR"/>
    <n v="152893"/>
    <s v="HSR152893"/>
    <s v="891380046_HSR152893"/>
    <d v="2024-03-04T05:31:00"/>
    <d v="2024-04-09T15:45:32"/>
    <d v="2024-04-09T12:48:32"/>
    <n v="322896"/>
    <n v="322896"/>
    <x v="2"/>
    <s v="Finalizada"/>
    <n v="322896"/>
    <n v="0"/>
    <m/>
    <n v="322896"/>
    <n v="322896"/>
    <n v="0"/>
    <m/>
    <n v="322896"/>
    <n v="2201510477"/>
    <s v="17.05.2024"/>
    <d v="2024-04-30T00:00:00"/>
  </r>
  <r>
    <n v="891380046"/>
    <s v="HOSPITAL SAN ROQUE E.S.E GUACARI"/>
    <s v="HSR"/>
    <n v="153764"/>
    <s v="HSR153764"/>
    <s v="891380046_HSR153764"/>
    <d v="2024-03-11T13:02:00"/>
    <d v="2024-04-09T15:45:32"/>
    <d v="2024-04-09T12:48:32"/>
    <n v="52000"/>
    <n v="52000"/>
    <x v="2"/>
    <s v="Finalizada"/>
    <n v="52000"/>
    <n v="0"/>
    <m/>
    <n v="52000"/>
    <n v="52000"/>
    <n v="0"/>
    <m/>
    <n v="52000"/>
    <n v="2201510477"/>
    <s v="17.05.2024"/>
    <d v="2024-04-30T00:00:00"/>
  </r>
  <r>
    <n v="891380046"/>
    <s v="HOSPITAL SAN ROQUE E.S.E GUACARI"/>
    <s v="HSR"/>
    <n v="154422"/>
    <s v="HSR154422"/>
    <s v="891380046_HSR154422"/>
    <d v="2024-03-14T19:27:00"/>
    <d v="2024-04-09T15:45:32"/>
    <d v="2024-04-09T12:48:32"/>
    <n v="86322"/>
    <n v="86322"/>
    <x v="2"/>
    <s v="Finalizada"/>
    <n v="86322"/>
    <n v="0"/>
    <m/>
    <n v="86322"/>
    <n v="86322"/>
    <n v="0"/>
    <m/>
    <n v="86322"/>
    <n v="2201510477"/>
    <s v="17.05.2024"/>
    <d v="2024-04-30T00:00:00"/>
  </r>
  <r>
    <n v="891380046"/>
    <s v="HOSPITAL SAN ROQUE E.S.E GUACARI"/>
    <s v="HSR"/>
    <n v="154567"/>
    <s v="HSR154567"/>
    <s v="891380046_HSR154567"/>
    <d v="2024-03-15T18:11:00"/>
    <d v="2024-04-09T15:45:33"/>
    <d v="2024-04-09T12:48:32"/>
    <n v="124310"/>
    <n v="124310"/>
    <x v="2"/>
    <s v="Finalizada"/>
    <n v="124310"/>
    <n v="0"/>
    <m/>
    <n v="124310"/>
    <n v="124310"/>
    <n v="0"/>
    <m/>
    <n v="124310"/>
    <n v="2201510477"/>
    <s v="17.05.2024"/>
    <d v="2024-04-30T00:00:00"/>
  </r>
  <r>
    <n v="891380046"/>
    <s v="HOSPITAL SAN ROQUE E.S.E GUACARI"/>
    <s v="HSR"/>
    <n v="154656"/>
    <s v="HSR154656"/>
    <s v="891380046_HSR154656"/>
    <d v="2024-03-17T07:40:00"/>
    <d v="2024-04-09T15:45:33"/>
    <d v="2024-04-09T12:48:32"/>
    <n v="87310"/>
    <n v="87310"/>
    <x v="2"/>
    <s v="Finalizada"/>
    <n v="87310"/>
    <n v="0"/>
    <m/>
    <n v="87310"/>
    <n v="87310"/>
    <n v="0"/>
    <m/>
    <n v="87310"/>
    <n v="2201510477"/>
    <s v="17.05.2024"/>
    <d v="2024-04-30T00:00:00"/>
  </r>
  <r>
    <n v="891380046"/>
    <s v="HOSPITAL SAN ROQUE E.S.E GUACARI"/>
    <s v="HSR"/>
    <n v="154693"/>
    <s v="HSR154693"/>
    <s v="891380046_HSR154693"/>
    <d v="2024-03-18T03:54:00"/>
    <d v="2024-04-09T15:45:33"/>
    <d v="2024-04-09T00:00:00"/>
    <n v="1148688"/>
    <n v="1148688"/>
    <x v="1"/>
    <s v="Devuelta"/>
    <n v="1148688"/>
    <n v="1148688"/>
    <s v="AUT: SE REALIZA DEVOLUCIÓN DE FACTURA CON SOPORTES COMPLETOS, Autorización # 122300252071 existe en otra factura en Boxalud HSR154567, FAVOR COMUNICARSE CON EL ÁREA  ENCARGADA, SOLICITARLA A LA autorizacionescap@epsdelagente.com.co"/>
    <n v="0"/>
    <n v="0"/>
    <n v="0"/>
    <m/>
    <n v="0"/>
    <m/>
    <m/>
    <d v="2024-04-30T00:00:00"/>
  </r>
  <r>
    <n v="891380046"/>
    <s v="HOSPITAL SAN ROQUE E.S.E GUACARI"/>
    <s v="HSR"/>
    <n v="154831"/>
    <s v="HSR154831"/>
    <s v="891380046_HSR154831"/>
    <d v="2024-03-18T19:31:00"/>
    <d v="2024-04-09T15:45:33"/>
    <d v="2024-04-09T12:48:32"/>
    <n v="220210"/>
    <n v="220210"/>
    <x v="2"/>
    <s v="Finalizada"/>
    <n v="220210"/>
    <n v="0"/>
    <m/>
    <n v="220210"/>
    <n v="220210"/>
    <n v="0"/>
    <m/>
    <n v="220210"/>
    <n v="2201510477"/>
    <s v="17.05.2024"/>
    <d v="2024-04-30T00:00:00"/>
  </r>
  <r>
    <n v="891380046"/>
    <s v="HOSPITAL SAN ROQUE E.S.E GUACARI"/>
    <s v="HSR"/>
    <n v="155128"/>
    <s v="HSR155128"/>
    <s v="891380046_HSR155128"/>
    <d v="2024-03-20T11:47:00"/>
    <d v="2024-04-09T15:45:33"/>
    <d v="2024-04-09T12:48:32"/>
    <n v="88310"/>
    <n v="88310"/>
    <x v="2"/>
    <s v="Finalizada"/>
    <n v="88310"/>
    <n v="0"/>
    <m/>
    <n v="88310"/>
    <n v="88310"/>
    <n v="0"/>
    <m/>
    <n v="88310"/>
    <n v="2201510477"/>
    <s v="17.05.2024"/>
    <d v="2024-04-30T00:00:00"/>
  </r>
  <r>
    <n v="891380046"/>
    <s v="HOSPITAL SAN ROQUE E.S.E GUACARI"/>
    <s v="HSR"/>
    <n v="155908"/>
    <s v="HSR155908"/>
    <s v="891380046_HSR155908"/>
    <d v="2024-03-28T14:52:00"/>
    <d v="2024-04-09T15:45:33"/>
    <d v="2024-04-09T12:48:32"/>
    <n v="158500"/>
    <n v="158500"/>
    <x v="2"/>
    <s v="Finalizada"/>
    <n v="158500"/>
    <n v="0"/>
    <m/>
    <n v="158500"/>
    <n v="158500"/>
    <n v="0"/>
    <m/>
    <n v="158500"/>
    <n v="2201510477"/>
    <s v="17.05.2024"/>
    <d v="2024-04-30T00:00:00"/>
  </r>
  <r>
    <n v="891380046"/>
    <s v="HOSPITAL SAN ROQUE E.S.E GUACARI"/>
    <s v="HSR"/>
    <n v="9556"/>
    <s v="HSR9556"/>
    <s v="891380046_HSR9556"/>
    <d v="2016-05-31T00:00:00"/>
    <d v="2016-06-09T09:26:28"/>
    <e v="#N/A"/>
    <n v="219562"/>
    <n v="31300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23466"/>
    <s v="HSR23466"/>
    <s v="891380046_HSR23466"/>
    <d v="2021-01-20T09:31:00"/>
    <d v="2021-02-24T16:54:07"/>
    <d v="1899-12-30T00:00:00"/>
    <n v="35100"/>
    <n v="35100"/>
    <x v="1"/>
    <s v="Devuelta"/>
    <n v="35100"/>
    <n v="35100"/>
    <s v="SE REALIZA DEVOLUCION DE LA FACTURA, AL MOMENTO DE VALIDAR L A INFORMACION NO SE EVIDENCIA SOPORTE DE AUTORIZACION  PARALA CONSULTA, POR FAVOR ANEXAR SOPORTES COMPLETOS PARA CONTIN UAR CON EL TRAMITE. RESOLUCION 3047/08 ANEXO 5 SOPORTES. C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35100"/>
    <n v="0"/>
    <n v="0"/>
    <m/>
    <n v="0"/>
    <m/>
    <m/>
    <d v="2024-04-30T00:00:00"/>
  </r>
  <r>
    <n v="891380046"/>
    <s v="HOSPITAL SAN ROQUE E.S.E GUACARI"/>
    <s v="HSR"/>
    <n v="38490"/>
    <s v="HSR38490"/>
    <s v="891380046_HSR38490"/>
    <d v="2021-06-04T10:17:00"/>
    <d v="2021-07-17T14:06:10"/>
    <d v="2021-07-17T00:00:00"/>
    <n v="36300"/>
    <n v="36300"/>
    <x v="2"/>
    <s v="Finalizada"/>
    <n v="36300"/>
    <n v="0"/>
    <m/>
    <n v="36300"/>
    <n v="36300"/>
    <n v="0"/>
    <m/>
    <n v="36300"/>
    <n v="2201135937"/>
    <s v="22.11.2021"/>
    <d v="2024-04-30T00:00:00"/>
  </r>
  <r>
    <n v="891380046"/>
    <s v="HOSPITAL SAN ROQUE E.S.E GUACARI"/>
    <s v="HSR"/>
    <n v="59516"/>
    <s v="HSR59516"/>
    <s v="891380046_HSR59516"/>
    <d v="2021-12-06T19:59:00"/>
    <d v="2021-12-31T12:53:03"/>
    <e v="#N/A"/>
    <n v="126400"/>
    <n v="126400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9557"/>
    <s v="HSR9557"/>
    <s v="891380046_HSR9557"/>
    <d v="2016-05-31T00:00:00"/>
    <d v="2016-06-09T09:24:03"/>
    <e v="#N/A"/>
    <n v="42500"/>
    <n v="27000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15671"/>
    <s v="HSR15671"/>
    <s v="891380046_HSR15671"/>
    <d v="2020-08-31T14:21:44"/>
    <d v="2020-09-18T14:07:34"/>
    <e v="#N/A"/>
    <n v="10800"/>
    <n v="10800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22128"/>
    <s v="HSR22128"/>
    <s v="891380046_HSR22128"/>
    <d v="2021-01-04T13:51:00"/>
    <d v="2021-02-24T16:50:02"/>
    <d v="2021-02-03T00:00:00"/>
    <n v="54000"/>
    <n v="54000"/>
    <x v="2"/>
    <s v="Finalizada"/>
    <n v="54000"/>
    <n v="0"/>
    <m/>
    <n v="54000"/>
    <n v="54000"/>
    <n v="0"/>
    <m/>
    <n v="54000"/>
    <n v="2201024503"/>
    <s v="23.03.2021"/>
    <d v="2024-04-30T00:00:00"/>
  </r>
  <r>
    <n v="891380046"/>
    <s v="HOSPITAL SAN ROQUE E.S.E GUACARI"/>
    <s v="HSR"/>
    <n v="34208"/>
    <s v="HSR34208"/>
    <s v="891380046_HSR34208"/>
    <d v="2021-04-20T14:29:00"/>
    <d v="2021-05-20T16:02:09"/>
    <d v="1899-12-30T00:00:00"/>
    <n v="11200"/>
    <n v="11200"/>
    <x v="1"/>
    <s v="Devuelta"/>
    <n v="11200"/>
    <n v="112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200"/>
    <n v="0"/>
    <n v="0"/>
    <m/>
    <n v="0"/>
    <m/>
    <m/>
    <d v="2024-04-30T00:00:00"/>
  </r>
  <r>
    <n v="891380046"/>
    <s v="HOSPITAL SAN ROQUE E.S.E GUACARI"/>
    <s v="HSR"/>
    <n v="35107"/>
    <s v="HSR35107"/>
    <s v="891380046_HSR35107"/>
    <d v="2021-04-27T08:58:00"/>
    <d v="2021-05-20T16:02:09"/>
    <d v="1899-12-30T00:00:00"/>
    <n v="11200"/>
    <n v="11200"/>
    <x v="1"/>
    <s v="Devuelta"/>
    <n v="11200"/>
    <n v="112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200"/>
    <n v="0"/>
    <n v="0"/>
    <m/>
    <n v="0"/>
    <m/>
    <m/>
    <d v="2024-04-30T00:00:00"/>
  </r>
  <r>
    <n v="891380046"/>
    <s v="HOSPITAL SAN ROQUE E.S.E GUACARI"/>
    <s v="HSR"/>
    <n v="46209"/>
    <s v="HSR46209"/>
    <s v="891380046_HSR46209"/>
    <d v="2021-08-09T15:36:00"/>
    <d v="2021-08-31T10:16:07"/>
    <d v="1899-12-30T00:00:00"/>
    <n v="11200"/>
    <n v="11200"/>
    <x v="1"/>
    <s v="Devuelta"/>
    <n v="11200"/>
    <n v="11200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200"/>
    <n v="0"/>
    <n v="0"/>
    <m/>
    <n v="0"/>
    <m/>
    <m/>
    <d v="2024-04-30T00:00:00"/>
  </r>
  <r>
    <n v="891380046"/>
    <s v="HOSPITAL SAN ROQUE E.S.E GUACARI"/>
    <s v="HSR"/>
    <n v="46210"/>
    <s v="HSR46210"/>
    <s v="891380046_HSR46210"/>
    <d v="2021-08-09T15:39:00"/>
    <d v="2021-08-31T10:16:07"/>
    <d v="1899-12-30T00:00:00"/>
    <n v="11200"/>
    <n v="11200"/>
    <x v="1"/>
    <s v="Devuelta"/>
    <n v="11200"/>
    <n v="11200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200"/>
    <n v="0"/>
    <n v="0"/>
    <m/>
    <n v="0"/>
    <m/>
    <m/>
    <d v="2024-04-30T00:00:00"/>
  </r>
  <r>
    <n v="891380046"/>
    <s v="HOSPITAL SAN ROQUE E.S.E GUACARI"/>
    <s v="HSR"/>
    <n v="49182"/>
    <s v="HSR49182"/>
    <s v="891380046_HSR49182"/>
    <d v="2021-09-09T10:49:00"/>
    <d v="2021-10-19T07:44:56"/>
    <d v="1899-12-30T00:00:00"/>
    <n v="11200"/>
    <n v="11200"/>
    <x v="1"/>
    <s v="Devuelta"/>
    <n v="11200"/>
    <n v="11200"/>
    <s v="SE HACE DEV DE FACT CON SOPORTES COMPLETOS Y ORIGINALES, YA QUE NO SE EVIDENCIA REGISTRO DEL USUARIO EN EL              PAI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1200"/>
    <n v="0"/>
    <n v="0"/>
    <m/>
    <n v="0"/>
    <m/>
    <m/>
    <d v="2024-04-30T00:00:00"/>
  </r>
  <r>
    <n v="891380046"/>
    <s v="HOSPITAL SAN ROQUE E.S.E GUACARI"/>
    <s v="HSR"/>
    <n v="89404"/>
    <s v="HSR89404"/>
    <s v="891380046_HSR89404"/>
    <d v="2022-09-25T08:05:00"/>
    <d v="2022-10-12T11:28:57"/>
    <d v="2022-10-11T00:00:00"/>
    <n v="12300"/>
    <n v="12300"/>
    <x v="1"/>
    <s v="Devuelta"/>
    <n v="12300"/>
    <n v="12300"/>
    <s v="PAIWEB: Se hace dev de fact con soportes completos y originales, NO se evidencia registro del usuario en el             PAIWEB. Favor verificar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12300"/>
    <n v="0"/>
    <n v="0"/>
    <m/>
    <n v="0"/>
    <m/>
    <m/>
    <d v="2024-04-30T00:00:00"/>
  </r>
  <r>
    <n v="891380046"/>
    <s v="HOSPITAL SAN ROQUE E.S.E GUACARI"/>
    <s v="HSR"/>
    <n v="125642"/>
    <s v="HSR125642"/>
    <s v="891380046_HSR125642"/>
    <d v="2023-08-15T09:24:00"/>
    <d v="2023-09-11T11:55:03"/>
    <d v="2023-09-11T00:00:00"/>
    <n v="57200"/>
    <n v="57200"/>
    <x v="3"/>
    <s v="Finalizada"/>
    <n v="0"/>
    <n v="0"/>
    <m/>
    <n v="0"/>
    <n v="0"/>
    <n v="0"/>
    <m/>
    <n v="0"/>
    <m/>
    <m/>
    <d v="2024-04-30T00:00:00"/>
  </r>
  <r>
    <n v="891380046"/>
    <s v="HOSPITAL SAN ROQUE E.S.E GUACARI"/>
    <s v="HSR"/>
    <n v="15753"/>
    <s v="HSR15753"/>
    <s v="891380046_HSR15753"/>
    <d v="2020-09-30T18:12:00"/>
    <d v="2020-10-21T14:51:27"/>
    <e v="#N/A"/>
    <n v="385000"/>
    <n v="385000"/>
    <x v="0"/>
    <e v="#N/A"/>
    <n v="0"/>
    <n v="0"/>
    <m/>
    <n v="0"/>
    <n v="0"/>
    <n v="0"/>
    <m/>
    <n v="0"/>
    <m/>
    <m/>
    <d v="2024-04-30T00:00:00"/>
  </r>
  <r>
    <n v="891380046"/>
    <s v="HOSPITAL SAN ROQUE E.S.E GUACARI"/>
    <s v="HSR"/>
    <n v="81650"/>
    <s v="HSR81650"/>
    <s v="891380046_HSR81650"/>
    <d v="2022-07-12T12:30:00"/>
    <d v="2022-08-18T17:23:26"/>
    <d v="1899-12-30T00:00:00"/>
    <n v="80832"/>
    <n v="80832"/>
    <x v="1"/>
    <s v="Devuelta"/>
    <n v="80832"/>
    <n v="80832"/>
    <s v="COVID-19: SE DEVUELVE FACTURA, ANTIGENO SE ENCUENTRA REPORTADO A COMFENALCO ANTIOQUIA, POR FAVOR VALIDAR Y              REPORTAR A COMFENALCO VALLE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n v="80832"/>
    <n v="0"/>
    <n v="0"/>
    <m/>
    <n v="0"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5" showAll="0"/>
    <pivotField dataField="1" numFmtId="165" showAll="0"/>
    <pivotField axis="axisRow" dataField="1" showAll="0">
      <items count="5">
        <item x="2"/>
        <item x="1"/>
        <item x="0"/>
        <item x="3"/>
        <item t="default"/>
      </items>
    </pivotField>
    <pivotField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5"/>
  </dataFields>
  <formats count="21">
    <format dxfId="57">
      <pivotArea type="all" dataOnly="0" outline="0" fieldPosition="0"/>
    </format>
    <format dxfId="56">
      <pivotArea outline="0" collapsedLevelsAreSubtotals="1" fieldPosition="0"/>
    </format>
    <format dxfId="55">
      <pivotArea field="11" type="button" dataOnly="0" labelOnly="1" outline="0" axis="axisRow" fieldPosition="0"/>
    </format>
    <format dxfId="54">
      <pivotArea dataOnly="0" labelOnly="1" fieldPosition="0">
        <references count="1">
          <reference field="11" count="0"/>
        </references>
      </pivotArea>
    </format>
    <format dxfId="53">
      <pivotArea dataOnly="0" labelOnly="1" grandRow="1" outline="0" fieldPosition="0"/>
    </format>
    <format dxfId="5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9">
      <pivotArea field="11" type="button" dataOnly="0" labelOnly="1" outline="0" axis="axisRow" fieldPosition="0"/>
    </format>
    <format dxfId="47">
      <pivotArea dataOnly="0" labelOnly="1" fieldPosition="0">
        <references count="1">
          <reference field="11" count="0"/>
        </references>
      </pivotArea>
    </format>
    <format dxfId="45">
      <pivotArea dataOnly="0" labelOnly="1" grandRow="1" outline="0" fieldPosition="0"/>
    </format>
    <format dxfId="43">
      <pivotArea field="11" type="button" dataOnly="0" labelOnly="1" outline="0" axis="axisRow" fieldPosition="0"/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grandRow="1" outline="0" collapsedLevelsAreSubtotals="1" fieldPosition="0"/>
    </format>
    <format dxfId="40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"/>
  <sheetViews>
    <sheetView showGridLines="0" topLeftCell="A47" zoomScale="120" zoomScaleNormal="120" workbookViewId="0">
      <selection activeCell="B63" sqref="B63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3.1796875" customWidth="1"/>
    <col min="6" max="6" width="12.81640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891380046</v>
      </c>
      <c r="B2" s="1" t="s">
        <v>17</v>
      </c>
      <c r="C2" s="1" t="s">
        <v>18</v>
      </c>
      <c r="D2" s="1">
        <v>7782</v>
      </c>
      <c r="E2" s="5">
        <v>41455</v>
      </c>
      <c r="F2" s="5">
        <v>41470.623159722221</v>
      </c>
      <c r="G2" s="1">
        <v>648873</v>
      </c>
      <c r="H2" s="1">
        <v>484087</v>
      </c>
      <c r="I2" s="1" t="s">
        <v>12</v>
      </c>
      <c r="J2" s="1" t="s">
        <v>13</v>
      </c>
      <c r="K2" s="1" t="s">
        <v>14</v>
      </c>
      <c r="L2" s="4"/>
    </row>
    <row r="3" spans="1:12" x14ac:dyDescent="0.35">
      <c r="A3" s="1">
        <v>891380046</v>
      </c>
      <c r="B3" s="1" t="s">
        <v>17</v>
      </c>
      <c r="C3" s="1" t="s">
        <v>18</v>
      </c>
      <c r="D3" s="1">
        <v>11314</v>
      </c>
      <c r="E3" s="5">
        <v>43220</v>
      </c>
      <c r="F3" s="5">
        <v>43230.412604166668</v>
      </c>
      <c r="G3" s="1">
        <v>362936</v>
      </c>
      <c r="H3" s="1">
        <v>53646</v>
      </c>
      <c r="I3" s="1" t="s">
        <v>12</v>
      </c>
      <c r="J3" s="1" t="s">
        <v>13</v>
      </c>
      <c r="K3" s="1" t="s">
        <v>15</v>
      </c>
      <c r="L3" s="4"/>
    </row>
    <row r="4" spans="1:12" x14ac:dyDescent="0.35">
      <c r="A4" s="1">
        <v>891380046</v>
      </c>
      <c r="B4" s="1" t="s">
        <v>17</v>
      </c>
      <c r="C4" s="1" t="s">
        <v>18</v>
      </c>
      <c r="D4" s="1">
        <v>11640</v>
      </c>
      <c r="E4" s="5">
        <v>43281</v>
      </c>
      <c r="F4" s="5">
        <v>43281.408252314817</v>
      </c>
      <c r="G4" s="1">
        <v>304091</v>
      </c>
      <c r="H4" s="1">
        <v>304091</v>
      </c>
      <c r="I4" s="1" t="s">
        <v>12</v>
      </c>
      <c r="J4" s="1" t="s">
        <v>13</v>
      </c>
      <c r="K4" s="1" t="s">
        <v>15</v>
      </c>
      <c r="L4" s="1"/>
    </row>
    <row r="5" spans="1:12" x14ac:dyDescent="0.35">
      <c r="A5" s="1">
        <v>891380046</v>
      </c>
      <c r="B5" s="1" t="s">
        <v>17</v>
      </c>
      <c r="C5" s="1" t="s">
        <v>18</v>
      </c>
      <c r="D5" s="1">
        <v>11791</v>
      </c>
      <c r="E5" s="5">
        <v>43312</v>
      </c>
      <c r="F5" s="5">
        <v>43322.599710648145</v>
      </c>
      <c r="G5" s="1">
        <v>473319</v>
      </c>
      <c r="H5" s="1">
        <v>88319</v>
      </c>
      <c r="I5" s="1" t="s">
        <v>12</v>
      </c>
      <c r="J5" s="1" t="s">
        <v>13</v>
      </c>
      <c r="K5" s="1" t="s">
        <v>15</v>
      </c>
      <c r="L5" s="1"/>
    </row>
    <row r="6" spans="1:12" x14ac:dyDescent="0.35">
      <c r="A6" s="1">
        <v>891380046</v>
      </c>
      <c r="B6" s="1" t="s">
        <v>17</v>
      </c>
      <c r="C6" s="1" t="s">
        <v>18</v>
      </c>
      <c r="D6" s="1">
        <v>11934</v>
      </c>
      <c r="E6" s="5">
        <v>43343</v>
      </c>
      <c r="F6" s="5">
        <v>43353.467928240738</v>
      </c>
      <c r="G6" s="1">
        <v>560947</v>
      </c>
      <c r="H6" s="1">
        <v>25931</v>
      </c>
      <c r="I6" s="1" t="s">
        <v>12</v>
      </c>
      <c r="J6" s="1" t="s">
        <v>13</v>
      </c>
      <c r="K6" s="1" t="s">
        <v>15</v>
      </c>
      <c r="L6" s="1"/>
    </row>
    <row r="7" spans="1:12" x14ac:dyDescent="0.35">
      <c r="A7" s="1">
        <v>891380046</v>
      </c>
      <c r="B7" s="1" t="s">
        <v>17</v>
      </c>
      <c r="C7" s="1" t="s">
        <v>18</v>
      </c>
      <c r="D7" s="1">
        <v>12828</v>
      </c>
      <c r="E7" s="5">
        <v>43496</v>
      </c>
      <c r="F7" s="5">
        <v>43503.423796296294</v>
      </c>
      <c r="G7" s="1">
        <v>550188</v>
      </c>
      <c r="H7" s="1">
        <v>400</v>
      </c>
      <c r="I7" s="1" t="s">
        <v>12</v>
      </c>
      <c r="J7" s="1" t="s">
        <v>13</v>
      </c>
      <c r="K7" s="1" t="s">
        <v>15</v>
      </c>
      <c r="L7" s="1"/>
    </row>
    <row r="8" spans="1:12" x14ac:dyDescent="0.35">
      <c r="A8" s="1">
        <v>891380046</v>
      </c>
      <c r="B8" s="1" t="s">
        <v>17</v>
      </c>
      <c r="C8" s="1" t="s">
        <v>18</v>
      </c>
      <c r="D8" s="1">
        <v>12979</v>
      </c>
      <c r="E8" s="5">
        <v>43524</v>
      </c>
      <c r="F8" s="5">
        <v>43525.346168981479</v>
      </c>
      <c r="G8" s="1">
        <v>581316</v>
      </c>
      <c r="H8" s="1">
        <v>526916</v>
      </c>
      <c r="I8" s="1" t="s">
        <v>12</v>
      </c>
      <c r="J8" s="1" t="s">
        <v>13</v>
      </c>
      <c r="K8" s="1" t="s">
        <v>15</v>
      </c>
      <c r="L8" s="1"/>
    </row>
    <row r="9" spans="1:12" x14ac:dyDescent="0.35">
      <c r="A9" s="1">
        <v>891380046</v>
      </c>
      <c r="B9" s="1" t="s">
        <v>17</v>
      </c>
      <c r="C9" s="1" t="s">
        <v>18</v>
      </c>
      <c r="D9" s="1">
        <v>15987</v>
      </c>
      <c r="E9" s="5">
        <v>44134.607638888891</v>
      </c>
      <c r="F9" s="5">
        <v>44152.474386574075</v>
      </c>
      <c r="G9" s="1">
        <v>456605</v>
      </c>
      <c r="H9" s="1">
        <v>32900</v>
      </c>
      <c r="I9" s="1" t="s">
        <v>12</v>
      </c>
      <c r="J9" s="1" t="s">
        <v>13</v>
      </c>
      <c r="K9" s="1" t="s">
        <v>15</v>
      </c>
      <c r="L9" s="1"/>
    </row>
    <row r="10" spans="1:12" x14ac:dyDescent="0.35">
      <c r="A10" s="1">
        <v>891380046</v>
      </c>
      <c r="B10" s="1" t="s">
        <v>17</v>
      </c>
      <c r="C10" s="1" t="s">
        <v>18</v>
      </c>
      <c r="D10" s="1">
        <v>20488</v>
      </c>
      <c r="E10" s="5">
        <v>44180.442361111112</v>
      </c>
      <c r="F10" s="5">
        <v>44196.692476851851</v>
      </c>
      <c r="G10" s="1">
        <v>16400</v>
      </c>
      <c r="H10" s="1">
        <v>16400</v>
      </c>
      <c r="I10" s="1" t="s">
        <v>12</v>
      </c>
      <c r="J10" s="1" t="s">
        <v>13</v>
      </c>
      <c r="K10" s="1" t="s">
        <v>16</v>
      </c>
      <c r="L10" s="1"/>
    </row>
    <row r="11" spans="1:12" x14ac:dyDescent="0.35">
      <c r="A11" s="1">
        <v>891380046</v>
      </c>
      <c r="B11" s="1" t="s">
        <v>17</v>
      </c>
      <c r="C11" s="1" t="s">
        <v>18</v>
      </c>
      <c r="D11" s="1">
        <v>23461</v>
      </c>
      <c r="E11" s="5">
        <v>44216.380555555559</v>
      </c>
      <c r="F11" s="5">
        <v>44251.705983796295</v>
      </c>
      <c r="G11" s="1">
        <v>32900</v>
      </c>
      <c r="H11" s="1">
        <v>32900</v>
      </c>
      <c r="I11" s="1" t="s">
        <v>12</v>
      </c>
      <c r="J11" s="1" t="s">
        <v>13</v>
      </c>
      <c r="K11" s="1" t="s">
        <v>16</v>
      </c>
      <c r="L11" s="1"/>
    </row>
    <row r="12" spans="1:12" x14ac:dyDescent="0.35">
      <c r="A12" s="1">
        <v>891380046</v>
      </c>
      <c r="B12" s="1" t="s">
        <v>17</v>
      </c>
      <c r="C12" s="1" t="s">
        <v>18</v>
      </c>
      <c r="D12" s="1">
        <v>33295</v>
      </c>
      <c r="E12" s="5">
        <v>44300.642361111109</v>
      </c>
      <c r="F12" s="5">
        <v>44336.671701388892</v>
      </c>
      <c r="G12" s="1">
        <v>31028</v>
      </c>
      <c r="H12" s="1">
        <v>31028</v>
      </c>
      <c r="I12" s="1" t="s">
        <v>12</v>
      </c>
      <c r="J12" s="1" t="s">
        <v>13</v>
      </c>
      <c r="K12" s="1" t="s">
        <v>16</v>
      </c>
      <c r="L12" s="1"/>
    </row>
    <row r="13" spans="1:12" x14ac:dyDescent="0.35">
      <c r="A13" s="1">
        <v>891380046</v>
      </c>
      <c r="B13" s="1" t="s">
        <v>17</v>
      </c>
      <c r="C13" s="1" t="s">
        <v>18</v>
      </c>
      <c r="D13" s="1">
        <v>36429</v>
      </c>
      <c r="E13" s="5">
        <v>44332.728472222225</v>
      </c>
      <c r="F13" s="5">
        <v>44357.401053240741</v>
      </c>
      <c r="G13" s="1">
        <v>113607</v>
      </c>
      <c r="H13" s="1">
        <v>113607</v>
      </c>
      <c r="I13" s="1" t="s">
        <v>12</v>
      </c>
      <c r="J13" s="1" t="s">
        <v>13</v>
      </c>
      <c r="K13" s="1" t="s">
        <v>15</v>
      </c>
      <c r="L13" s="1"/>
    </row>
    <row r="14" spans="1:12" x14ac:dyDescent="0.35">
      <c r="A14" s="1">
        <v>891380046</v>
      </c>
      <c r="B14" s="1" t="s">
        <v>17</v>
      </c>
      <c r="C14" s="1" t="s">
        <v>18</v>
      </c>
      <c r="D14" s="1">
        <v>51278</v>
      </c>
      <c r="E14" s="5">
        <v>44462.742361111108</v>
      </c>
      <c r="F14" s="5">
        <v>44488.330208333333</v>
      </c>
      <c r="G14" s="1">
        <v>17000</v>
      </c>
      <c r="H14" s="1">
        <v>17000</v>
      </c>
      <c r="I14" s="1" t="s">
        <v>12</v>
      </c>
      <c r="J14" s="1" t="s">
        <v>13</v>
      </c>
      <c r="K14" s="1" t="s">
        <v>16</v>
      </c>
      <c r="L14" s="1"/>
    </row>
    <row r="15" spans="1:12" x14ac:dyDescent="0.35">
      <c r="A15" s="1">
        <v>891380046</v>
      </c>
      <c r="B15" s="1" t="s">
        <v>17</v>
      </c>
      <c r="C15" s="1" t="s">
        <v>18</v>
      </c>
      <c r="D15" s="1">
        <v>51279</v>
      </c>
      <c r="E15" s="5">
        <v>44462.745138888888</v>
      </c>
      <c r="F15" s="5">
        <v>44488.330208333333</v>
      </c>
      <c r="G15" s="1">
        <v>22600</v>
      </c>
      <c r="H15" s="1">
        <v>22600</v>
      </c>
      <c r="I15" s="1" t="s">
        <v>12</v>
      </c>
      <c r="J15" s="1" t="s">
        <v>13</v>
      </c>
      <c r="K15" s="1" t="s">
        <v>16</v>
      </c>
      <c r="L15" s="1"/>
    </row>
    <row r="16" spans="1:12" x14ac:dyDescent="0.35">
      <c r="A16" s="1">
        <v>891380046</v>
      </c>
      <c r="B16" s="1" t="s">
        <v>17</v>
      </c>
      <c r="C16" s="1" t="s">
        <v>18</v>
      </c>
      <c r="D16" s="1">
        <v>62070</v>
      </c>
      <c r="E16" s="5">
        <v>44566.447222222225</v>
      </c>
      <c r="F16" s="5">
        <v>44603.398761574077</v>
      </c>
      <c r="G16" s="1">
        <v>36300</v>
      </c>
      <c r="H16" s="1">
        <v>36300</v>
      </c>
      <c r="I16" s="1" t="s">
        <v>12</v>
      </c>
      <c r="J16" s="1" t="s">
        <v>13</v>
      </c>
      <c r="K16" s="1" t="s">
        <v>16</v>
      </c>
      <c r="L16" s="1"/>
    </row>
    <row r="17" spans="1:12" x14ac:dyDescent="0.35">
      <c r="A17" s="1">
        <v>891380046</v>
      </c>
      <c r="B17" s="1" t="s">
        <v>17</v>
      </c>
      <c r="C17" s="1" t="s">
        <v>18</v>
      </c>
      <c r="D17" s="1">
        <v>89717</v>
      </c>
      <c r="E17" s="5">
        <v>44831.916666666664</v>
      </c>
      <c r="F17" s="5">
        <v>44846.479907407411</v>
      </c>
      <c r="G17" s="1">
        <v>125906</v>
      </c>
      <c r="H17" s="1">
        <v>6</v>
      </c>
      <c r="I17" s="1" t="s">
        <v>12</v>
      </c>
      <c r="J17" s="1" t="s">
        <v>13</v>
      </c>
      <c r="K17" s="1" t="s">
        <v>15</v>
      </c>
      <c r="L17" s="1"/>
    </row>
    <row r="18" spans="1:12" x14ac:dyDescent="0.35">
      <c r="A18" s="1">
        <v>891380046</v>
      </c>
      <c r="B18" s="1" t="s">
        <v>17</v>
      </c>
      <c r="C18" s="1" t="s">
        <v>18</v>
      </c>
      <c r="D18" s="1">
        <v>117063</v>
      </c>
      <c r="E18" s="5">
        <v>45090.637499999997</v>
      </c>
      <c r="F18" s="5">
        <v>45120.602141203701</v>
      </c>
      <c r="G18" s="1">
        <v>76300</v>
      </c>
      <c r="H18" s="1">
        <v>76300</v>
      </c>
      <c r="I18" s="1" t="s">
        <v>12</v>
      </c>
      <c r="J18" s="1" t="s">
        <v>13</v>
      </c>
      <c r="K18" s="1" t="s">
        <v>15</v>
      </c>
      <c r="L18" s="1"/>
    </row>
    <row r="19" spans="1:12" x14ac:dyDescent="0.35">
      <c r="A19" s="1">
        <v>891380046</v>
      </c>
      <c r="B19" s="1" t="s">
        <v>17</v>
      </c>
      <c r="C19" s="1" t="s">
        <v>18</v>
      </c>
      <c r="D19" s="1">
        <v>119872</v>
      </c>
      <c r="E19" s="5">
        <v>45108.90625</v>
      </c>
      <c r="F19" s="5">
        <v>45149.423726851855</v>
      </c>
      <c r="G19" s="1">
        <v>234317</v>
      </c>
      <c r="H19" s="1">
        <v>234317</v>
      </c>
      <c r="I19" s="1" t="s">
        <v>12</v>
      </c>
      <c r="J19" s="1" t="s">
        <v>13</v>
      </c>
      <c r="K19" s="1" t="s">
        <v>15</v>
      </c>
      <c r="L19" s="1"/>
    </row>
    <row r="20" spans="1:12" x14ac:dyDescent="0.35">
      <c r="A20" s="1">
        <v>891380046</v>
      </c>
      <c r="B20" s="1" t="s">
        <v>17</v>
      </c>
      <c r="C20" s="1" t="s">
        <v>18</v>
      </c>
      <c r="D20" s="1">
        <v>120569</v>
      </c>
      <c r="E20" s="5">
        <v>45113.948611111111</v>
      </c>
      <c r="F20" s="5">
        <v>45149.423726851855</v>
      </c>
      <c r="G20" s="1">
        <v>169534</v>
      </c>
      <c r="H20" s="1">
        <v>169534</v>
      </c>
      <c r="I20" s="1" t="s">
        <v>12</v>
      </c>
      <c r="J20" s="1" t="s">
        <v>13</v>
      </c>
      <c r="K20" s="1" t="s">
        <v>15</v>
      </c>
      <c r="L20" s="1"/>
    </row>
    <row r="21" spans="1:12" x14ac:dyDescent="0.35">
      <c r="A21" s="1">
        <v>891380046</v>
      </c>
      <c r="B21" s="1" t="s">
        <v>17</v>
      </c>
      <c r="C21" s="1" t="s">
        <v>18</v>
      </c>
      <c r="D21" s="1">
        <v>122320</v>
      </c>
      <c r="E21" s="5">
        <v>45128.265277777777</v>
      </c>
      <c r="F21" s="5">
        <v>45149.423726851855</v>
      </c>
      <c r="G21" s="1">
        <v>91342</v>
      </c>
      <c r="H21" s="1">
        <v>91342</v>
      </c>
      <c r="I21" s="1" t="s">
        <v>12</v>
      </c>
      <c r="J21" s="1" t="s">
        <v>13</v>
      </c>
      <c r="K21" s="1" t="s">
        <v>15</v>
      </c>
      <c r="L21" s="1"/>
    </row>
    <row r="22" spans="1:12" x14ac:dyDescent="0.35">
      <c r="A22" s="1">
        <v>891380046</v>
      </c>
      <c r="B22" s="1" t="s">
        <v>17</v>
      </c>
      <c r="C22" s="1" t="s">
        <v>18</v>
      </c>
      <c r="D22" s="1">
        <v>122562</v>
      </c>
      <c r="E22" s="5">
        <v>45131.65625</v>
      </c>
      <c r="F22" s="5">
        <v>45149.423726851855</v>
      </c>
      <c r="G22" s="1">
        <v>44300</v>
      </c>
      <c r="H22" s="1">
        <v>44300</v>
      </c>
      <c r="I22" s="1" t="s">
        <v>12</v>
      </c>
      <c r="J22" s="1" t="s">
        <v>13</v>
      </c>
      <c r="K22" s="1" t="s">
        <v>16</v>
      </c>
      <c r="L22" s="1"/>
    </row>
    <row r="23" spans="1:12" x14ac:dyDescent="0.35">
      <c r="A23" s="1">
        <v>891380046</v>
      </c>
      <c r="B23" s="1" t="s">
        <v>17</v>
      </c>
      <c r="C23" s="1" t="s">
        <v>18</v>
      </c>
      <c r="D23" s="1">
        <v>123471</v>
      </c>
      <c r="E23" s="5">
        <v>45137.405555555553</v>
      </c>
      <c r="F23" s="5">
        <v>45149.423726851855</v>
      </c>
      <c r="G23" s="1">
        <v>109169</v>
      </c>
      <c r="H23" s="1">
        <v>109169</v>
      </c>
      <c r="I23" s="1" t="s">
        <v>12</v>
      </c>
      <c r="J23" s="1" t="s">
        <v>13</v>
      </c>
      <c r="K23" s="1" t="s">
        <v>15</v>
      </c>
      <c r="L23" s="1"/>
    </row>
    <row r="24" spans="1:12" x14ac:dyDescent="0.35">
      <c r="A24" s="1">
        <v>891380046</v>
      </c>
      <c r="B24" s="1" t="s">
        <v>17</v>
      </c>
      <c r="C24" s="1" t="s">
        <v>18</v>
      </c>
      <c r="D24" s="1">
        <v>128466</v>
      </c>
      <c r="E24" s="5">
        <v>45174.615972222222</v>
      </c>
      <c r="F24" s="5">
        <v>45205.666759259257</v>
      </c>
      <c r="G24" s="1">
        <v>83918</v>
      </c>
      <c r="H24" s="1">
        <v>83918</v>
      </c>
      <c r="I24" s="1" t="s">
        <v>12</v>
      </c>
      <c r="J24" s="1" t="s">
        <v>13</v>
      </c>
      <c r="K24" s="1" t="s">
        <v>15</v>
      </c>
      <c r="L24" s="1"/>
    </row>
    <row r="25" spans="1:12" x14ac:dyDescent="0.35">
      <c r="A25" s="1">
        <v>891380046</v>
      </c>
      <c r="B25" s="1" t="s">
        <v>17</v>
      </c>
      <c r="C25" s="1" t="s">
        <v>18</v>
      </c>
      <c r="D25" s="1">
        <v>129121</v>
      </c>
      <c r="E25" s="5">
        <v>45179.645833333336</v>
      </c>
      <c r="F25" s="5">
        <v>45205.666759259257</v>
      </c>
      <c r="G25" s="1">
        <v>93440</v>
      </c>
      <c r="H25" s="1">
        <v>93440</v>
      </c>
      <c r="I25" s="1" t="s">
        <v>12</v>
      </c>
      <c r="J25" s="1" t="s">
        <v>13</v>
      </c>
      <c r="K25" s="1" t="s">
        <v>15</v>
      </c>
      <c r="L25" s="1"/>
    </row>
    <row r="26" spans="1:12" x14ac:dyDescent="0.35">
      <c r="A26" s="1">
        <v>891380046</v>
      </c>
      <c r="B26" s="1" t="s">
        <v>17</v>
      </c>
      <c r="C26" s="1" t="s">
        <v>18</v>
      </c>
      <c r="D26" s="1">
        <v>135883</v>
      </c>
      <c r="E26" s="5">
        <v>45229.275694444441</v>
      </c>
      <c r="F26" s="5">
        <v>45239.696875000001</v>
      </c>
      <c r="G26" s="1">
        <v>109623</v>
      </c>
      <c r="H26" s="1">
        <v>109623</v>
      </c>
      <c r="I26" s="1" t="s">
        <v>12</v>
      </c>
      <c r="J26" s="1" t="s">
        <v>13</v>
      </c>
      <c r="K26" s="1" t="s">
        <v>15</v>
      </c>
      <c r="L26" s="1"/>
    </row>
    <row r="27" spans="1:12" x14ac:dyDescent="0.35">
      <c r="A27" s="1">
        <v>891380046</v>
      </c>
      <c r="B27" s="1" t="s">
        <v>17</v>
      </c>
      <c r="C27" s="1" t="s">
        <v>18</v>
      </c>
      <c r="D27" s="1">
        <v>136766</v>
      </c>
      <c r="E27" s="5">
        <v>45237.242361111108</v>
      </c>
      <c r="F27" s="5">
        <v>45265.470057870371</v>
      </c>
      <c r="G27" s="1">
        <v>76300</v>
      </c>
      <c r="H27" s="1">
        <v>76300</v>
      </c>
      <c r="I27" s="1" t="s">
        <v>12</v>
      </c>
      <c r="J27" s="1" t="s">
        <v>13</v>
      </c>
      <c r="K27" s="1" t="s">
        <v>15</v>
      </c>
      <c r="L27" s="1"/>
    </row>
    <row r="28" spans="1:12" x14ac:dyDescent="0.35">
      <c r="A28" s="1">
        <v>891380046</v>
      </c>
      <c r="B28" s="1" t="s">
        <v>17</v>
      </c>
      <c r="C28" s="1" t="s">
        <v>18</v>
      </c>
      <c r="D28" s="1">
        <v>137570</v>
      </c>
      <c r="E28" s="5">
        <v>45243.022916666669</v>
      </c>
      <c r="F28" s="5">
        <v>45265.470057870371</v>
      </c>
      <c r="G28" s="1">
        <v>111413</v>
      </c>
      <c r="H28" s="1">
        <v>111413</v>
      </c>
      <c r="I28" s="1" t="s">
        <v>12</v>
      </c>
      <c r="J28" s="1" t="s">
        <v>13</v>
      </c>
      <c r="K28" s="1" t="s">
        <v>15</v>
      </c>
      <c r="L28" s="1"/>
    </row>
    <row r="29" spans="1:12" x14ac:dyDescent="0.35">
      <c r="A29" s="1">
        <v>891380046</v>
      </c>
      <c r="B29" s="1" t="s">
        <v>17</v>
      </c>
      <c r="C29" s="1" t="s">
        <v>18</v>
      </c>
      <c r="D29" s="1">
        <v>137756</v>
      </c>
      <c r="E29" s="5">
        <v>45244.559027777781</v>
      </c>
      <c r="F29" s="5">
        <v>45265.470069444447</v>
      </c>
      <c r="G29" s="1">
        <v>79600</v>
      </c>
      <c r="H29" s="1">
        <v>79600</v>
      </c>
      <c r="I29" s="1" t="s">
        <v>12</v>
      </c>
      <c r="J29" s="1" t="s">
        <v>13</v>
      </c>
      <c r="K29" s="1" t="s">
        <v>15</v>
      </c>
      <c r="L29" s="1"/>
    </row>
    <row r="30" spans="1:12" x14ac:dyDescent="0.35">
      <c r="A30" s="1">
        <v>891380046</v>
      </c>
      <c r="B30" s="1" t="s">
        <v>17</v>
      </c>
      <c r="C30" s="1" t="s">
        <v>18</v>
      </c>
      <c r="D30" s="1">
        <v>145355</v>
      </c>
      <c r="E30" s="5">
        <v>45301.584722222222</v>
      </c>
      <c r="F30" s="5">
        <v>45328.629247685189</v>
      </c>
      <c r="G30" s="1">
        <v>107130</v>
      </c>
      <c r="H30" s="1">
        <v>107130</v>
      </c>
      <c r="I30" s="1" t="s">
        <v>12</v>
      </c>
      <c r="J30" s="1" t="s">
        <v>13</v>
      </c>
      <c r="K30" s="1" t="s">
        <v>15</v>
      </c>
      <c r="L30" s="1"/>
    </row>
    <row r="31" spans="1:12" x14ac:dyDescent="0.35">
      <c r="A31" s="1">
        <v>891380046</v>
      </c>
      <c r="B31" s="1" t="s">
        <v>17</v>
      </c>
      <c r="C31" s="1" t="s">
        <v>18</v>
      </c>
      <c r="D31" s="1">
        <v>147099</v>
      </c>
      <c r="E31" s="5">
        <v>45314.50277777778</v>
      </c>
      <c r="F31" s="5">
        <v>45328.629247685189</v>
      </c>
      <c r="G31" s="1">
        <v>88340</v>
      </c>
      <c r="H31" s="1">
        <v>88340</v>
      </c>
      <c r="I31" s="1" t="s">
        <v>12</v>
      </c>
      <c r="J31" s="1" t="s">
        <v>13</v>
      </c>
      <c r="K31" s="1" t="s">
        <v>15</v>
      </c>
      <c r="L31" s="1"/>
    </row>
    <row r="32" spans="1:12" x14ac:dyDescent="0.35">
      <c r="A32" s="1">
        <v>891380046</v>
      </c>
      <c r="B32" s="1" t="s">
        <v>17</v>
      </c>
      <c r="C32" s="1" t="s">
        <v>18</v>
      </c>
      <c r="D32" s="1">
        <v>147156</v>
      </c>
      <c r="E32" s="5">
        <v>45314.725694444445</v>
      </c>
      <c r="F32" s="5">
        <v>45328.629247685189</v>
      </c>
      <c r="G32" s="1">
        <v>88340</v>
      </c>
      <c r="H32" s="1">
        <v>88340</v>
      </c>
      <c r="I32" s="1" t="s">
        <v>12</v>
      </c>
      <c r="J32" s="1" t="s">
        <v>13</v>
      </c>
      <c r="K32" s="1" t="s">
        <v>15</v>
      </c>
      <c r="L32" s="1"/>
    </row>
    <row r="33" spans="1:12" x14ac:dyDescent="0.35">
      <c r="A33" s="1">
        <v>891380046</v>
      </c>
      <c r="B33" s="1" t="s">
        <v>17</v>
      </c>
      <c r="C33" s="1" t="s">
        <v>18</v>
      </c>
      <c r="D33" s="1">
        <v>152861</v>
      </c>
      <c r="E33" s="5">
        <v>45354.484027777777</v>
      </c>
      <c r="F33" s="5">
        <v>45391.65662037037</v>
      </c>
      <c r="G33" s="1">
        <v>91060</v>
      </c>
      <c r="H33" s="1">
        <v>91060</v>
      </c>
      <c r="I33" s="1" t="s">
        <v>12</v>
      </c>
      <c r="J33" s="1" t="s">
        <v>13</v>
      </c>
      <c r="K33" s="1" t="s">
        <v>15</v>
      </c>
      <c r="L33" s="1"/>
    </row>
    <row r="34" spans="1:12" x14ac:dyDescent="0.35">
      <c r="A34" s="1">
        <v>891380046</v>
      </c>
      <c r="B34" s="1" t="s">
        <v>17</v>
      </c>
      <c r="C34" s="1" t="s">
        <v>18</v>
      </c>
      <c r="D34" s="1">
        <v>152893</v>
      </c>
      <c r="E34" s="5">
        <v>45355.229861111111</v>
      </c>
      <c r="F34" s="5">
        <v>45391.65662037037</v>
      </c>
      <c r="G34" s="1">
        <v>322896</v>
      </c>
      <c r="H34" s="1">
        <v>322896</v>
      </c>
      <c r="I34" s="1" t="s">
        <v>12</v>
      </c>
      <c r="J34" s="1" t="s">
        <v>13</v>
      </c>
      <c r="K34" s="1" t="s">
        <v>15</v>
      </c>
      <c r="L34" s="1"/>
    </row>
    <row r="35" spans="1:12" x14ac:dyDescent="0.35">
      <c r="A35" s="1">
        <v>891380046</v>
      </c>
      <c r="B35" s="1" t="s">
        <v>17</v>
      </c>
      <c r="C35" s="1" t="s">
        <v>18</v>
      </c>
      <c r="D35" s="1">
        <v>153764</v>
      </c>
      <c r="E35" s="5">
        <v>45362.543055555558</v>
      </c>
      <c r="F35" s="5">
        <v>45391.65662037037</v>
      </c>
      <c r="G35" s="1">
        <v>52000</v>
      </c>
      <c r="H35" s="1">
        <v>52000</v>
      </c>
      <c r="I35" s="1" t="s">
        <v>12</v>
      </c>
      <c r="J35" s="1" t="s">
        <v>13</v>
      </c>
      <c r="K35" s="1" t="s">
        <v>15</v>
      </c>
      <c r="L35" s="1"/>
    </row>
    <row r="36" spans="1:12" x14ac:dyDescent="0.35">
      <c r="A36" s="1">
        <v>891380046</v>
      </c>
      <c r="B36" s="1" t="s">
        <v>17</v>
      </c>
      <c r="C36" s="1" t="s">
        <v>18</v>
      </c>
      <c r="D36" s="1">
        <v>154422</v>
      </c>
      <c r="E36" s="5">
        <v>45365.810416666667</v>
      </c>
      <c r="F36" s="5">
        <v>45391.65662037037</v>
      </c>
      <c r="G36" s="1">
        <v>86322</v>
      </c>
      <c r="H36" s="1">
        <v>86322</v>
      </c>
      <c r="I36" s="1" t="s">
        <v>12</v>
      </c>
      <c r="J36" s="1" t="s">
        <v>13</v>
      </c>
      <c r="K36" s="1" t="s">
        <v>15</v>
      </c>
      <c r="L36" s="1"/>
    </row>
    <row r="37" spans="1:12" x14ac:dyDescent="0.35">
      <c r="A37" s="1">
        <v>891380046</v>
      </c>
      <c r="B37" s="1" t="s">
        <v>17</v>
      </c>
      <c r="C37" s="1" t="s">
        <v>18</v>
      </c>
      <c r="D37" s="1">
        <v>154567</v>
      </c>
      <c r="E37" s="5">
        <v>45366.757638888892</v>
      </c>
      <c r="F37" s="5">
        <v>45391.656631944446</v>
      </c>
      <c r="G37" s="1">
        <v>124310</v>
      </c>
      <c r="H37" s="1">
        <v>124310</v>
      </c>
      <c r="I37" s="1" t="s">
        <v>12</v>
      </c>
      <c r="J37" s="1" t="s">
        <v>13</v>
      </c>
      <c r="K37" s="1" t="s">
        <v>15</v>
      </c>
      <c r="L37" s="1"/>
    </row>
    <row r="38" spans="1:12" x14ac:dyDescent="0.35">
      <c r="A38" s="1">
        <v>891380046</v>
      </c>
      <c r="B38" s="1" t="s">
        <v>17</v>
      </c>
      <c r="C38" s="1" t="s">
        <v>18</v>
      </c>
      <c r="D38" s="1">
        <v>154656</v>
      </c>
      <c r="E38" s="5">
        <v>45368.319444444445</v>
      </c>
      <c r="F38" s="5">
        <v>45391.656631944446</v>
      </c>
      <c r="G38" s="1">
        <v>87310</v>
      </c>
      <c r="H38" s="1">
        <v>87310</v>
      </c>
      <c r="I38" s="1" t="s">
        <v>12</v>
      </c>
      <c r="J38" s="1" t="s">
        <v>13</v>
      </c>
      <c r="K38" s="1" t="s">
        <v>15</v>
      </c>
      <c r="L38" s="1"/>
    </row>
    <row r="39" spans="1:12" x14ac:dyDescent="0.35">
      <c r="A39" s="1">
        <v>891380046</v>
      </c>
      <c r="B39" s="1" t="s">
        <v>17</v>
      </c>
      <c r="C39" s="1" t="s">
        <v>18</v>
      </c>
      <c r="D39" s="1">
        <v>154693</v>
      </c>
      <c r="E39" s="5">
        <v>45369.162499999999</v>
      </c>
      <c r="F39" s="5">
        <v>45391.656631944446</v>
      </c>
      <c r="G39" s="1">
        <v>1148688</v>
      </c>
      <c r="H39" s="1">
        <v>1148688</v>
      </c>
      <c r="I39" s="1" t="s">
        <v>12</v>
      </c>
      <c r="J39" s="1" t="s">
        <v>13</v>
      </c>
      <c r="K39" s="1" t="s">
        <v>15</v>
      </c>
      <c r="L39" s="1"/>
    </row>
    <row r="40" spans="1:12" x14ac:dyDescent="0.35">
      <c r="A40" s="1">
        <v>891380046</v>
      </c>
      <c r="B40" s="1" t="s">
        <v>17</v>
      </c>
      <c r="C40" s="1" t="s">
        <v>18</v>
      </c>
      <c r="D40" s="1">
        <v>154831</v>
      </c>
      <c r="E40" s="5">
        <v>45369.813194444447</v>
      </c>
      <c r="F40" s="5">
        <v>45391.656631944446</v>
      </c>
      <c r="G40" s="1">
        <v>220210</v>
      </c>
      <c r="H40" s="1">
        <v>220210</v>
      </c>
      <c r="I40" s="1" t="s">
        <v>12</v>
      </c>
      <c r="J40" s="1" t="s">
        <v>13</v>
      </c>
      <c r="K40" s="1" t="s">
        <v>15</v>
      </c>
      <c r="L40" s="1"/>
    </row>
    <row r="41" spans="1:12" x14ac:dyDescent="0.35">
      <c r="A41" s="1">
        <v>891380046</v>
      </c>
      <c r="B41" s="1" t="s">
        <v>17</v>
      </c>
      <c r="C41" s="1" t="s">
        <v>18</v>
      </c>
      <c r="D41" s="1">
        <v>155128</v>
      </c>
      <c r="E41" s="5">
        <v>45371.490972222222</v>
      </c>
      <c r="F41" s="5">
        <v>45391.656631944446</v>
      </c>
      <c r="G41" s="1">
        <v>88310</v>
      </c>
      <c r="H41" s="1">
        <v>88310</v>
      </c>
      <c r="I41" s="1" t="s">
        <v>12</v>
      </c>
      <c r="J41" s="1" t="s">
        <v>13</v>
      </c>
      <c r="K41" s="1" t="s">
        <v>15</v>
      </c>
      <c r="L41" s="1"/>
    </row>
    <row r="42" spans="1:12" x14ac:dyDescent="0.35">
      <c r="A42" s="1">
        <v>891380046</v>
      </c>
      <c r="B42" s="1" t="s">
        <v>17</v>
      </c>
      <c r="C42" s="1" t="s">
        <v>18</v>
      </c>
      <c r="D42" s="1">
        <v>155908</v>
      </c>
      <c r="E42" s="5">
        <v>45379.619444444441</v>
      </c>
      <c r="F42" s="5">
        <v>45391.656631944446</v>
      </c>
      <c r="G42" s="1">
        <v>158500</v>
      </c>
      <c r="H42" s="1">
        <v>158500</v>
      </c>
      <c r="I42" s="1" t="s">
        <v>12</v>
      </c>
      <c r="J42" s="1" t="s">
        <v>13</v>
      </c>
      <c r="K42" s="1" t="s">
        <v>15</v>
      </c>
      <c r="L42" s="1"/>
    </row>
    <row r="43" spans="1:12" x14ac:dyDescent="0.35">
      <c r="A43" s="1">
        <v>891380046</v>
      </c>
      <c r="B43" s="1" t="s">
        <v>17</v>
      </c>
      <c r="C43" s="1" t="s">
        <v>18</v>
      </c>
      <c r="D43" s="1">
        <v>9556</v>
      </c>
      <c r="E43" s="5">
        <v>42521</v>
      </c>
      <c r="F43" s="5">
        <v>42530.393379629626</v>
      </c>
      <c r="G43" s="1">
        <v>219562</v>
      </c>
      <c r="H43" s="1">
        <v>31300</v>
      </c>
      <c r="I43" s="1" t="s">
        <v>12</v>
      </c>
      <c r="J43" s="1" t="s">
        <v>13</v>
      </c>
      <c r="K43" s="1" t="s">
        <v>15</v>
      </c>
      <c r="L43" s="1"/>
    </row>
    <row r="44" spans="1:12" x14ac:dyDescent="0.35">
      <c r="A44" s="1">
        <v>891380046</v>
      </c>
      <c r="B44" s="1" t="s">
        <v>17</v>
      </c>
      <c r="C44" s="1" t="s">
        <v>18</v>
      </c>
      <c r="D44" s="1">
        <v>23466</v>
      </c>
      <c r="E44" s="5">
        <v>44216.396527777775</v>
      </c>
      <c r="F44" s="5">
        <v>44251.704247685186</v>
      </c>
      <c r="G44" s="1">
        <v>35100</v>
      </c>
      <c r="H44" s="1">
        <v>35100</v>
      </c>
      <c r="I44" s="1" t="s">
        <v>12</v>
      </c>
      <c r="J44" s="1" t="s">
        <v>13</v>
      </c>
      <c r="K44" s="1" t="s">
        <v>16</v>
      </c>
      <c r="L44" s="1"/>
    </row>
    <row r="45" spans="1:12" x14ac:dyDescent="0.35">
      <c r="A45" s="1">
        <v>891380046</v>
      </c>
      <c r="B45" s="1" t="s">
        <v>17</v>
      </c>
      <c r="C45" s="1" t="s">
        <v>18</v>
      </c>
      <c r="D45" s="1">
        <v>38490</v>
      </c>
      <c r="E45" s="5">
        <v>44351.428472222222</v>
      </c>
      <c r="F45" s="5">
        <v>44394.58761574074</v>
      </c>
      <c r="G45" s="1">
        <v>36300</v>
      </c>
      <c r="H45" s="1">
        <v>36300</v>
      </c>
      <c r="I45" s="1" t="s">
        <v>12</v>
      </c>
      <c r="J45" s="1" t="s">
        <v>13</v>
      </c>
      <c r="K45" s="1" t="s">
        <v>16</v>
      </c>
      <c r="L45" s="1"/>
    </row>
    <row r="46" spans="1:12" x14ac:dyDescent="0.35">
      <c r="A46" s="1">
        <v>891380046</v>
      </c>
      <c r="B46" s="1" t="s">
        <v>17</v>
      </c>
      <c r="C46" s="1" t="s">
        <v>18</v>
      </c>
      <c r="D46" s="1">
        <v>59516</v>
      </c>
      <c r="E46" s="5">
        <v>44536.832638888889</v>
      </c>
      <c r="F46" s="5">
        <v>44561.536840277775</v>
      </c>
      <c r="G46" s="1">
        <v>126400</v>
      </c>
      <c r="H46" s="1">
        <v>126400</v>
      </c>
      <c r="I46" s="1" t="s">
        <v>12</v>
      </c>
      <c r="J46" s="1" t="s">
        <v>13</v>
      </c>
      <c r="K46" s="1" t="s">
        <v>15</v>
      </c>
      <c r="L46" s="1"/>
    </row>
    <row r="47" spans="1:12" x14ac:dyDescent="0.35">
      <c r="A47" s="1">
        <v>891380046</v>
      </c>
      <c r="B47" s="1" t="s">
        <v>17</v>
      </c>
      <c r="C47" s="1" t="s">
        <v>18</v>
      </c>
      <c r="D47" s="1">
        <v>9557</v>
      </c>
      <c r="E47" s="5">
        <v>42521</v>
      </c>
      <c r="F47" s="5">
        <v>42530.391701388886</v>
      </c>
      <c r="G47" s="1">
        <v>42500</v>
      </c>
      <c r="H47" s="1">
        <v>27000</v>
      </c>
      <c r="I47" s="1" t="s">
        <v>12</v>
      </c>
      <c r="J47" s="1" t="s">
        <v>13</v>
      </c>
      <c r="K47" s="1" t="s">
        <v>16</v>
      </c>
      <c r="L47" s="1"/>
    </row>
    <row r="48" spans="1:12" x14ac:dyDescent="0.35">
      <c r="A48" s="1">
        <v>891380046</v>
      </c>
      <c r="B48" s="1" t="s">
        <v>17</v>
      </c>
      <c r="C48" s="1" t="s">
        <v>18</v>
      </c>
      <c r="D48" s="1">
        <v>15671</v>
      </c>
      <c r="E48" s="5">
        <v>44074.598425925928</v>
      </c>
      <c r="F48" s="5">
        <v>44092.588587962964</v>
      </c>
      <c r="G48" s="1">
        <v>10800</v>
      </c>
      <c r="H48" s="1">
        <v>10800</v>
      </c>
      <c r="I48" s="1" t="s">
        <v>12</v>
      </c>
      <c r="J48" s="1" t="s">
        <v>13</v>
      </c>
      <c r="K48" s="1" t="s">
        <v>16</v>
      </c>
      <c r="L48" s="1"/>
    </row>
    <row r="49" spans="1:12" x14ac:dyDescent="0.35">
      <c r="A49" s="1">
        <v>891380046</v>
      </c>
      <c r="B49" s="1" t="s">
        <v>17</v>
      </c>
      <c r="C49" s="1" t="s">
        <v>18</v>
      </c>
      <c r="D49" s="1">
        <v>22128</v>
      </c>
      <c r="E49" s="5">
        <v>44200.57708333333</v>
      </c>
      <c r="F49" s="5">
        <v>44251.701412037037</v>
      </c>
      <c r="G49" s="1">
        <v>54000</v>
      </c>
      <c r="H49" s="1">
        <v>54000</v>
      </c>
      <c r="I49" s="1" t="s">
        <v>12</v>
      </c>
      <c r="J49" s="1" t="s">
        <v>13</v>
      </c>
      <c r="K49" s="1" t="s">
        <v>15</v>
      </c>
      <c r="L49" s="1"/>
    </row>
    <row r="50" spans="1:12" x14ac:dyDescent="0.35">
      <c r="A50" s="1">
        <v>891380046</v>
      </c>
      <c r="B50" s="1" t="s">
        <v>17</v>
      </c>
      <c r="C50" s="1" t="s">
        <v>18</v>
      </c>
      <c r="D50" s="1">
        <v>34208</v>
      </c>
      <c r="E50" s="5">
        <v>44306.603472222225</v>
      </c>
      <c r="F50" s="5">
        <v>44336.66815972222</v>
      </c>
      <c r="G50" s="1">
        <v>11200</v>
      </c>
      <c r="H50" s="1">
        <v>11200</v>
      </c>
      <c r="I50" s="1" t="s">
        <v>12</v>
      </c>
      <c r="J50" s="1" t="s">
        <v>13</v>
      </c>
      <c r="K50" s="1" t="s">
        <v>16</v>
      </c>
      <c r="L50" s="1"/>
    </row>
    <row r="51" spans="1:12" x14ac:dyDescent="0.35">
      <c r="A51" s="1">
        <v>891380046</v>
      </c>
      <c r="B51" s="1" t="s">
        <v>17</v>
      </c>
      <c r="C51" s="1" t="s">
        <v>18</v>
      </c>
      <c r="D51" s="1">
        <v>35107</v>
      </c>
      <c r="E51" s="5">
        <v>44313.373611111114</v>
      </c>
      <c r="F51" s="5">
        <v>44336.66815972222</v>
      </c>
      <c r="G51" s="1">
        <v>11200</v>
      </c>
      <c r="H51" s="1">
        <v>11200</v>
      </c>
      <c r="I51" s="1" t="s">
        <v>12</v>
      </c>
      <c r="J51" s="1" t="s">
        <v>13</v>
      </c>
      <c r="K51" s="1" t="s">
        <v>16</v>
      </c>
      <c r="L51" s="1"/>
    </row>
    <row r="52" spans="1:12" x14ac:dyDescent="0.35">
      <c r="A52" s="1">
        <v>891380046</v>
      </c>
      <c r="B52" s="1" t="s">
        <v>17</v>
      </c>
      <c r="C52" s="1" t="s">
        <v>18</v>
      </c>
      <c r="D52" s="1">
        <v>46209</v>
      </c>
      <c r="E52" s="5">
        <v>44417.65</v>
      </c>
      <c r="F52" s="5">
        <v>44439.427858796298</v>
      </c>
      <c r="G52" s="1">
        <v>11200</v>
      </c>
      <c r="H52" s="1">
        <v>11200</v>
      </c>
      <c r="I52" s="1" t="s">
        <v>12</v>
      </c>
      <c r="J52" s="1" t="s">
        <v>13</v>
      </c>
      <c r="K52" s="1" t="s">
        <v>16</v>
      </c>
      <c r="L52" s="1"/>
    </row>
    <row r="53" spans="1:12" x14ac:dyDescent="0.35">
      <c r="A53" s="1">
        <v>891380046</v>
      </c>
      <c r="B53" s="1" t="s">
        <v>17</v>
      </c>
      <c r="C53" s="1" t="s">
        <v>18</v>
      </c>
      <c r="D53" s="1">
        <v>46210</v>
      </c>
      <c r="E53" s="5">
        <v>44417.652083333334</v>
      </c>
      <c r="F53" s="5">
        <v>44439.427858796298</v>
      </c>
      <c r="G53" s="1">
        <v>11200</v>
      </c>
      <c r="H53" s="1">
        <v>11200</v>
      </c>
      <c r="I53" s="1" t="s">
        <v>12</v>
      </c>
      <c r="J53" s="1" t="s">
        <v>13</v>
      </c>
      <c r="K53" s="1" t="s">
        <v>16</v>
      </c>
      <c r="L53" s="1"/>
    </row>
    <row r="54" spans="1:12" x14ac:dyDescent="0.35">
      <c r="A54" s="1">
        <v>891380046</v>
      </c>
      <c r="B54" s="1" t="s">
        <v>17</v>
      </c>
      <c r="C54" s="1" t="s">
        <v>18</v>
      </c>
      <c r="D54" s="1">
        <v>49182</v>
      </c>
      <c r="E54" s="5">
        <v>44448.450694444444</v>
      </c>
      <c r="F54" s="5">
        <v>44488.322870370372</v>
      </c>
      <c r="G54" s="1">
        <v>11200</v>
      </c>
      <c r="H54" s="1">
        <v>11200</v>
      </c>
      <c r="I54" s="1" t="s">
        <v>12</v>
      </c>
      <c r="J54" s="1" t="s">
        <v>13</v>
      </c>
      <c r="K54" s="1" t="s">
        <v>16</v>
      </c>
      <c r="L54" s="1"/>
    </row>
    <row r="55" spans="1:12" x14ac:dyDescent="0.35">
      <c r="A55" s="1">
        <v>891380046</v>
      </c>
      <c r="B55" s="1" t="s">
        <v>17</v>
      </c>
      <c r="C55" s="1" t="s">
        <v>18</v>
      </c>
      <c r="D55" s="1">
        <v>89404</v>
      </c>
      <c r="E55" s="5">
        <v>44829.336805555555</v>
      </c>
      <c r="F55" s="5">
        <v>44846.478437500002</v>
      </c>
      <c r="G55" s="1">
        <v>12300</v>
      </c>
      <c r="H55" s="1">
        <v>12300</v>
      </c>
      <c r="I55" s="1" t="s">
        <v>12</v>
      </c>
      <c r="J55" s="1" t="s">
        <v>13</v>
      </c>
      <c r="K55" s="1" t="s">
        <v>16</v>
      </c>
      <c r="L55" s="1"/>
    </row>
    <row r="56" spans="1:12" x14ac:dyDescent="0.35">
      <c r="A56" s="1">
        <v>891380046</v>
      </c>
      <c r="B56" s="1" t="s">
        <v>17</v>
      </c>
      <c r="C56" s="1" t="s">
        <v>18</v>
      </c>
      <c r="D56" s="1">
        <v>125642</v>
      </c>
      <c r="E56" s="5">
        <v>45153.39166666667</v>
      </c>
      <c r="F56" s="5">
        <v>45180.496562499997</v>
      </c>
      <c r="G56" s="1">
        <v>57200</v>
      </c>
      <c r="H56" s="1">
        <v>57200</v>
      </c>
      <c r="I56" s="1" t="s">
        <v>12</v>
      </c>
      <c r="J56" s="1" t="s">
        <v>13</v>
      </c>
      <c r="K56" s="1" t="s">
        <v>15</v>
      </c>
      <c r="L56" s="1"/>
    </row>
    <row r="57" spans="1:12" x14ac:dyDescent="0.35">
      <c r="A57" s="1">
        <v>891380046</v>
      </c>
      <c r="B57" s="1" t="s">
        <v>17</v>
      </c>
      <c r="C57" s="1" t="s">
        <v>18</v>
      </c>
      <c r="D57" s="1">
        <v>15753</v>
      </c>
      <c r="E57" s="5">
        <v>44104.758333333331</v>
      </c>
      <c r="F57" s="5">
        <v>44125.619062500002</v>
      </c>
      <c r="G57" s="1">
        <v>385000</v>
      </c>
      <c r="H57" s="1">
        <v>385000</v>
      </c>
      <c r="I57" s="1" t="s">
        <v>12</v>
      </c>
      <c r="J57" s="1" t="s">
        <v>13</v>
      </c>
      <c r="K57" s="1" t="s">
        <v>15</v>
      </c>
      <c r="L57" s="1"/>
    </row>
    <row r="58" spans="1:12" x14ac:dyDescent="0.35">
      <c r="A58" s="1">
        <v>891380046</v>
      </c>
      <c r="B58" s="1" t="s">
        <v>17</v>
      </c>
      <c r="C58" s="1" t="s">
        <v>18</v>
      </c>
      <c r="D58" s="1">
        <v>81650</v>
      </c>
      <c r="E58" s="5">
        <v>44754.520833333336</v>
      </c>
      <c r="F58" s="5">
        <v>44791.724606481483</v>
      </c>
      <c r="G58" s="1">
        <v>80832</v>
      </c>
      <c r="H58" s="1">
        <v>80832</v>
      </c>
      <c r="I58" s="1" t="s">
        <v>12</v>
      </c>
      <c r="J58" s="1" t="s">
        <v>13</v>
      </c>
      <c r="K58" s="1" t="s">
        <v>15</v>
      </c>
      <c r="L58" s="1"/>
    </row>
    <row r="59" spans="1:12" x14ac:dyDescent="0.35">
      <c r="H59">
        <f>SUM(H2:H58)</f>
        <v>6641035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7265625" bestFit="1" customWidth="1"/>
    <col min="2" max="2" width="13.6328125" style="27" bestFit="1" customWidth="1"/>
    <col min="3" max="3" width="13.26953125" style="9" bestFit="1" customWidth="1"/>
  </cols>
  <sheetData>
    <row r="2" spans="1:3" ht="15" thickBot="1" x14ac:dyDescent="0.4"/>
    <row r="3" spans="1:3" ht="15" thickBot="1" x14ac:dyDescent="0.4">
      <c r="A3" s="23" t="s">
        <v>177</v>
      </c>
      <c r="B3" s="28" t="s">
        <v>175</v>
      </c>
      <c r="C3" s="25" t="s">
        <v>176</v>
      </c>
    </row>
    <row r="4" spans="1:3" x14ac:dyDescent="0.35">
      <c r="A4" s="22" t="s">
        <v>173</v>
      </c>
      <c r="B4" s="29">
        <v>14</v>
      </c>
      <c r="C4" s="26">
        <v>1516694</v>
      </c>
    </row>
    <row r="5" spans="1:3" x14ac:dyDescent="0.35">
      <c r="A5" s="22" t="s">
        <v>157</v>
      </c>
      <c r="B5" s="29">
        <v>17</v>
      </c>
      <c r="C5" s="26">
        <v>1691095</v>
      </c>
    </row>
    <row r="6" spans="1:3" x14ac:dyDescent="0.35">
      <c r="A6" s="22" t="s">
        <v>156</v>
      </c>
      <c r="B6" s="29">
        <v>13</v>
      </c>
      <c r="C6" s="26">
        <v>2096790</v>
      </c>
    </row>
    <row r="7" spans="1:3" ht="15" thickBot="1" x14ac:dyDescent="0.4">
      <c r="A7" s="22" t="s">
        <v>172</v>
      </c>
      <c r="B7" s="29">
        <v>13</v>
      </c>
      <c r="C7" s="26">
        <v>1336456</v>
      </c>
    </row>
    <row r="8" spans="1:3" ht="15" thickBot="1" x14ac:dyDescent="0.4">
      <c r="A8" s="24" t="s">
        <v>174</v>
      </c>
      <c r="B8" s="30">
        <v>57</v>
      </c>
      <c r="C8" s="25">
        <v>6641035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9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90625" style="8"/>
    <col min="2" max="2" width="32.90625" style="8" bestFit="1" customWidth="1"/>
    <col min="3" max="3" width="9" style="8" customWidth="1"/>
    <col min="4" max="5" width="8.81640625" style="8" customWidth="1"/>
    <col min="6" max="6" width="20.81640625" style="8" bestFit="1" customWidth="1"/>
    <col min="7" max="7" width="13.1796875" style="8" customWidth="1"/>
    <col min="8" max="8" width="12.81640625" style="8" customWidth="1"/>
    <col min="9" max="9" width="14.90625" style="8" customWidth="1"/>
    <col min="10" max="11" width="10.6328125" style="9" bestFit="1" customWidth="1"/>
    <col min="12" max="12" width="20.36328125" style="8" customWidth="1"/>
    <col min="13" max="13" width="11.453125" style="8" customWidth="1"/>
    <col min="14" max="14" width="15.1796875" style="9" customWidth="1"/>
    <col min="15" max="15" width="11.54296875" style="9" bestFit="1" customWidth="1"/>
    <col min="16" max="16" width="15.6328125" style="9" customWidth="1"/>
    <col min="17" max="18" width="11.54296875" style="9" bestFit="1" customWidth="1"/>
    <col min="19" max="19" width="11.54296875" style="8" bestFit="1" customWidth="1"/>
    <col min="20" max="20" width="13.6328125" style="8" bestFit="1" customWidth="1"/>
    <col min="21" max="21" width="15.36328125" style="8" customWidth="1"/>
    <col min="22" max="22" width="15.81640625" style="8" customWidth="1"/>
    <col min="23" max="23" width="20" style="8" customWidth="1"/>
    <col min="24" max="16384" width="10.90625" style="8"/>
  </cols>
  <sheetData>
    <row r="1" spans="1:24" s="19" customFormat="1" x14ac:dyDescent="0.35">
      <c r="J1" s="20"/>
      <c r="K1" s="20">
        <f>SUBTOTAL(9,K3:K59)</f>
        <v>6641035</v>
      </c>
      <c r="N1" s="20">
        <f t="shared" ref="N1:U1" si="0">SUBTOTAL(9,N3:N59)</f>
        <v>4615139</v>
      </c>
      <c r="O1" s="20">
        <f t="shared" si="0"/>
        <v>1691095</v>
      </c>
      <c r="P1" s="20"/>
      <c r="Q1" s="20">
        <f t="shared" si="0"/>
        <v>3378111</v>
      </c>
      <c r="R1" s="20">
        <f t="shared" si="0"/>
        <v>2921844</v>
      </c>
      <c r="S1" s="20">
        <f t="shared" si="0"/>
        <v>1279256</v>
      </c>
      <c r="U1" s="20">
        <f t="shared" si="0"/>
        <v>1642588</v>
      </c>
    </row>
    <row r="2" spans="1:24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12" t="s">
        <v>77</v>
      </c>
      <c r="G2" s="2" t="s">
        <v>2</v>
      </c>
      <c r="H2" s="2" t="s">
        <v>3</v>
      </c>
      <c r="I2" s="13" t="s">
        <v>135</v>
      </c>
      <c r="J2" s="10" t="s">
        <v>4</v>
      </c>
      <c r="K2" s="14" t="s">
        <v>5</v>
      </c>
      <c r="L2" s="15" t="s">
        <v>136</v>
      </c>
      <c r="M2" s="2" t="s">
        <v>137</v>
      </c>
      <c r="N2" s="16" t="s">
        <v>140</v>
      </c>
      <c r="O2" s="18" t="s">
        <v>141</v>
      </c>
      <c r="P2" s="18" t="s">
        <v>144</v>
      </c>
      <c r="Q2" s="16" t="s">
        <v>142</v>
      </c>
      <c r="R2" s="16" t="s">
        <v>143</v>
      </c>
      <c r="S2" s="15" t="s">
        <v>145</v>
      </c>
      <c r="T2" s="15" t="s">
        <v>146</v>
      </c>
      <c r="U2" s="21" t="s">
        <v>147</v>
      </c>
      <c r="V2" s="21" t="s">
        <v>148</v>
      </c>
      <c r="W2" s="21" t="s">
        <v>149</v>
      </c>
      <c r="X2" s="2" t="s">
        <v>150</v>
      </c>
    </row>
    <row r="3" spans="1:24" x14ac:dyDescent="0.35">
      <c r="A3" s="6">
        <v>891380046</v>
      </c>
      <c r="B3" s="6" t="s">
        <v>17</v>
      </c>
      <c r="C3" s="6" t="s">
        <v>18</v>
      </c>
      <c r="D3" s="6">
        <v>7782</v>
      </c>
      <c r="E3" s="6" t="s">
        <v>20</v>
      </c>
      <c r="F3" s="6" t="s">
        <v>78</v>
      </c>
      <c r="G3" s="7">
        <v>41455</v>
      </c>
      <c r="H3" s="7">
        <v>41470.623159722221</v>
      </c>
      <c r="I3" s="7" t="e">
        <v>#N/A</v>
      </c>
      <c r="J3" s="11">
        <v>648873</v>
      </c>
      <c r="K3" s="11">
        <v>484087</v>
      </c>
      <c r="L3" s="6" t="s">
        <v>156</v>
      </c>
      <c r="M3" s="6" t="e">
        <v>#N/A</v>
      </c>
      <c r="N3" s="11">
        <v>0</v>
      </c>
      <c r="O3" s="17">
        <v>0</v>
      </c>
      <c r="P3" s="17"/>
      <c r="Q3" s="11">
        <v>0</v>
      </c>
      <c r="R3" s="11">
        <v>0</v>
      </c>
      <c r="S3" s="11">
        <v>0</v>
      </c>
      <c r="T3" s="6"/>
      <c r="U3" s="11">
        <v>0</v>
      </c>
      <c r="V3" s="6"/>
      <c r="W3" s="6"/>
      <c r="X3" s="7">
        <v>45412</v>
      </c>
    </row>
    <row r="4" spans="1:24" x14ac:dyDescent="0.35">
      <c r="A4" s="6">
        <v>891380046</v>
      </c>
      <c r="B4" s="6" t="s">
        <v>17</v>
      </c>
      <c r="C4" s="6" t="s">
        <v>18</v>
      </c>
      <c r="D4" s="6">
        <v>11314</v>
      </c>
      <c r="E4" s="6" t="s">
        <v>21</v>
      </c>
      <c r="F4" s="6" t="s">
        <v>79</v>
      </c>
      <c r="G4" s="7">
        <v>43220</v>
      </c>
      <c r="H4" s="7">
        <v>43230.412604166668</v>
      </c>
      <c r="I4" s="7" t="e">
        <v>#N/A</v>
      </c>
      <c r="J4" s="11">
        <v>362936</v>
      </c>
      <c r="K4" s="11">
        <v>53646</v>
      </c>
      <c r="L4" s="6" t="s">
        <v>156</v>
      </c>
      <c r="M4" s="6" t="e">
        <v>#N/A</v>
      </c>
      <c r="N4" s="11">
        <v>0</v>
      </c>
      <c r="O4" s="17">
        <v>0</v>
      </c>
      <c r="P4" s="17"/>
      <c r="Q4" s="11">
        <v>0</v>
      </c>
      <c r="R4" s="11">
        <v>0</v>
      </c>
      <c r="S4" s="11">
        <v>0</v>
      </c>
      <c r="T4" s="6"/>
      <c r="U4" s="11">
        <v>0</v>
      </c>
      <c r="V4" s="6"/>
      <c r="W4" s="6"/>
      <c r="X4" s="7">
        <v>45412</v>
      </c>
    </row>
    <row r="5" spans="1:24" x14ac:dyDescent="0.35">
      <c r="A5" s="6">
        <v>891380046</v>
      </c>
      <c r="B5" s="6" t="s">
        <v>17</v>
      </c>
      <c r="C5" s="6" t="s">
        <v>18</v>
      </c>
      <c r="D5" s="6">
        <v>11640</v>
      </c>
      <c r="E5" s="6" t="s">
        <v>22</v>
      </c>
      <c r="F5" s="6" t="s">
        <v>80</v>
      </c>
      <c r="G5" s="7">
        <v>43281</v>
      </c>
      <c r="H5" s="7">
        <v>43281.408252314817</v>
      </c>
      <c r="I5" s="7" t="e">
        <v>#N/A</v>
      </c>
      <c r="J5" s="11">
        <v>304091</v>
      </c>
      <c r="K5" s="11">
        <v>304091</v>
      </c>
      <c r="L5" s="6" t="s">
        <v>156</v>
      </c>
      <c r="M5" s="6" t="e">
        <v>#N/A</v>
      </c>
      <c r="N5" s="11">
        <v>0</v>
      </c>
      <c r="O5" s="17">
        <v>0</v>
      </c>
      <c r="P5" s="17"/>
      <c r="Q5" s="11">
        <v>0</v>
      </c>
      <c r="R5" s="11">
        <v>0</v>
      </c>
      <c r="S5" s="11">
        <v>0</v>
      </c>
      <c r="T5" s="6"/>
      <c r="U5" s="11">
        <v>0</v>
      </c>
      <c r="V5" s="6"/>
      <c r="W5" s="6"/>
      <c r="X5" s="7">
        <v>45412</v>
      </c>
    </row>
    <row r="6" spans="1:24" x14ac:dyDescent="0.35">
      <c r="A6" s="6">
        <v>891380046</v>
      </c>
      <c r="B6" s="6" t="s">
        <v>17</v>
      </c>
      <c r="C6" s="6" t="s">
        <v>18</v>
      </c>
      <c r="D6" s="6">
        <v>11791</v>
      </c>
      <c r="E6" s="6" t="s">
        <v>23</v>
      </c>
      <c r="F6" s="6" t="s">
        <v>81</v>
      </c>
      <c r="G6" s="7">
        <v>43312</v>
      </c>
      <c r="H6" s="7">
        <v>43322.599710648145</v>
      </c>
      <c r="I6" s="7" t="e">
        <v>#N/A</v>
      </c>
      <c r="J6" s="11">
        <v>473319</v>
      </c>
      <c r="K6" s="11">
        <v>88319</v>
      </c>
      <c r="L6" s="6" t="s">
        <v>156</v>
      </c>
      <c r="M6" s="6" t="e">
        <v>#N/A</v>
      </c>
      <c r="N6" s="11">
        <v>0</v>
      </c>
      <c r="O6" s="17">
        <v>0</v>
      </c>
      <c r="P6" s="17"/>
      <c r="Q6" s="11">
        <v>0</v>
      </c>
      <c r="R6" s="11">
        <v>0</v>
      </c>
      <c r="S6" s="11">
        <v>0</v>
      </c>
      <c r="T6" s="6"/>
      <c r="U6" s="11">
        <v>0</v>
      </c>
      <c r="V6" s="6"/>
      <c r="W6" s="6"/>
      <c r="X6" s="7">
        <v>45412</v>
      </c>
    </row>
    <row r="7" spans="1:24" x14ac:dyDescent="0.35">
      <c r="A7" s="6">
        <v>891380046</v>
      </c>
      <c r="B7" s="6" t="s">
        <v>17</v>
      </c>
      <c r="C7" s="6" t="s">
        <v>18</v>
      </c>
      <c r="D7" s="6">
        <v>11934</v>
      </c>
      <c r="E7" s="6" t="s">
        <v>24</v>
      </c>
      <c r="F7" s="6" t="s">
        <v>82</v>
      </c>
      <c r="G7" s="7">
        <v>43343</v>
      </c>
      <c r="H7" s="7">
        <v>43353.467928240738</v>
      </c>
      <c r="I7" s="7" t="e">
        <v>#N/A</v>
      </c>
      <c r="J7" s="11">
        <v>560947</v>
      </c>
      <c r="K7" s="11">
        <v>25931</v>
      </c>
      <c r="L7" s="6" t="s">
        <v>156</v>
      </c>
      <c r="M7" s="6" t="e">
        <v>#N/A</v>
      </c>
      <c r="N7" s="11">
        <v>0</v>
      </c>
      <c r="O7" s="17">
        <v>0</v>
      </c>
      <c r="P7" s="17"/>
      <c r="Q7" s="11">
        <v>0</v>
      </c>
      <c r="R7" s="11">
        <v>0</v>
      </c>
      <c r="S7" s="11">
        <v>0</v>
      </c>
      <c r="T7" s="6"/>
      <c r="U7" s="11">
        <v>0</v>
      </c>
      <c r="V7" s="6"/>
      <c r="W7" s="6"/>
      <c r="X7" s="7">
        <v>45412</v>
      </c>
    </row>
    <row r="8" spans="1:24" x14ac:dyDescent="0.35">
      <c r="A8" s="6">
        <v>891380046</v>
      </c>
      <c r="B8" s="6" t="s">
        <v>17</v>
      </c>
      <c r="C8" s="6" t="s">
        <v>18</v>
      </c>
      <c r="D8" s="6">
        <v>12828</v>
      </c>
      <c r="E8" s="6" t="s">
        <v>25</v>
      </c>
      <c r="F8" s="6" t="s">
        <v>83</v>
      </c>
      <c r="G8" s="7">
        <v>43496</v>
      </c>
      <c r="H8" s="7">
        <v>43503.423796296294</v>
      </c>
      <c r="I8" s="7" t="e">
        <v>#N/A</v>
      </c>
      <c r="J8" s="11">
        <v>550188</v>
      </c>
      <c r="K8" s="11">
        <v>400</v>
      </c>
      <c r="L8" s="6" t="s">
        <v>156</v>
      </c>
      <c r="M8" s="6" t="e">
        <v>#N/A</v>
      </c>
      <c r="N8" s="11">
        <v>0</v>
      </c>
      <c r="O8" s="17">
        <v>0</v>
      </c>
      <c r="P8" s="17"/>
      <c r="Q8" s="11">
        <v>0</v>
      </c>
      <c r="R8" s="11">
        <v>0</v>
      </c>
      <c r="S8" s="11">
        <v>0</v>
      </c>
      <c r="T8" s="6"/>
      <c r="U8" s="11">
        <v>0</v>
      </c>
      <c r="V8" s="6"/>
      <c r="W8" s="6"/>
      <c r="X8" s="7">
        <v>45412</v>
      </c>
    </row>
    <row r="9" spans="1:24" x14ac:dyDescent="0.35">
      <c r="A9" s="6">
        <v>891380046</v>
      </c>
      <c r="B9" s="6" t="s">
        <v>17</v>
      </c>
      <c r="C9" s="6" t="s">
        <v>18</v>
      </c>
      <c r="D9" s="6">
        <v>12979</v>
      </c>
      <c r="E9" s="6" t="s">
        <v>26</v>
      </c>
      <c r="F9" s="6" t="s">
        <v>84</v>
      </c>
      <c r="G9" s="7">
        <v>43524</v>
      </c>
      <c r="H9" s="7">
        <v>43525.346168981479</v>
      </c>
      <c r="I9" s="7" t="e">
        <v>#N/A</v>
      </c>
      <c r="J9" s="11">
        <v>581316</v>
      </c>
      <c r="K9" s="11">
        <v>526916</v>
      </c>
      <c r="L9" s="6" t="s">
        <v>156</v>
      </c>
      <c r="M9" s="6" t="e">
        <v>#N/A</v>
      </c>
      <c r="N9" s="11">
        <v>0</v>
      </c>
      <c r="O9" s="17">
        <v>0</v>
      </c>
      <c r="P9" s="17"/>
      <c r="Q9" s="11">
        <v>0</v>
      </c>
      <c r="R9" s="11">
        <v>0</v>
      </c>
      <c r="S9" s="11">
        <v>0</v>
      </c>
      <c r="T9" s="6"/>
      <c r="U9" s="11">
        <v>0</v>
      </c>
      <c r="V9" s="6"/>
      <c r="W9" s="6"/>
      <c r="X9" s="7">
        <v>45412</v>
      </c>
    </row>
    <row r="10" spans="1:24" x14ac:dyDescent="0.35">
      <c r="A10" s="6">
        <v>891380046</v>
      </c>
      <c r="B10" s="6" t="s">
        <v>17</v>
      </c>
      <c r="C10" s="6" t="s">
        <v>18</v>
      </c>
      <c r="D10" s="6">
        <v>15987</v>
      </c>
      <c r="E10" s="6" t="s">
        <v>27</v>
      </c>
      <c r="F10" s="6" t="s">
        <v>85</v>
      </c>
      <c r="G10" s="7">
        <v>44134.607638888891</v>
      </c>
      <c r="H10" s="7">
        <v>44152.474386574075</v>
      </c>
      <c r="I10" s="7" t="e">
        <v>#N/A</v>
      </c>
      <c r="J10" s="11">
        <v>456605</v>
      </c>
      <c r="K10" s="11">
        <v>32900</v>
      </c>
      <c r="L10" s="6" t="s">
        <v>156</v>
      </c>
      <c r="M10" s="6" t="e">
        <v>#N/A</v>
      </c>
      <c r="N10" s="11">
        <v>0</v>
      </c>
      <c r="O10" s="17">
        <v>0</v>
      </c>
      <c r="P10" s="17"/>
      <c r="Q10" s="11">
        <v>0</v>
      </c>
      <c r="R10" s="11">
        <v>0</v>
      </c>
      <c r="S10" s="11">
        <v>0</v>
      </c>
      <c r="T10" s="6"/>
      <c r="U10" s="11">
        <v>0</v>
      </c>
      <c r="V10" s="6"/>
      <c r="W10" s="6"/>
      <c r="X10" s="7">
        <v>45412</v>
      </c>
    </row>
    <row r="11" spans="1:24" x14ac:dyDescent="0.35">
      <c r="A11" s="6">
        <v>891380046</v>
      </c>
      <c r="B11" s="6" t="s">
        <v>17</v>
      </c>
      <c r="C11" s="6" t="s">
        <v>18</v>
      </c>
      <c r="D11" s="6">
        <v>20488</v>
      </c>
      <c r="E11" s="6" t="s">
        <v>28</v>
      </c>
      <c r="F11" s="6" t="s">
        <v>86</v>
      </c>
      <c r="G11" s="7">
        <v>44180.442361111112</v>
      </c>
      <c r="H11" s="7">
        <v>44196.692476851851</v>
      </c>
      <c r="I11" s="7">
        <v>0</v>
      </c>
      <c r="J11" s="11">
        <v>16400</v>
      </c>
      <c r="K11" s="11">
        <v>16400</v>
      </c>
      <c r="L11" s="6" t="s">
        <v>157</v>
      </c>
      <c r="M11" s="6" t="s">
        <v>138</v>
      </c>
      <c r="N11" s="11">
        <v>16400</v>
      </c>
      <c r="O11" s="17">
        <v>16400</v>
      </c>
      <c r="P11" s="17" t="s">
        <v>158</v>
      </c>
      <c r="Q11" s="11">
        <v>16400</v>
      </c>
      <c r="R11" s="11">
        <v>0</v>
      </c>
      <c r="S11" s="11">
        <v>0</v>
      </c>
      <c r="T11" s="6"/>
      <c r="U11" s="11">
        <v>0</v>
      </c>
      <c r="V11" s="6"/>
      <c r="W11" s="6"/>
      <c r="X11" s="7">
        <v>45412</v>
      </c>
    </row>
    <row r="12" spans="1:24" x14ac:dyDescent="0.35">
      <c r="A12" s="6">
        <v>891380046</v>
      </c>
      <c r="B12" s="6" t="s">
        <v>17</v>
      </c>
      <c r="C12" s="6" t="s">
        <v>18</v>
      </c>
      <c r="D12" s="6">
        <v>23461</v>
      </c>
      <c r="E12" s="6" t="s">
        <v>29</v>
      </c>
      <c r="F12" s="6" t="s">
        <v>87</v>
      </c>
      <c r="G12" s="7">
        <v>44216.380555555559</v>
      </c>
      <c r="H12" s="7">
        <v>44251.705983796295</v>
      </c>
      <c r="I12" s="7">
        <v>0</v>
      </c>
      <c r="J12" s="11">
        <v>32900</v>
      </c>
      <c r="K12" s="11">
        <v>32900</v>
      </c>
      <c r="L12" s="6" t="s">
        <v>157</v>
      </c>
      <c r="M12" s="6" t="s">
        <v>138</v>
      </c>
      <c r="N12" s="11">
        <v>32900</v>
      </c>
      <c r="O12" s="17">
        <v>32900</v>
      </c>
      <c r="P12" s="17" t="s">
        <v>159</v>
      </c>
      <c r="Q12" s="11">
        <v>32900</v>
      </c>
      <c r="R12" s="11">
        <v>0</v>
      </c>
      <c r="S12" s="11">
        <v>0</v>
      </c>
      <c r="T12" s="6"/>
      <c r="U12" s="11">
        <v>0</v>
      </c>
      <c r="V12" s="6"/>
      <c r="W12" s="6"/>
      <c r="X12" s="7">
        <v>45412</v>
      </c>
    </row>
    <row r="13" spans="1:24" x14ac:dyDescent="0.35">
      <c r="A13" s="6">
        <v>891380046</v>
      </c>
      <c r="B13" s="6" t="s">
        <v>17</v>
      </c>
      <c r="C13" s="6" t="s">
        <v>18</v>
      </c>
      <c r="D13" s="6">
        <v>33295</v>
      </c>
      <c r="E13" s="6" t="s">
        <v>30</v>
      </c>
      <c r="F13" s="6" t="s">
        <v>88</v>
      </c>
      <c r="G13" s="7">
        <v>44300.642361111109</v>
      </c>
      <c r="H13" s="7">
        <v>44336.671701388892</v>
      </c>
      <c r="I13" s="7">
        <v>0</v>
      </c>
      <c r="J13" s="11">
        <v>31028</v>
      </c>
      <c r="K13" s="11">
        <v>31028</v>
      </c>
      <c r="L13" s="6" t="s">
        <v>157</v>
      </c>
      <c r="M13" s="6" t="s">
        <v>138</v>
      </c>
      <c r="N13" s="11">
        <v>31028</v>
      </c>
      <c r="O13" s="17">
        <v>31028</v>
      </c>
      <c r="P13" s="17" t="s">
        <v>160</v>
      </c>
      <c r="Q13" s="11">
        <v>31028</v>
      </c>
      <c r="R13" s="11">
        <v>0</v>
      </c>
      <c r="S13" s="11">
        <v>0</v>
      </c>
      <c r="T13" s="6"/>
      <c r="U13" s="11">
        <v>0</v>
      </c>
      <c r="V13" s="6"/>
      <c r="W13" s="6"/>
      <c r="X13" s="7">
        <v>45412</v>
      </c>
    </row>
    <row r="14" spans="1:24" x14ac:dyDescent="0.35">
      <c r="A14" s="6">
        <v>891380046</v>
      </c>
      <c r="B14" s="6" t="s">
        <v>17</v>
      </c>
      <c r="C14" s="6" t="s">
        <v>18</v>
      </c>
      <c r="D14" s="6">
        <v>36429</v>
      </c>
      <c r="E14" s="6" t="s">
        <v>31</v>
      </c>
      <c r="F14" s="6" t="s">
        <v>89</v>
      </c>
      <c r="G14" s="7">
        <v>44332.728472222225</v>
      </c>
      <c r="H14" s="7">
        <v>44357.401053240741</v>
      </c>
      <c r="I14" s="7">
        <v>0</v>
      </c>
      <c r="J14" s="11">
        <v>113607</v>
      </c>
      <c r="K14" s="11">
        <v>113607</v>
      </c>
      <c r="L14" s="6" t="s">
        <v>157</v>
      </c>
      <c r="M14" s="6" t="s">
        <v>138</v>
      </c>
      <c r="N14" s="11">
        <v>113607</v>
      </c>
      <c r="O14" s="17">
        <v>113607</v>
      </c>
      <c r="P14" s="17" t="s">
        <v>161</v>
      </c>
      <c r="Q14" s="11">
        <v>113607</v>
      </c>
      <c r="R14" s="11">
        <v>0</v>
      </c>
      <c r="S14" s="11">
        <v>0</v>
      </c>
      <c r="T14" s="6"/>
      <c r="U14" s="11">
        <v>0</v>
      </c>
      <c r="V14" s="6"/>
      <c r="W14" s="6"/>
      <c r="X14" s="7">
        <v>45412</v>
      </c>
    </row>
    <row r="15" spans="1:24" x14ac:dyDescent="0.35">
      <c r="A15" s="6">
        <v>891380046</v>
      </c>
      <c r="B15" s="6" t="s">
        <v>17</v>
      </c>
      <c r="C15" s="6" t="s">
        <v>18</v>
      </c>
      <c r="D15" s="6">
        <v>51278</v>
      </c>
      <c r="E15" s="6" t="s">
        <v>32</v>
      </c>
      <c r="F15" s="6" t="s">
        <v>90</v>
      </c>
      <c r="G15" s="7">
        <v>44462.742361111108</v>
      </c>
      <c r="H15" s="7">
        <v>44488.330208333333</v>
      </c>
      <c r="I15" s="7">
        <v>0</v>
      </c>
      <c r="J15" s="11">
        <v>17000</v>
      </c>
      <c r="K15" s="11">
        <v>17000</v>
      </c>
      <c r="L15" s="6" t="s">
        <v>157</v>
      </c>
      <c r="M15" s="6" t="s">
        <v>138</v>
      </c>
      <c r="N15" s="11">
        <v>17000</v>
      </c>
      <c r="O15" s="17">
        <v>17000</v>
      </c>
      <c r="P15" s="17" t="s">
        <v>162</v>
      </c>
      <c r="Q15" s="11">
        <v>17000</v>
      </c>
      <c r="R15" s="11">
        <v>0</v>
      </c>
      <c r="S15" s="11">
        <v>0</v>
      </c>
      <c r="T15" s="6"/>
      <c r="U15" s="11">
        <v>0</v>
      </c>
      <c r="V15" s="6"/>
      <c r="W15" s="6"/>
      <c r="X15" s="7">
        <v>45412</v>
      </c>
    </row>
    <row r="16" spans="1:24" x14ac:dyDescent="0.35">
      <c r="A16" s="6">
        <v>891380046</v>
      </c>
      <c r="B16" s="6" t="s">
        <v>17</v>
      </c>
      <c r="C16" s="6" t="s">
        <v>18</v>
      </c>
      <c r="D16" s="6">
        <v>51279</v>
      </c>
      <c r="E16" s="6" t="s">
        <v>33</v>
      </c>
      <c r="F16" s="6" t="s">
        <v>91</v>
      </c>
      <c r="G16" s="7">
        <v>44462.745138888888</v>
      </c>
      <c r="H16" s="7">
        <v>44488.330208333333</v>
      </c>
      <c r="I16" s="7">
        <v>0</v>
      </c>
      <c r="J16" s="11">
        <v>22600</v>
      </c>
      <c r="K16" s="11">
        <v>22600</v>
      </c>
      <c r="L16" s="6" t="s">
        <v>157</v>
      </c>
      <c r="M16" s="6" t="s">
        <v>138</v>
      </c>
      <c r="N16" s="11">
        <v>22600</v>
      </c>
      <c r="O16" s="17">
        <v>22600</v>
      </c>
      <c r="P16" s="17" t="s">
        <v>163</v>
      </c>
      <c r="Q16" s="11">
        <v>22600</v>
      </c>
      <c r="R16" s="11">
        <v>0</v>
      </c>
      <c r="S16" s="11">
        <v>0</v>
      </c>
      <c r="T16" s="6"/>
      <c r="U16" s="11">
        <v>0</v>
      </c>
      <c r="V16" s="6"/>
      <c r="W16" s="6"/>
      <c r="X16" s="7">
        <v>45412</v>
      </c>
    </row>
    <row r="17" spans="1:24" x14ac:dyDescent="0.35">
      <c r="A17" s="6">
        <v>891380046</v>
      </c>
      <c r="B17" s="6" t="s">
        <v>17</v>
      </c>
      <c r="C17" s="6" t="s">
        <v>18</v>
      </c>
      <c r="D17" s="6">
        <v>62070</v>
      </c>
      <c r="E17" s="6" t="s">
        <v>34</v>
      </c>
      <c r="F17" s="6" t="s">
        <v>92</v>
      </c>
      <c r="G17" s="7">
        <v>44566.447222222225</v>
      </c>
      <c r="H17" s="7">
        <v>44603.398761574077</v>
      </c>
      <c r="I17" s="7">
        <v>0</v>
      </c>
      <c r="J17" s="11">
        <v>36300</v>
      </c>
      <c r="K17" s="11">
        <v>36300</v>
      </c>
      <c r="L17" s="6" t="s">
        <v>157</v>
      </c>
      <c r="M17" s="6" t="s">
        <v>138</v>
      </c>
      <c r="N17" s="11">
        <v>36300</v>
      </c>
      <c r="O17" s="17">
        <v>36300</v>
      </c>
      <c r="P17" s="17" t="s">
        <v>164</v>
      </c>
      <c r="Q17" s="11">
        <v>36300</v>
      </c>
      <c r="R17" s="11">
        <v>0</v>
      </c>
      <c r="S17" s="11">
        <v>0</v>
      </c>
      <c r="T17" s="6"/>
      <c r="U17" s="11">
        <v>0</v>
      </c>
      <c r="V17" s="6"/>
      <c r="W17" s="6"/>
      <c r="X17" s="7">
        <v>45412</v>
      </c>
    </row>
    <row r="18" spans="1:24" x14ac:dyDescent="0.35">
      <c r="A18" s="6">
        <v>891380046</v>
      </c>
      <c r="B18" s="6" t="s">
        <v>17</v>
      </c>
      <c r="C18" s="6" t="s">
        <v>18</v>
      </c>
      <c r="D18" s="6">
        <v>89717</v>
      </c>
      <c r="E18" s="6" t="s">
        <v>35</v>
      </c>
      <c r="F18" s="6" t="s">
        <v>93</v>
      </c>
      <c r="G18" s="7">
        <v>44831.916666666664</v>
      </c>
      <c r="H18" s="7">
        <v>44846.479907407411</v>
      </c>
      <c r="I18" s="7">
        <v>44845</v>
      </c>
      <c r="J18" s="11">
        <v>125906</v>
      </c>
      <c r="K18" s="11">
        <v>6</v>
      </c>
      <c r="L18" s="6" t="s">
        <v>173</v>
      </c>
      <c r="M18" s="6" t="s">
        <v>139</v>
      </c>
      <c r="N18" s="11">
        <v>125900</v>
      </c>
      <c r="O18" s="17">
        <v>0</v>
      </c>
      <c r="P18" s="17"/>
      <c r="Q18" s="11">
        <v>125900</v>
      </c>
      <c r="R18" s="11">
        <v>125900</v>
      </c>
      <c r="S18" s="11">
        <v>0</v>
      </c>
      <c r="T18" s="6"/>
      <c r="U18" s="11">
        <v>125900</v>
      </c>
      <c r="V18" s="6">
        <v>2201341417</v>
      </c>
      <c r="W18" s="6" t="s">
        <v>151</v>
      </c>
      <c r="X18" s="7">
        <v>45412</v>
      </c>
    </row>
    <row r="19" spans="1:24" x14ac:dyDescent="0.35">
      <c r="A19" s="6">
        <v>891380046</v>
      </c>
      <c r="B19" s="6" t="s">
        <v>17</v>
      </c>
      <c r="C19" s="6" t="s">
        <v>18</v>
      </c>
      <c r="D19" s="6">
        <v>117063</v>
      </c>
      <c r="E19" s="6" t="s">
        <v>36</v>
      </c>
      <c r="F19" s="6" t="s">
        <v>94</v>
      </c>
      <c r="G19" s="7">
        <v>45090.637499999997</v>
      </c>
      <c r="H19" s="7">
        <v>45120.602141203701</v>
      </c>
      <c r="I19" s="7">
        <v>45121.590575000002</v>
      </c>
      <c r="J19" s="11">
        <v>76300</v>
      </c>
      <c r="K19" s="11">
        <v>76300</v>
      </c>
      <c r="L19" s="6" t="s">
        <v>172</v>
      </c>
      <c r="M19" s="6" t="s">
        <v>139</v>
      </c>
      <c r="N19" s="11">
        <v>76300</v>
      </c>
      <c r="O19" s="17">
        <v>0</v>
      </c>
      <c r="P19" s="17"/>
      <c r="Q19" s="11">
        <v>76300</v>
      </c>
      <c r="R19" s="11">
        <v>76300</v>
      </c>
      <c r="S19" s="11">
        <v>76300</v>
      </c>
      <c r="T19" s="6">
        <v>1222452911</v>
      </c>
      <c r="U19" s="11">
        <v>0</v>
      </c>
      <c r="V19" s="6"/>
      <c r="W19" s="6"/>
      <c r="X19" s="7">
        <v>45412</v>
      </c>
    </row>
    <row r="20" spans="1:24" x14ac:dyDescent="0.35">
      <c r="A20" s="6">
        <v>891380046</v>
      </c>
      <c r="B20" s="6" t="s">
        <v>17</v>
      </c>
      <c r="C20" s="6" t="s">
        <v>18</v>
      </c>
      <c r="D20" s="6">
        <v>119872</v>
      </c>
      <c r="E20" s="6" t="s">
        <v>37</v>
      </c>
      <c r="F20" s="6" t="s">
        <v>95</v>
      </c>
      <c r="G20" s="7">
        <v>45108.90625</v>
      </c>
      <c r="H20" s="7">
        <v>45149.423726851855</v>
      </c>
      <c r="I20" s="7">
        <v>45149.402547071761</v>
      </c>
      <c r="J20" s="11">
        <v>234317</v>
      </c>
      <c r="K20" s="11">
        <v>234317</v>
      </c>
      <c r="L20" s="6" t="s">
        <v>172</v>
      </c>
      <c r="M20" s="6" t="s">
        <v>139</v>
      </c>
      <c r="N20" s="11">
        <v>234317</v>
      </c>
      <c r="O20" s="17">
        <v>0</v>
      </c>
      <c r="P20" s="17"/>
      <c r="Q20" s="11">
        <v>234317</v>
      </c>
      <c r="R20" s="11">
        <v>234317</v>
      </c>
      <c r="S20" s="11">
        <v>234317</v>
      </c>
      <c r="T20" s="6">
        <v>1222453330</v>
      </c>
      <c r="U20" s="11">
        <v>0</v>
      </c>
      <c r="V20" s="6"/>
      <c r="W20" s="6"/>
      <c r="X20" s="7">
        <v>45412</v>
      </c>
    </row>
    <row r="21" spans="1:24" x14ac:dyDescent="0.35">
      <c r="A21" s="6">
        <v>891380046</v>
      </c>
      <c r="B21" s="6" t="s">
        <v>17</v>
      </c>
      <c r="C21" s="6" t="s">
        <v>18</v>
      </c>
      <c r="D21" s="6">
        <v>120569</v>
      </c>
      <c r="E21" s="6" t="s">
        <v>38</v>
      </c>
      <c r="F21" s="6" t="s">
        <v>96</v>
      </c>
      <c r="G21" s="7">
        <v>45113.948611111111</v>
      </c>
      <c r="H21" s="7">
        <v>45149.423726851855</v>
      </c>
      <c r="I21" s="7">
        <v>45149.403924224534</v>
      </c>
      <c r="J21" s="11">
        <v>169534</v>
      </c>
      <c r="K21" s="11">
        <v>169534</v>
      </c>
      <c r="L21" s="6" t="s">
        <v>172</v>
      </c>
      <c r="M21" s="6" t="s">
        <v>139</v>
      </c>
      <c r="N21" s="11">
        <v>169534</v>
      </c>
      <c r="O21" s="17">
        <v>0</v>
      </c>
      <c r="P21" s="17"/>
      <c r="Q21" s="11">
        <v>169534</v>
      </c>
      <c r="R21" s="11">
        <v>169534</v>
      </c>
      <c r="S21" s="11">
        <v>169534</v>
      </c>
      <c r="T21" s="6">
        <v>1222453276</v>
      </c>
      <c r="U21" s="11">
        <v>0</v>
      </c>
      <c r="V21" s="6"/>
      <c r="W21" s="6"/>
      <c r="X21" s="7">
        <v>45412</v>
      </c>
    </row>
    <row r="22" spans="1:24" x14ac:dyDescent="0.35">
      <c r="A22" s="6">
        <v>891380046</v>
      </c>
      <c r="B22" s="6" t="s">
        <v>17</v>
      </c>
      <c r="C22" s="6" t="s">
        <v>18</v>
      </c>
      <c r="D22" s="6">
        <v>122320</v>
      </c>
      <c r="E22" s="6" t="s">
        <v>39</v>
      </c>
      <c r="F22" s="6" t="s">
        <v>97</v>
      </c>
      <c r="G22" s="7">
        <v>45128.265277777777</v>
      </c>
      <c r="H22" s="7">
        <v>45149.423726851855</v>
      </c>
      <c r="I22" s="7">
        <v>45149.394014814818</v>
      </c>
      <c r="J22" s="11">
        <v>91342</v>
      </c>
      <c r="K22" s="11">
        <v>91342</v>
      </c>
      <c r="L22" s="6" t="s">
        <v>172</v>
      </c>
      <c r="M22" s="6" t="s">
        <v>139</v>
      </c>
      <c r="N22" s="11">
        <v>91342</v>
      </c>
      <c r="O22" s="17">
        <v>0</v>
      </c>
      <c r="P22" s="17"/>
      <c r="Q22" s="11">
        <v>91342</v>
      </c>
      <c r="R22" s="11">
        <v>91342</v>
      </c>
      <c r="S22" s="11">
        <v>91342</v>
      </c>
      <c r="T22" s="6">
        <v>1222453339</v>
      </c>
      <c r="U22" s="11">
        <v>0</v>
      </c>
      <c r="V22" s="6"/>
      <c r="W22" s="6"/>
      <c r="X22" s="7">
        <v>45412</v>
      </c>
    </row>
    <row r="23" spans="1:24" x14ac:dyDescent="0.35">
      <c r="A23" s="6">
        <v>891380046</v>
      </c>
      <c r="B23" s="6" t="s">
        <v>17</v>
      </c>
      <c r="C23" s="6" t="s">
        <v>18</v>
      </c>
      <c r="D23" s="6">
        <v>122562</v>
      </c>
      <c r="E23" s="6" t="s">
        <v>40</v>
      </c>
      <c r="F23" s="6" t="s">
        <v>98</v>
      </c>
      <c r="G23" s="7">
        <v>45131.65625</v>
      </c>
      <c r="H23" s="7">
        <v>45149.423726851855</v>
      </c>
      <c r="I23" s="7">
        <v>45149.394753900466</v>
      </c>
      <c r="J23" s="11">
        <v>44300</v>
      </c>
      <c r="K23" s="11">
        <v>44300</v>
      </c>
      <c r="L23" s="6" t="s">
        <v>172</v>
      </c>
      <c r="M23" s="6" t="s">
        <v>139</v>
      </c>
      <c r="N23" s="11">
        <v>46500</v>
      </c>
      <c r="O23" s="17">
        <v>0</v>
      </c>
      <c r="P23" s="17"/>
      <c r="Q23" s="11">
        <v>46500</v>
      </c>
      <c r="R23" s="11">
        <v>44300</v>
      </c>
      <c r="S23" s="11">
        <v>44300</v>
      </c>
      <c r="T23" s="6">
        <v>1222453369</v>
      </c>
      <c r="U23" s="11">
        <v>0</v>
      </c>
      <c r="V23" s="6"/>
      <c r="W23" s="6"/>
      <c r="X23" s="7">
        <v>45412</v>
      </c>
    </row>
    <row r="24" spans="1:24" x14ac:dyDescent="0.35">
      <c r="A24" s="6">
        <v>891380046</v>
      </c>
      <c r="B24" s="6" t="s">
        <v>17</v>
      </c>
      <c r="C24" s="6" t="s">
        <v>18</v>
      </c>
      <c r="D24" s="6">
        <v>123471</v>
      </c>
      <c r="E24" s="6" t="s">
        <v>41</v>
      </c>
      <c r="F24" s="6" t="s">
        <v>99</v>
      </c>
      <c r="G24" s="7">
        <v>45137.405555555553</v>
      </c>
      <c r="H24" s="7">
        <v>45149.423726851855</v>
      </c>
      <c r="I24" s="7">
        <v>45149.396681446757</v>
      </c>
      <c r="J24" s="11">
        <v>109169</v>
      </c>
      <c r="K24" s="11">
        <v>109169</v>
      </c>
      <c r="L24" s="6" t="s">
        <v>172</v>
      </c>
      <c r="M24" s="6" t="s">
        <v>139</v>
      </c>
      <c r="N24" s="11">
        <v>109169</v>
      </c>
      <c r="O24" s="17">
        <v>0</v>
      </c>
      <c r="P24" s="17"/>
      <c r="Q24" s="11">
        <v>109169</v>
      </c>
      <c r="R24" s="11">
        <v>109169</v>
      </c>
      <c r="S24" s="11">
        <v>109169</v>
      </c>
      <c r="T24" s="6">
        <v>1222453336</v>
      </c>
      <c r="U24" s="11">
        <v>0</v>
      </c>
      <c r="V24" s="6"/>
      <c r="W24" s="6"/>
      <c r="X24" s="7">
        <v>45412</v>
      </c>
    </row>
    <row r="25" spans="1:24" x14ac:dyDescent="0.35">
      <c r="A25" s="6">
        <v>891380046</v>
      </c>
      <c r="B25" s="6" t="s">
        <v>17</v>
      </c>
      <c r="C25" s="6" t="s">
        <v>18</v>
      </c>
      <c r="D25" s="6">
        <v>128466</v>
      </c>
      <c r="E25" s="6" t="s">
        <v>42</v>
      </c>
      <c r="F25" s="6" t="s">
        <v>100</v>
      </c>
      <c r="G25" s="7">
        <v>45174.615972222222</v>
      </c>
      <c r="H25" s="7">
        <v>45205.666759259257</v>
      </c>
      <c r="I25" s="7">
        <v>45205.609377048611</v>
      </c>
      <c r="J25" s="11">
        <v>83918</v>
      </c>
      <c r="K25" s="11">
        <v>83918</v>
      </c>
      <c r="L25" s="6" t="s">
        <v>172</v>
      </c>
      <c r="M25" s="6" t="s">
        <v>139</v>
      </c>
      <c r="N25" s="11">
        <v>83918</v>
      </c>
      <c r="O25" s="17">
        <v>0</v>
      </c>
      <c r="P25" s="17"/>
      <c r="Q25" s="11">
        <v>83918</v>
      </c>
      <c r="R25" s="11">
        <v>83918</v>
      </c>
      <c r="S25" s="11">
        <v>83918</v>
      </c>
      <c r="T25" s="6">
        <v>1222454406</v>
      </c>
      <c r="U25" s="11">
        <v>0</v>
      </c>
      <c r="V25" s="6"/>
      <c r="W25" s="6"/>
      <c r="X25" s="7">
        <v>45412</v>
      </c>
    </row>
    <row r="26" spans="1:24" x14ac:dyDescent="0.35">
      <c r="A26" s="6">
        <v>891380046</v>
      </c>
      <c r="B26" s="6" t="s">
        <v>17</v>
      </c>
      <c r="C26" s="6" t="s">
        <v>18</v>
      </c>
      <c r="D26" s="6">
        <v>129121</v>
      </c>
      <c r="E26" s="6" t="s">
        <v>43</v>
      </c>
      <c r="F26" s="6" t="s">
        <v>101</v>
      </c>
      <c r="G26" s="7">
        <v>45179.645833333336</v>
      </c>
      <c r="H26" s="7">
        <v>45205.666759259257</v>
      </c>
      <c r="I26" s="7">
        <v>45205.611859062497</v>
      </c>
      <c r="J26" s="11">
        <v>93440</v>
      </c>
      <c r="K26" s="11">
        <v>93440</v>
      </c>
      <c r="L26" s="6" t="s">
        <v>172</v>
      </c>
      <c r="M26" s="6" t="s">
        <v>139</v>
      </c>
      <c r="N26" s="11">
        <v>93440</v>
      </c>
      <c r="O26" s="17">
        <v>0</v>
      </c>
      <c r="P26" s="17"/>
      <c r="Q26" s="11">
        <v>93440</v>
      </c>
      <c r="R26" s="11">
        <v>93440</v>
      </c>
      <c r="S26" s="11">
        <v>93440</v>
      </c>
      <c r="T26" s="6">
        <v>1222454407</v>
      </c>
      <c r="U26" s="11">
        <v>0</v>
      </c>
      <c r="V26" s="6"/>
      <c r="W26" s="6"/>
      <c r="X26" s="7">
        <v>45412</v>
      </c>
    </row>
    <row r="27" spans="1:24" x14ac:dyDescent="0.35">
      <c r="A27" s="6">
        <v>891380046</v>
      </c>
      <c r="B27" s="6" t="s">
        <v>17</v>
      </c>
      <c r="C27" s="6" t="s">
        <v>18</v>
      </c>
      <c r="D27" s="6">
        <v>135883</v>
      </c>
      <c r="E27" s="6" t="s">
        <v>44</v>
      </c>
      <c r="F27" s="6" t="s">
        <v>102</v>
      </c>
      <c r="G27" s="7">
        <v>45229.275694444441</v>
      </c>
      <c r="H27" s="7">
        <v>45239.696875000001</v>
      </c>
      <c r="I27" s="7">
        <v>45238.584853437504</v>
      </c>
      <c r="J27" s="11">
        <v>109623</v>
      </c>
      <c r="K27" s="11">
        <v>109623</v>
      </c>
      <c r="L27" s="6" t="s">
        <v>172</v>
      </c>
      <c r="M27" s="6" t="s">
        <v>139</v>
      </c>
      <c r="N27" s="11">
        <v>109623</v>
      </c>
      <c r="O27" s="17">
        <v>0</v>
      </c>
      <c r="P27" s="17"/>
      <c r="Q27" s="11">
        <v>109623</v>
      </c>
      <c r="R27" s="11">
        <v>109623</v>
      </c>
      <c r="S27" s="11">
        <v>109623</v>
      </c>
      <c r="T27" s="6">
        <v>1222457295</v>
      </c>
      <c r="U27" s="11">
        <v>0</v>
      </c>
      <c r="V27" s="6"/>
      <c r="W27" s="6"/>
      <c r="X27" s="7">
        <v>45412</v>
      </c>
    </row>
    <row r="28" spans="1:24" x14ac:dyDescent="0.35">
      <c r="A28" s="6">
        <v>891380046</v>
      </c>
      <c r="B28" s="6" t="s">
        <v>17</v>
      </c>
      <c r="C28" s="6" t="s">
        <v>18</v>
      </c>
      <c r="D28" s="6">
        <v>136766</v>
      </c>
      <c r="E28" s="6" t="s">
        <v>45</v>
      </c>
      <c r="F28" s="6" t="s">
        <v>103</v>
      </c>
      <c r="G28" s="7">
        <v>45237.242361111108</v>
      </c>
      <c r="H28" s="7">
        <v>45265.470057870371</v>
      </c>
      <c r="I28" s="7">
        <v>45266.343199768518</v>
      </c>
      <c r="J28" s="11">
        <v>76300</v>
      </c>
      <c r="K28" s="11">
        <v>76300</v>
      </c>
      <c r="L28" s="6" t="s">
        <v>172</v>
      </c>
      <c r="M28" s="6" t="s">
        <v>139</v>
      </c>
      <c r="N28" s="11">
        <v>76300</v>
      </c>
      <c r="O28" s="17">
        <v>0</v>
      </c>
      <c r="P28" s="17"/>
      <c r="Q28" s="11">
        <v>76300</v>
      </c>
      <c r="R28" s="11">
        <v>76300</v>
      </c>
      <c r="S28" s="11">
        <v>76300</v>
      </c>
      <c r="T28" s="6">
        <v>1222455205</v>
      </c>
      <c r="U28" s="11">
        <v>0</v>
      </c>
      <c r="V28" s="6"/>
      <c r="W28" s="6"/>
      <c r="X28" s="7">
        <v>45412</v>
      </c>
    </row>
    <row r="29" spans="1:24" x14ac:dyDescent="0.35">
      <c r="A29" s="6">
        <v>891380046</v>
      </c>
      <c r="B29" s="6" t="s">
        <v>17</v>
      </c>
      <c r="C29" s="6" t="s">
        <v>18</v>
      </c>
      <c r="D29" s="6">
        <v>137570</v>
      </c>
      <c r="E29" s="6" t="s">
        <v>46</v>
      </c>
      <c r="F29" s="6" t="s">
        <v>104</v>
      </c>
      <c r="G29" s="7">
        <v>45243.022916666669</v>
      </c>
      <c r="H29" s="7">
        <v>45265.470057870371</v>
      </c>
      <c r="I29" s="7">
        <v>45265.651353321759</v>
      </c>
      <c r="J29" s="11">
        <v>111413</v>
      </c>
      <c r="K29" s="11">
        <v>111413</v>
      </c>
      <c r="L29" s="6" t="s">
        <v>172</v>
      </c>
      <c r="M29" s="6" t="s">
        <v>139</v>
      </c>
      <c r="N29" s="11">
        <v>111413</v>
      </c>
      <c r="O29" s="17">
        <v>0</v>
      </c>
      <c r="P29" s="17"/>
      <c r="Q29" s="11">
        <v>111413</v>
      </c>
      <c r="R29" s="11">
        <v>111413</v>
      </c>
      <c r="S29" s="11">
        <v>111413</v>
      </c>
      <c r="T29" s="6">
        <v>1222457348</v>
      </c>
      <c r="U29" s="11">
        <v>0</v>
      </c>
      <c r="V29" s="6"/>
      <c r="W29" s="6"/>
      <c r="X29" s="7">
        <v>45412</v>
      </c>
    </row>
    <row r="30" spans="1:24" x14ac:dyDescent="0.35">
      <c r="A30" s="6">
        <v>891380046</v>
      </c>
      <c r="B30" s="6" t="s">
        <v>17</v>
      </c>
      <c r="C30" s="6" t="s">
        <v>18</v>
      </c>
      <c r="D30" s="6">
        <v>137756</v>
      </c>
      <c r="E30" s="6" t="s">
        <v>47</v>
      </c>
      <c r="F30" s="6" t="s">
        <v>105</v>
      </c>
      <c r="G30" s="7">
        <v>45244.559027777781</v>
      </c>
      <c r="H30" s="7">
        <v>45265.470069444447</v>
      </c>
      <c r="I30" s="7">
        <v>45265.651946331018</v>
      </c>
      <c r="J30" s="11">
        <v>79600</v>
      </c>
      <c r="K30" s="11">
        <v>79600</v>
      </c>
      <c r="L30" s="6" t="s">
        <v>172</v>
      </c>
      <c r="M30" s="6" t="s">
        <v>139</v>
      </c>
      <c r="N30" s="11">
        <v>79600</v>
      </c>
      <c r="O30" s="17">
        <v>0</v>
      </c>
      <c r="P30" s="17"/>
      <c r="Q30" s="11">
        <v>79600</v>
      </c>
      <c r="R30" s="11">
        <v>79600</v>
      </c>
      <c r="S30" s="11">
        <v>79600</v>
      </c>
      <c r="T30" s="6">
        <v>1222455194</v>
      </c>
      <c r="U30" s="11">
        <v>0</v>
      </c>
      <c r="V30" s="6"/>
      <c r="W30" s="6"/>
      <c r="X30" s="7">
        <v>45412</v>
      </c>
    </row>
    <row r="31" spans="1:24" x14ac:dyDescent="0.35">
      <c r="A31" s="6">
        <v>891380046</v>
      </c>
      <c r="B31" s="6" t="s">
        <v>17</v>
      </c>
      <c r="C31" s="6" t="s">
        <v>18</v>
      </c>
      <c r="D31" s="6">
        <v>145355</v>
      </c>
      <c r="E31" s="6" t="s">
        <v>48</v>
      </c>
      <c r="F31" s="6" t="s">
        <v>106</v>
      </c>
      <c r="G31" s="7">
        <v>45301.584722222222</v>
      </c>
      <c r="H31" s="7">
        <v>45328.629247685189</v>
      </c>
      <c r="I31" s="7">
        <v>45328.602194791667</v>
      </c>
      <c r="J31" s="11">
        <v>107130</v>
      </c>
      <c r="K31" s="11">
        <v>107130</v>
      </c>
      <c r="L31" s="6" t="s">
        <v>173</v>
      </c>
      <c r="M31" s="6" t="s">
        <v>139</v>
      </c>
      <c r="N31" s="11">
        <v>107130</v>
      </c>
      <c r="O31" s="17">
        <v>0</v>
      </c>
      <c r="P31" s="17"/>
      <c r="Q31" s="11">
        <v>107130</v>
      </c>
      <c r="R31" s="11">
        <v>107130</v>
      </c>
      <c r="S31" s="11">
        <v>0</v>
      </c>
      <c r="T31" s="6"/>
      <c r="U31" s="11">
        <v>107130</v>
      </c>
      <c r="V31" s="6">
        <v>2201511287</v>
      </c>
      <c r="W31" s="6" t="s">
        <v>154</v>
      </c>
      <c r="X31" s="7">
        <v>45412</v>
      </c>
    </row>
    <row r="32" spans="1:24" x14ac:dyDescent="0.35">
      <c r="A32" s="6">
        <v>891380046</v>
      </c>
      <c r="B32" s="6" t="s">
        <v>17</v>
      </c>
      <c r="C32" s="6" t="s">
        <v>18</v>
      </c>
      <c r="D32" s="6">
        <v>147099</v>
      </c>
      <c r="E32" s="6" t="s">
        <v>49</v>
      </c>
      <c r="F32" s="6" t="s">
        <v>107</v>
      </c>
      <c r="G32" s="7">
        <v>45314.50277777778</v>
      </c>
      <c r="H32" s="7">
        <v>45328.629247685189</v>
      </c>
      <c r="I32" s="7">
        <v>45328.602194791667</v>
      </c>
      <c r="J32" s="11">
        <v>88340</v>
      </c>
      <c r="K32" s="11">
        <v>88340</v>
      </c>
      <c r="L32" s="6" t="s">
        <v>173</v>
      </c>
      <c r="M32" s="6" t="s">
        <v>139</v>
      </c>
      <c r="N32" s="11">
        <v>88340</v>
      </c>
      <c r="O32" s="17">
        <v>0</v>
      </c>
      <c r="P32" s="17"/>
      <c r="Q32" s="11">
        <v>88340</v>
      </c>
      <c r="R32" s="11">
        <v>88340</v>
      </c>
      <c r="S32" s="11">
        <v>0</v>
      </c>
      <c r="T32" s="6"/>
      <c r="U32" s="11">
        <v>88340</v>
      </c>
      <c r="V32" s="6">
        <v>2201511287</v>
      </c>
      <c r="W32" s="6" t="s">
        <v>154</v>
      </c>
      <c r="X32" s="7">
        <v>45412</v>
      </c>
    </row>
    <row r="33" spans="1:24" x14ac:dyDescent="0.35">
      <c r="A33" s="6">
        <v>891380046</v>
      </c>
      <c r="B33" s="6" t="s">
        <v>17</v>
      </c>
      <c r="C33" s="6" t="s">
        <v>18</v>
      </c>
      <c r="D33" s="6">
        <v>147156</v>
      </c>
      <c r="E33" s="6" t="s">
        <v>50</v>
      </c>
      <c r="F33" s="6" t="s">
        <v>108</v>
      </c>
      <c r="G33" s="7">
        <v>45314.725694444445</v>
      </c>
      <c r="H33" s="7">
        <v>45328.629247685189</v>
      </c>
      <c r="I33" s="7">
        <v>45328</v>
      </c>
      <c r="J33" s="11">
        <v>88340</v>
      </c>
      <c r="K33" s="11">
        <v>88340</v>
      </c>
      <c r="L33" s="6" t="s">
        <v>157</v>
      </c>
      <c r="M33" s="6" t="s">
        <v>138</v>
      </c>
      <c r="N33" s="11">
        <v>88340</v>
      </c>
      <c r="O33" s="17">
        <v>88340</v>
      </c>
      <c r="P33" s="17" t="s">
        <v>165</v>
      </c>
      <c r="Q33" s="11">
        <v>0</v>
      </c>
      <c r="R33" s="11">
        <v>0</v>
      </c>
      <c r="S33" s="11">
        <v>0</v>
      </c>
      <c r="T33" s="6"/>
      <c r="U33" s="11">
        <v>0</v>
      </c>
      <c r="V33" s="6"/>
      <c r="W33" s="6"/>
      <c r="X33" s="7">
        <v>45412</v>
      </c>
    </row>
    <row r="34" spans="1:24" x14ac:dyDescent="0.35">
      <c r="A34" s="6">
        <v>891380046</v>
      </c>
      <c r="B34" s="6" t="s">
        <v>17</v>
      </c>
      <c r="C34" s="6" t="s">
        <v>18</v>
      </c>
      <c r="D34" s="6">
        <v>152861</v>
      </c>
      <c r="E34" s="6" t="s">
        <v>51</v>
      </c>
      <c r="F34" s="6" t="s">
        <v>109</v>
      </c>
      <c r="G34" s="7">
        <v>45354.484027777777</v>
      </c>
      <c r="H34" s="7">
        <v>45391.65662037037</v>
      </c>
      <c r="I34" s="7">
        <v>45391.533701585649</v>
      </c>
      <c r="J34" s="11">
        <v>91060</v>
      </c>
      <c r="K34" s="11">
        <v>91060</v>
      </c>
      <c r="L34" s="6" t="s">
        <v>173</v>
      </c>
      <c r="M34" s="6" t="s">
        <v>139</v>
      </c>
      <c r="N34" s="11">
        <v>91060</v>
      </c>
      <c r="O34" s="17">
        <v>0</v>
      </c>
      <c r="P34" s="17"/>
      <c r="Q34" s="11">
        <v>91060</v>
      </c>
      <c r="R34" s="11">
        <v>91060</v>
      </c>
      <c r="S34" s="11">
        <v>0</v>
      </c>
      <c r="T34" s="6"/>
      <c r="U34" s="11">
        <v>91060</v>
      </c>
      <c r="V34" s="6">
        <v>2201510477</v>
      </c>
      <c r="W34" s="6" t="s">
        <v>155</v>
      </c>
      <c r="X34" s="7">
        <v>45412</v>
      </c>
    </row>
    <row r="35" spans="1:24" x14ac:dyDescent="0.35">
      <c r="A35" s="6">
        <v>891380046</v>
      </c>
      <c r="B35" s="6" t="s">
        <v>17</v>
      </c>
      <c r="C35" s="6" t="s">
        <v>18</v>
      </c>
      <c r="D35" s="6">
        <v>152893</v>
      </c>
      <c r="E35" s="6" t="s">
        <v>52</v>
      </c>
      <c r="F35" s="6" t="s">
        <v>110</v>
      </c>
      <c r="G35" s="7">
        <v>45355.229861111111</v>
      </c>
      <c r="H35" s="7">
        <v>45391.65662037037</v>
      </c>
      <c r="I35" s="7">
        <v>45391.533701585649</v>
      </c>
      <c r="J35" s="11">
        <v>322896</v>
      </c>
      <c r="K35" s="11">
        <v>322896</v>
      </c>
      <c r="L35" s="6" t="s">
        <v>173</v>
      </c>
      <c r="M35" s="6" t="s">
        <v>139</v>
      </c>
      <c r="N35" s="11">
        <v>322896</v>
      </c>
      <c r="O35" s="17">
        <v>0</v>
      </c>
      <c r="P35" s="17"/>
      <c r="Q35" s="11">
        <v>322896</v>
      </c>
      <c r="R35" s="11">
        <v>322896</v>
      </c>
      <c r="S35" s="11">
        <v>0</v>
      </c>
      <c r="T35" s="6"/>
      <c r="U35" s="11">
        <v>322896</v>
      </c>
      <c r="V35" s="6">
        <v>2201510477</v>
      </c>
      <c r="W35" s="6" t="s">
        <v>155</v>
      </c>
      <c r="X35" s="7">
        <v>45412</v>
      </c>
    </row>
    <row r="36" spans="1:24" x14ac:dyDescent="0.35">
      <c r="A36" s="6">
        <v>891380046</v>
      </c>
      <c r="B36" s="6" t="s">
        <v>17</v>
      </c>
      <c r="C36" s="6" t="s">
        <v>18</v>
      </c>
      <c r="D36" s="6">
        <v>153764</v>
      </c>
      <c r="E36" s="6" t="s">
        <v>53</v>
      </c>
      <c r="F36" s="6" t="s">
        <v>111</v>
      </c>
      <c r="G36" s="7">
        <v>45362.543055555558</v>
      </c>
      <c r="H36" s="7">
        <v>45391.65662037037</v>
      </c>
      <c r="I36" s="7">
        <v>45391.533701585649</v>
      </c>
      <c r="J36" s="11">
        <v>52000</v>
      </c>
      <c r="K36" s="11">
        <v>52000</v>
      </c>
      <c r="L36" s="6" t="s">
        <v>173</v>
      </c>
      <c r="M36" s="6" t="s">
        <v>139</v>
      </c>
      <c r="N36" s="11">
        <v>52000</v>
      </c>
      <c r="O36" s="17">
        <v>0</v>
      </c>
      <c r="P36" s="17"/>
      <c r="Q36" s="11">
        <v>52000</v>
      </c>
      <c r="R36" s="11">
        <v>52000</v>
      </c>
      <c r="S36" s="11">
        <v>0</v>
      </c>
      <c r="T36" s="6"/>
      <c r="U36" s="11">
        <v>52000</v>
      </c>
      <c r="V36" s="6">
        <v>2201510477</v>
      </c>
      <c r="W36" s="6" t="s">
        <v>155</v>
      </c>
      <c r="X36" s="7">
        <v>45412</v>
      </c>
    </row>
    <row r="37" spans="1:24" x14ac:dyDescent="0.35">
      <c r="A37" s="6">
        <v>891380046</v>
      </c>
      <c r="B37" s="6" t="s">
        <v>17</v>
      </c>
      <c r="C37" s="6" t="s">
        <v>18</v>
      </c>
      <c r="D37" s="6">
        <v>154422</v>
      </c>
      <c r="E37" s="6" t="s">
        <v>54</v>
      </c>
      <c r="F37" s="6" t="s">
        <v>112</v>
      </c>
      <c r="G37" s="7">
        <v>45365.810416666667</v>
      </c>
      <c r="H37" s="7">
        <v>45391.65662037037</v>
      </c>
      <c r="I37" s="7">
        <v>45391.533701585649</v>
      </c>
      <c r="J37" s="11">
        <v>86322</v>
      </c>
      <c r="K37" s="11">
        <v>86322</v>
      </c>
      <c r="L37" s="6" t="s">
        <v>173</v>
      </c>
      <c r="M37" s="6" t="s">
        <v>139</v>
      </c>
      <c r="N37" s="11">
        <v>86322</v>
      </c>
      <c r="O37" s="17">
        <v>0</v>
      </c>
      <c r="P37" s="17"/>
      <c r="Q37" s="11">
        <v>86322</v>
      </c>
      <c r="R37" s="11">
        <v>86322</v>
      </c>
      <c r="S37" s="11">
        <v>0</v>
      </c>
      <c r="T37" s="6"/>
      <c r="U37" s="11">
        <v>86322</v>
      </c>
      <c r="V37" s="6">
        <v>2201510477</v>
      </c>
      <c r="W37" s="6" t="s">
        <v>155</v>
      </c>
      <c r="X37" s="7">
        <v>45412</v>
      </c>
    </row>
    <row r="38" spans="1:24" x14ac:dyDescent="0.35">
      <c r="A38" s="6">
        <v>891380046</v>
      </c>
      <c r="B38" s="6" t="s">
        <v>17</v>
      </c>
      <c r="C38" s="6" t="s">
        <v>18</v>
      </c>
      <c r="D38" s="6">
        <v>154567</v>
      </c>
      <c r="E38" s="6" t="s">
        <v>55</v>
      </c>
      <c r="F38" s="6" t="s">
        <v>113</v>
      </c>
      <c r="G38" s="7">
        <v>45366.757638888892</v>
      </c>
      <c r="H38" s="7">
        <v>45391.656631944446</v>
      </c>
      <c r="I38" s="7">
        <v>45391.533701585649</v>
      </c>
      <c r="J38" s="11">
        <v>124310</v>
      </c>
      <c r="K38" s="11">
        <v>124310</v>
      </c>
      <c r="L38" s="6" t="s">
        <v>173</v>
      </c>
      <c r="M38" s="6" t="s">
        <v>139</v>
      </c>
      <c r="N38" s="11">
        <v>124310</v>
      </c>
      <c r="O38" s="17">
        <v>0</v>
      </c>
      <c r="P38" s="17"/>
      <c r="Q38" s="11">
        <v>124310</v>
      </c>
      <c r="R38" s="11">
        <v>124310</v>
      </c>
      <c r="S38" s="11">
        <v>0</v>
      </c>
      <c r="T38" s="6"/>
      <c r="U38" s="11">
        <v>124310</v>
      </c>
      <c r="V38" s="6">
        <v>2201510477</v>
      </c>
      <c r="W38" s="6" t="s">
        <v>155</v>
      </c>
      <c r="X38" s="7">
        <v>45412</v>
      </c>
    </row>
    <row r="39" spans="1:24" x14ac:dyDescent="0.35">
      <c r="A39" s="6">
        <v>891380046</v>
      </c>
      <c r="B39" s="6" t="s">
        <v>17</v>
      </c>
      <c r="C39" s="6" t="s">
        <v>18</v>
      </c>
      <c r="D39" s="6">
        <v>154656</v>
      </c>
      <c r="E39" s="6" t="s">
        <v>56</v>
      </c>
      <c r="F39" s="6" t="s">
        <v>114</v>
      </c>
      <c r="G39" s="7">
        <v>45368.319444444445</v>
      </c>
      <c r="H39" s="7">
        <v>45391.656631944446</v>
      </c>
      <c r="I39" s="7">
        <v>45391.533701585649</v>
      </c>
      <c r="J39" s="11">
        <v>87310</v>
      </c>
      <c r="K39" s="11">
        <v>87310</v>
      </c>
      <c r="L39" s="6" t="s">
        <v>173</v>
      </c>
      <c r="M39" s="6" t="s">
        <v>139</v>
      </c>
      <c r="N39" s="11">
        <v>87310</v>
      </c>
      <c r="O39" s="17">
        <v>0</v>
      </c>
      <c r="P39" s="17"/>
      <c r="Q39" s="11">
        <v>87310</v>
      </c>
      <c r="R39" s="11">
        <v>87310</v>
      </c>
      <c r="S39" s="11">
        <v>0</v>
      </c>
      <c r="T39" s="6"/>
      <c r="U39" s="11">
        <v>87310</v>
      </c>
      <c r="V39" s="6">
        <v>2201510477</v>
      </c>
      <c r="W39" s="6" t="s">
        <v>155</v>
      </c>
      <c r="X39" s="7">
        <v>45412</v>
      </c>
    </row>
    <row r="40" spans="1:24" x14ac:dyDescent="0.35">
      <c r="A40" s="6">
        <v>891380046</v>
      </c>
      <c r="B40" s="6" t="s">
        <v>17</v>
      </c>
      <c r="C40" s="6" t="s">
        <v>18</v>
      </c>
      <c r="D40" s="6">
        <v>154693</v>
      </c>
      <c r="E40" s="6" t="s">
        <v>57</v>
      </c>
      <c r="F40" s="6" t="s">
        <v>115</v>
      </c>
      <c r="G40" s="7">
        <v>45369.162499999999</v>
      </c>
      <c r="H40" s="7">
        <v>45391.656631944446</v>
      </c>
      <c r="I40" s="7">
        <v>45391</v>
      </c>
      <c r="J40" s="11">
        <v>1148688</v>
      </c>
      <c r="K40" s="11">
        <v>1148688</v>
      </c>
      <c r="L40" s="6" t="s">
        <v>157</v>
      </c>
      <c r="M40" s="6" t="s">
        <v>138</v>
      </c>
      <c r="N40" s="11">
        <v>1148688</v>
      </c>
      <c r="O40" s="17">
        <v>1148688</v>
      </c>
      <c r="P40" s="17" t="s">
        <v>166</v>
      </c>
      <c r="Q40" s="11">
        <v>0</v>
      </c>
      <c r="R40" s="11">
        <v>0</v>
      </c>
      <c r="S40" s="11">
        <v>0</v>
      </c>
      <c r="T40" s="6"/>
      <c r="U40" s="11">
        <v>0</v>
      </c>
      <c r="V40" s="6"/>
      <c r="W40" s="6"/>
      <c r="X40" s="7">
        <v>45412</v>
      </c>
    </row>
    <row r="41" spans="1:24" x14ac:dyDescent="0.35">
      <c r="A41" s="6">
        <v>891380046</v>
      </c>
      <c r="B41" s="6" t="s">
        <v>17</v>
      </c>
      <c r="C41" s="6" t="s">
        <v>18</v>
      </c>
      <c r="D41" s="6">
        <v>154831</v>
      </c>
      <c r="E41" s="6" t="s">
        <v>58</v>
      </c>
      <c r="F41" s="6" t="s">
        <v>116</v>
      </c>
      <c r="G41" s="7">
        <v>45369.813194444447</v>
      </c>
      <c r="H41" s="7">
        <v>45391.656631944446</v>
      </c>
      <c r="I41" s="7">
        <v>45391.533701585649</v>
      </c>
      <c r="J41" s="11">
        <v>220210</v>
      </c>
      <c r="K41" s="11">
        <v>220210</v>
      </c>
      <c r="L41" s="6" t="s">
        <v>173</v>
      </c>
      <c r="M41" s="6" t="s">
        <v>139</v>
      </c>
      <c r="N41" s="11">
        <v>220210</v>
      </c>
      <c r="O41" s="17">
        <v>0</v>
      </c>
      <c r="P41" s="17"/>
      <c r="Q41" s="11">
        <v>220210</v>
      </c>
      <c r="R41" s="11">
        <v>220210</v>
      </c>
      <c r="S41" s="11">
        <v>0</v>
      </c>
      <c r="T41" s="6"/>
      <c r="U41" s="11">
        <v>220210</v>
      </c>
      <c r="V41" s="6">
        <v>2201510477</v>
      </c>
      <c r="W41" s="6" t="s">
        <v>155</v>
      </c>
      <c r="X41" s="7">
        <v>45412</v>
      </c>
    </row>
    <row r="42" spans="1:24" x14ac:dyDescent="0.35">
      <c r="A42" s="6">
        <v>891380046</v>
      </c>
      <c r="B42" s="6" t="s">
        <v>17</v>
      </c>
      <c r="C42" s="6" t="s">
        <v>18</v>
      </c>
      <c r="D42" s="6">
        <v>155128</v>
      </c>
      <c r="E42" s="6" t="s">
        <v>59</v>
      </c>
      <c r="F42" s="6" t="s">
        <v>117</v>
      </c>
      <c r="G42" s="7">
        <v>45371.490972222222</v>
      </c>
      <c r="H42" s="7">
        <v>45391.656631944446</v>
      </c>
      <c r="I42" s="7">
        <v>45391.533701585649</v>
      </c>
      <c r="J42" s="11">
        <v>88310</v>
      </c>
      <c r="K42" s="11">
        <v>88310</v>
      </c>
      <c r="L42" s="6" t="s">
        <v>173</v>
      </c>
      <c r="M42" s="6" t="s">
        <v>139</v>
      </c>
      <c r="N42" s="11">
        <v>88310</v>
      </c>
      <c r="O42" s="17">
        <v>0</v>
      </c>
      <c r="P42" s="17"/>
      <c r="Q42" s="11">
        <v>88310</v>
      </c>
      <c r="R42" s="11">
        <v>88310</v>
      </c>
      <c r="S42" s="11">
        <v>0</v>
      </c>
      <c r="T42" s="6"/>
      <c r="U42" s="11">
        <v>88310</v>
      </c>
      <c r="V42" s="6">
        <v>2201510477</v>
      </c>
      <c r="W42" s="6" t="s">
        <v>155</v>
      </c>
      <c r="X42" s="7">
        <v>45412</v>
      </c>
    </row>
    <row r="43" spans="1:24" x14ac:dyDescent="0.35">
      <c r="A43" s="6">
        <v>891380046</v>
      </c>
      <c r="B43" s="6" t="s">
        <v>17</v>
      </c>
      <c r="C43" s="6" t="s">
        <v>18</v>
      </c>
      <c r="D43" s="6">
        <v>155908</v>
      </c>
      <c r="E43" s="6" t="s">
        <v>60</v>
      </c>
      <c r="F43" s="6" t="s">
        <v>118</v>
      </c>
      <c r="G43" s="7">
        <v>45379.619444444441</v>
      </c>
      <c r="H43" s="7">
        <v>45391.656631944446</v>
      </c>
      <c r="I43" s="7">
        <v>45391.533701585649</v>
      </c>
      <c r="J43" s="11">
        <v>158500</v>
      </c>
      <c r="K43" s="11">
        <v>158500</v>
      </c>
      <c r="L43" s="6" t="s">
        <v>173</v>
      </c>
      <c r="M43" s="6" t="s">
        <v>139</v>
      </c>
      <c r="N43" s="11">
        <v>158500</v>
      </c>
      <c r="O43" s="17">
        <v>0</v>
      </c>
      <c r="P43" s="17"/>
      <c r="Q43" s="11">
        <v>158500</v>
      </c>
      <c r="R43" s="11">
        <v>158500</v>
      </c>
      <c r="S43" s="11">
        <v>0</v>
      </c>
      <c r="T43" s="6"/>
      <c r="U43" s="11">
        <v>158500</v>
      </c>
      <c r="V43" s="6">
        <v>2201510477</v>
      </c>
      <c r="W43" s="6" t="s">
        <v>155</v>
      </c>
      <c r="X43" s="7">
        <v>45412</v>
      </c>
    </row>
    <row r="44" spans="1:24" x14ac:dyDescent="0.35">
      <c r="A44" s="6">
        <v>891380046</v>
      </c>
      <c r="B44" s="6" t="s">
        <v>17</v>
      </c>
      <c r="C44" s="6" t="s">
        <v>18</v>
      </c>
      <c r="D44" s="6">
        <v>9556</v>
      </c>
      <c r="E44" s="6" t="s">
        <v>61</v>
      </c>
      <c r="F44" s="6" t="s">
        <v>119</v>
      </c>
      <c r="G44" s="7">
        <v>42521</v>
      </c>
      <c r="H44" s="7">
        <v>42530.393379629626</v>
      </c>
      <c r="I44" s="7" t="e">
        <v>#N/A</v>
      </c>
      <c r="J44" s="11">
        <v>219562</v>
      </c>
      <c r="K44" s="11">
        <v>31300</v>
      </c>
      <c r="L44" s="6" t="s">
        <v>156</v>
      </c>
      <c r="M44" s="6" t="e">
        <v>#N/A</v>
      </c>
      <c r="N44" s="11">
        <v>0</v>
      </c>
      <c r="O44" s="17">
        <v>0</v>
      </c>
      <c r="P44" s="17"/>
      <c r="Q44" s="11">
        <v>0</v>
      </c>
      <c r="R44" s="11">
        <v>0</v>
      </c>
      <c r="S44" s="11">
        <v>0</v>
      </c>
      <c r="T44" s="6"/>
      <c r="U44" s="11">
        <v>0</v>
      </c>
      <c r="V44" s="6"/>
      <c r="W44" s="6"/>
      <c r="X44" s="7">
        <v>45412</v>
      </c>
    </row>
    <row r="45" spans="1:24" x14ac:dyDescent="0.35">
      <c r="A45" s="6">
        <v>891380046</v>
      </c>
      <c r="B45" s="6" t="s">
        <v>17</v>
      </c>
      <c r="C45" s="6" t="s">
        <v>18</v>
      </c>
      <c r="D45" s="6">
        <v>23466</v>
      </c>
      <c r="E45" s="6" t="s">
        <v>62</v>
      </c>
      <c r="F45" s="6" t="s">
        <v>120</v>
      </c>
      <c r="G45" s="7">
        <v>44216.396527777775</v>
      </c>
      <c r="H45" s="7">
        <v>44251.704247685186</v>
      </c>
      <c r="I45" s="7">
        <v>0</v>
      </c>
      <c r="J45" s="11">
        <v>35100</v>
      </c>
      <c r="K45" s="11">
        <v>35100</v>
      </c>
      <c r="L45" s="6" t="s">
        <v>157</v>
      </c>
      <c r="M45" s="6" t="s">
        <v>138</v>
      </c>
      <c r="N45" s="11">
        <v>35100</v>
      </c>
      <c r="O45" s="17">
        <v>35100</v>
      </c>
      <c r="P45" s="17" t="s">
        <v>167</v>
      </c>
      <c r="Q45" s="11">
        <v>35100</v>
      </c>
      <c r="R45" s="11">
        <v>0</v>
      </c>
      <c r="S45" s="11">
        <v>0</v>
      </c>
      <c r="T45" s="6"/>
      <c r="U45" s="11">
        <v>0</v>
      </c>
      <c r="V45" s="6"/>
      <c r="W45" s="6"/>
      <c r="X45" s="7">
        <v>45412</v>
      </c>
    </row>
    <row r="46" spans="1:24" x14ac:dyDescent="0.35">
      <c r="A46" s="6">
        <v>891380046</v>
      </c>
      <c r="B46" s="6" t="s">
        <v>17</v>
      </c>
      <c r="C46" s="6" t="s">
        <v>18</v>
      </c>
      <c r="D46" s="6">
        <v>38490</v>
      </c>
      <c r="E46" s="6" t="s">
        <v>63</v>
      </c>
      <c r="F46" s="6" t="s">
        <v>121</v>
      </c>
      <c r="G46" s="7">
        <v>44351.428472222222</v>
      </c>
      <c r="H46" s="7">
        <v>44394.58761574074</v>
      </c>
      <c r="I46" s="7">
        <v>44394</v>
      </c>
      <c r="J46" s="11">
        <v>36300</v>
      </c>
      <c r="K46" s="11">
        <v>36300</v>
      </c>
      <c r="L46" s="6" t="s">
        <v>173</v>
      </c>
      <c r="M46" s="6" t="s">
        <v>139</v>
      </c>
      <c r="N46" s="11">
        <v>36300</v>
      </c>
      <c r="O46" s="17">
        <v>0</v>
      </c>
      <c r="P46" s="17"/>
      <c r="Q46" s="11">
        <v>36300</v>
      </c>
      <c r="R46" s="11">
        <v>36300</v>
      </c>
      <c r="S46" s="11">
        <v>0</v>
      </c>
      <c r="T46" s="6"/>
      <c r="U46" s="11">
        <v>36300</v>
      </c>
      <c r="V46" s="6">
        <v>2201135937</v>
      </c>
      <c r="W46" s="6" t="s">
        <v>152</v>
      </c>
      <c r="X46" s="7">
        <v>45412</v>
      </c>
    </row>
    <row r="47" spans="1:24" x14ac:dyDescent="0.35">
      <c r="A47" s="6">
        <v>891380046</v>
      </c>
      <c r="B47" s="6" t="s">
        <v>17</v>
      </c>
      <c r="C47" s="6" t="s">
        <v>18</v>
      </c>
      <c r="D47" s="6">
        <v>59516</v>
      </c>
      <c r="E47" s="6" t="s">
        <v>64</v>
      </c>
      <c r="F47" s="6" t="s">
        <v>122</v>
      </c>
      <c r="G47" s="7">
        <v>44536.832638888889</v>
      </c>
      <c r="H47" s="7">
        <v>44561.536840277775</v>
      </c>
      <c r="I47" s="7" t="e">
        <v>#N/A</v>
      </c>
      <c r="J47" s="11">
        <v>126400</v>
      </c>
      <c r="K47" s="11">
        <v>126400</v>
      </c>
      <c r="L47" s="6" t="s">
        <v>156</v>
      </c>
      <c r="M47" s="6" t="e">
        <v>#N/A</v>
      </c>
      <c r="N47" s="11">
        <v>0</v>
      </c>
      <c r="O47" s="17">
        <v>0</v>
      </c>
      <c r="P47" s="17"/>
      <c r="Q47" s="11">
        <v>0</v>
      </c>
      <c r="R47" s="11">
        <v>0</v>
      </c>
      <c r="S47" s="11">
        <v>0</v>
      </c>
      <c r="T47" s="6"/>
      <c r="U47" s="11">
        <v>0</v>
      </c>
      <c r="V47" s="6"/>
      <c r="W47" s="6"/>
      <c r="X47" s="7">
        <v>45412</v>
      </c>
    </row>
    <row r="48" spans="1:24" x14ac:dyDescent="0.35">
      <c r="A48" s="6">
        <v>891380046</v>
      </c>
      <c r="B48" s="6" t="s">
        <v>17</v>
      </c>
      <c r="C48" s="6" t="s">
        <v>18</v>
      </c>
      <c r="D48" s="6">
        <v>9557</v>
      </c>
      <c r="E48" s="6" t="s">
        <v>65</v>
      </c>
      <c r="F48" s="6" t="s">
        <v>123</v>
      </c>
      <c r="G48" s="7">
        <v>42521</v>
      </c>
      <c r="H48" s="7">
        <v>42530.391701388886</v>
      </c>
      <c r="I48" s="7" t="e">
        <v>#N/A</v>
      </c>
      <c r="J48" s="11">
        <v>42500</v>
      </c>
      <c r="K48" s="11">
        <v>27000</v>
      </c>
      <c r="L48" s="6" t="s">
        <v>156</v>
      </c>
      <c r="M48" s="6" t="e">
        <v>#N/A</v>
      </c>
      <c r="N48" s="11">
        <v>0</v>
      </c>
      <c r="O48" s="17">
        <v>0</v>
      </c>
      <c r="P48" s="17"/>
      <c r="Q48" s="11">
        <v>0</v>
      </c>
      <c r="R48" s="11">
        <v>0</v>
      </c>
      <c r="S48" s="11">
        <v>0</v>
      </c>
      <c r="T48" s="6"/>
      <c r="U48" s="11">
        <v>0</v>
      </c>
      <c r="V48" s="6"/>
      <c r="W48" s="6"/>
      <c r="X48" s="7">
        <v>45412</v>
      </c>
    </row>
    <row r="49" spans="1:24" x14ac:dyDescent="0.35">
      <c r="A49" s="6">
        <v>891380046</v>
      </c>
      <c r="B49" s="6" t="s">
        <v>17</v>
      </c>
      <c r="C49" s="6" t="s">
        <v>18</v>
      </c>
      <c r="D49" s="6">
        <v>15671</v>
      </c>
      <c r="E49" s="6" t="s">
        <v>66</v>
      </c>
      <c r="F49" s="6" t="s">
        <v>124</v>
      </c>
      <c r="G49" s="7">
        <v>44074.598425925928</v>
      </c>
      <c r="H49" s="7">
        <v>44092.588587962964</v>
      </c>
      <c r="I49" s="7" t="e">
        <v>#N/A</v>
      </c>
      <c r="J49" s="11">
        <v>10800</v>
      </c>
      <c r="K49" s="11">
        <v>10800</v>
      </c>
      <c r="L49" s="6" t="s">
        <v>156</v>
      </c>
      <c r="M49" s="6" t="e">
        <v>#N/A</v>
      </c>
      <c r="N49" s="11">
        <v>0</v>
      </c>
      <c r="O49" s="17">
        <v>0</v>
      </c>
      <c r="P49" s="17"/>
      <c r="Q49" s="11">
        <v>0</v>
      </c>
      <c r="R49" s="11">
        <v>0</v>
      </c>
      <c r="S49" s="11">
        <v>0</v>
      </c>
      <c r="T49" s="6"/>
      <c r="U49" s="11">
        <v>0</v>
      </c>
      <c r="V49" s="6"/>
      <c r="W49" s="6"/>
      <c r="X49" s="7">
        <v>45412</v>
      </c>
    </row>
    <row r="50" spans="1:24" x14ac:dyDescent="0.35">
      <c r="A50" s="6">
        <v>891380046</v>
      </c>
      <c r="B50" s="6" t="s">
        <v>17</v>
      </c>
      <c r="C50" s="6" t="s">
        <v>18</v>
      </c>
      <c r="D50" s="6">
        <v>22128</v>
      </c>
      <c r="E50" s="6" t="s">
        <v>67</v>
      </c>
      <c r="F50" s="6" t="s">
        <v>125</v>
      </c>
      <c r="G50" s="7">
        <v>44200.57708333333</v>
      </c>
      <c r="H50" s="7">
        <v>44251.701412037037</v>
      </c>
      <c r="I50" s="7">
        <v>44230</v>
      </c>
      <c r="J50" s="11">
        <v>54000</v>
      </c>
      <c r="K50" s="11">
        <v>54000</v>
      </c>
      <c r="L50" s="6" t="s">
        <v>173</v>
      </c>
      <c r="M50" s="6" t="s">
        <v>139</v>
      </c>
      <c r="N50" s="11">
        <v>54000</v>
      </c>
      <c r="O50" s="17">
        <v>0</v>
      </c>
      <c r="P50" s="17"/>
      <c r="Q50" s="11">
        <v>54000</v>
      </c>
      <c r="R50" s="11">
        <v>54000</v>
      </c>
      <c r="S50" s="11">
        <v>0</v>
      </c>
      <c r="T50" s="6"/>
      <c r="U50" s="11">
        <v>54000</v>
      </c>
      <c r="V50" s="6">
        <v>2201024503</v>
      </c>
      <c r="W50" s="6" t="s">
        <v>153</v>
      </c>
      <c r="X50" s="7">
        <v>45412</v>
      </c>
    </row>
    <row r="51" spans="1:24" x14ac:dyDescent="0.35">
      <c r="A51" s="6">
        <v>891380046</v>
      </c>
      <c r="B51" s="6" t="s">
        <v>17</v>
      </c>
      <c r="C51" s="6" t="s">
        <v>18</v>
      </c>
      <c r="D51" s="6">
        <v>34208</v>
      </c>
      <c r="E51" s="6" t="s">
        <v>68</v>
      </c>
      <c r="F51" s="6" t="s">
        <v>126</v>
      </c>
      <c r="G51" s="7">
        <v>44306.603472222225</v>
      </c>
      <c r="H51" s="7">
        <v>44336.66815972222</v>
      </c>
      <c r="I51" s="7">
        <v>0</v>
      </c>
      <c r="J51" s="11">
        <v>11200</v>
      </c>
      <c r="K51" s="11">
        <v>11200</v>
      </c>
      <c r="L51" s="6" t="s">
        <v>157</v>
      </c>
      <c r="M51" s="6" t="s">
        <v>138</v>
      </c>
      <c r="N51" s="11">
        <v>11200</v>
      </c>
      <c r="O51" s="17">
        <v>11200</v>
      </c>
      <c r="P51" s="17" t="s">
        <v>168</v>
      </c>
      <c r="Q51" s="11">
        <v>11200</v>
      </c>
      <c r="R51" s="11">
        <v>0</v>
      </c>
      <c r="S51" s="11">
        <v>0</v>
      </c>
      <c r="T51" s="6"/>
      <c r="U51" s="11">
        <v>0</v>
      </c>
      <c r="V51" s="6"/>
      <c r="W51" s="6"/>
      <c r="X51" s="7">
        <v>45412</v>
      </c>
    </row>
    <row r="52" spans="1:24" x14ac:dyDescent="0.35">
      <c r="A52" s="6">
        <v>891380046</v>
      </c>
      <c r="B52" s="6" t="s">
        <v>17</v>
      </c>
      <c r="C52" s="6" t="s">
        <v>18</v>
      </c>
      <c r="D52" s="6">
        <v>35107</v>
      </c>
      <c r="E52" s="6" t="s">
        <v>69</v>
      </c>
      <c r="F52" s="6" t="s">
        <v>127</v>
      </c>
      <c r="G52" s="7">
        <v>44313.373611111114</v>
      </c>
      <c r="H52" s="7">
        <v>44336.66815972222</v>
      </c>
      <c r="I52" s="7">
        <v>0</v>
      </c>
      <c r="J52" s="11">
        <v>11200</v>
      </c>
      <c r="K52" s="11">
        <v>11200</v>
      </c>
      <c r="L52" s="6" t="s">
        <v>157</v>
      </c>
      <c r="M52" s="6" t="s">
        <v>138</v>
      </c>
      <c r="N52" s="11">
        <v>11200</v>
      </c>
      <c r="O52" s="17">
        <v>11200</v>
      </c>
      <c r="P52" s="17" t="s">
        <v>168</v>
      </c>
      <c r="Q52" s="11">
        <v>11200</v>
      </c>
      <c r="R52" s="11">
        <v>0</v>
      </c>
      <c r="S52" s="11">
        <v>0</v>
      </c>
      <c r="T52" s="6"/>
      <c r="U52" s="11">
        <v>0</v>
      </c>
      <c r="V52" s="6"/>
      <c r="W52" s="6"/>
      <c r="X52" s="7">
        <v>45412</v>
      </c>
    </row>
    <row r="53" spans="1:24" x14ac:dyDescent="0.35">
      <c r="A53" s="6">
        <v>891380046</v>
      </c>
      <c r="B53" s="6" t="s">
        <v>17</v>
      </c>
      <c r="C53" s="6" t="s">
        <v>18</v>
      </c>
      <c r="D53" s="6">
        <v>46209</v>
      </c>
      <c r="E53" s="6" t="s">
        <v>70</v>
      </c>
      <c r="F53" s="6" t="s">
        <v>128</v>
      </c>
      <c r="G53" s="7">
        <v>44417.65</v>
      </c>
      <c r="H53" s="7">
        <v>44439.427858796298</v>
      </c>
      <c r="I53" s="7">
        <v>0</v>
      </c>
      <c r="J53" s="11">
        <v>11200</v>
      </c>
      <c r="K53" s="11">
        <v>11200</v>
      </c>
      <c r="L53" s="6" t="s">
        <v>157</v>
      </c>
      <c r="M53" s="6" t="s">
        <v>138</v>
      </c>
      <c r="N53" s="11">
        <v>11200</v>
      </c>
      <c r="O53" s="17">
        <v>11200</v>
      </c>
      <c r="P53" s="17" t="s">
        <v>169</v>
      </c>
      <c r="Q53" s="11">
        <v>11200</v>
      </c>
      <c r="R53" s="11">
        <v>0</v>
      </c>
      <c r="S53" s="11">
        <v>0</v>
      </c>
      <c r="T53" s="6"/>
      <c r="U53" s="11">
        <v>0</v>
      </c>
      <c r="V53" s="6"/>
      <c r="W53" s="6"/>
      <c r="X53" s="7">
        <v>45412</v>
      </c>
    </row>
    <row r="54" spans="1:24" x14ac:dyDescent="0.35">
      <c r="A54" s="6">
        <v>891380046</v>
      </c>
      <c r="B54" s="6" t="s">
        <v>17</v>
      </c>
      <c r="C54" s="6" t="s">
        <v>18</v>
      </c>
      <c r="D54" s="6">
        <v>46210</v>
      </c>
      <c r="E54" s="6" t="s">
        <v>71</v>
      </c>
      <c r="F54" s="6" t="s">
        <v>129</v>
      </c>
      <c r="G54" s="7">
        <v>44417.652083333334</v>
      </c>
      <c r="H54" s="7">
        <v>44439.427858796298</v>
      </c>
      <c r="I54" s="7">
        <v>0</v>
      </c>
      <c r="J54" s="11">
        <v>11200</v>
      </c>
      <c r="K54" s="11">
        <v>11200</v>
      </c>
      <c r="L54" s="6" t="s">
        <v>157</v>
      </c>
      <c r="M54" s="6" t="s">
        <v>138</v>
      </c>
      <c r="N54" s="11">
        <v>11200</v>
      </c>
      <c r="O54" s="17">
        <v>11200</v>
      </c>
      <c r="P54" s="17" t="s">
        <v>169</v>
      </c>
      <c r="Q54" s="11">
        <v>11200</v>
      </c>
      <c r="R54" s="11">
        <v>0</v>
      </c>
      <c r="S54" s="11">
        <v>0</v>
      </c>
      <c r="T54" s="6"/>
      <c r="U54" s="11">
        <v>0</v>
      </c>
      <c r="V54" s="6"/>
      <c r="W54" s="6"/>
      <c r="X54" s="7">
        <v>45412</v>
      </c>
    </row>
    <row r="55" spans="1:24" x14ac:dyDescent="0.35">
      <c r="A55" s="6">
        <v>891380046</v>
      </c>
      <c r="B55" s="6" t="s">
        <v>17</v>
      </c>
      <c r="C55" s="6" t="s">
        <v>18</v>
      </c>
      <c r="D55" s="6">
        <v>49182</v>
      </c>
      <c r="E55" s="6" t="s">
        <v>72</v>
      </c>
      <c r="F55" s="6" t="s">
        <v>130</v>
      </c>
      <c r="G55" s="7">
        <v>44448.450694444444</v>
      </c>
      <c r="H55" s="7">
        <v>44488.322870370372</v>
      </c>
      <c r="I55" s="7">
        <v>0</v>
      </c>
      <c r="J55" s="11">
        <v>11200</v>
      </c>
      <c r="K55" s="11">
        <v>11200</v>
      </c>
      <c r="L55" s="6" t="s">
        <v>157</v>
      </c>
      <c r="M55" s="6" t="s">
        <v>138</v>
      </c>
      <c r="N55" s="11">
        <v>11200</v>
      </c>
      <c r="O55" s="17">
        <v>11200</v>
      </c>
      <c r="P55" s="17" t="s">
        <v>168</v>
      </c>
      <c r="Q55" s="11">
        <v>11200</v>
      </c>
      <c r="R55" s="11">
        <v>0</v>
      </c>
      <c r="S55" s="11">
        <v>0</v>
      </c>
      <c r="T55" s="6"/>
      <c r="U55" s="11">
        <v>0</v>
      </c>
      <c r="V55" s="6"/>
      <c r="W55" s="6"/>
      <c r="X55" s="7">
        <v>45412</v>
      </c>
    </row>
    <row r="56" spans="1:24" x14ac:dyDescent="0.35">
      <c r="A56" s="6">
        <v>891380046</v>
      </c>
      <c r="B56" s="6" t="s">
        <v>17</v>
      </c>
      <c r="C56" s="6" t="s">
        <v>18</v>
      </c>
      <c r="D56" s="6">
        <v>89404</v>
      </c>
      <c r="E56" s="6" t="s">
        <v>73</v>
      </c>
      <c r="F56" s="6" t="s">
        <v>131</v>
      </c>
      <c r="G56" s="7">
        <v>44829.336805555555</v>
      </c>
      <c r="H56" s="7">
        <v>44846.478437500002</v>
      </c>
      <c r="I56" s="7">
        <v>44845</v>
      </c>
      <c r="J56" s="11">
        <v>12300</v>
      </c>
      <c r="K56" s="11">
        <v>12300</v>
      </c>
      <c r="L56" s="6" t="s">
        <v>157</v>
      </c>
      <c r="M56" s="6" t="s">
        <v>138</v>
      </c>
      <c r="N56" s="11">
        <v>12300</v>
      </c>
      <c r="O56" s="17">
        <v>12300</v>
      </c>
      <c r="P56" s="17" t="s">
        <v>170</v>
      </c>
      <c r="Q56" s="11">
        <v>12300</v>
      </c>
      <c r="R56" s="11">
        <v>0</v>
      </c>
      <c r="S56" s="11">
        <v>0</v>
      </c>
      <c r="T56" s="6"/>
      <c r="U56" s="11">
        <v>0</v>
      </c>
      <c r="V56" s="6"/>
      <c r="W56" s="6"/>
      <c r="X56" s="7">
        <v>45412</v>
      </c>
    </row>
    <row r="57" spans="1:24" x14ac:dyDescent="0.35">
      <c r="A57" s="6">
        <v>891380046</v>
      </c>
      <c r="B57" s="6" t="s">
        <v>17</v>
      </c>
      <c r="C57" s="6" t="s">
        <v>18</v>
      </c>
      <c r="D57" s="6">
        <v>125642</v>
      </c>
      <c r="E57" s="6" t="s">
        <v>74</v>
      </c>
      <c r="F57" s="6" t="s">
        <v>132</v>
      </c>
      <c r="G57" s="7">
        <v>45153.39166666667</v>
      </c>
      <c r="H57" s="7">
        <v>45180.496562499997</v>
      </c>
      <c r="I57" s="7">
        <v>45180</v>
      </c>
      <c r="J57" s="11">
        <v>57200</v>
      </c>
      <c r="K57" s="11">
        <v>57200</v>
      </c>
      <c r="L57" s="6" t="s">
        <v>172</v>
      </c>
      <c r="M57" s="6" t="s">
        <v>139</v>
      </c>
      <c r="N57" s="11">
        <v>0</v>
      </c>
      <c r="O57" s="17">
        <v>0</v>
      </c>
      <c r="P57" s="17"/>
      <c r="Q57" s="11">
        <v>0</v>
      </c>
      <c r="R57" s="11">
        <v>0</v>
      </c>
      <c r="S57" s="11">
        <v>0</v>
      </c>
      <c r="T57" s="6"/>
      <c r="U57" s="11">
        <v>0</v>
      </c>
      <c r="V57" s="6"/>
      <c r="W57" s="6"/>
      <c r="X57" s="7">
        <v>45412</v>
      </c>
    </row>
    <row r="58" spans="1:24" x14ac:dyDescent="0.35">
      <c r="A58" s="6">
        <v>891380046</v>
      </c>
      <c r="B58" s="6" t="s">
        <v>17</v>
      </c>
      <c r="C58" s="6" t="s">
        <v>18</v>
      </c>
      <c r="D58" s="6">
        <v>15753</v>
      </c>
      <c r="E58" s="6" t="s">
        <v>75</v>
      </c>
      <c r="F58" s="6" t="s">
        <v>133</v>
      </c>
      <c r="G58" s="7">
        <v>44104.758333333331</v>
      </c>
      <c r="H58" s="7">
        <v>44125.619062500002</v>
      </c>
      <c r="I58" s="7" t="e">
        <v>#N/A</v>
      </c>
      <c r="J58" s="11">
        <v>385000</v>
      </c>
      <c r="K58" s="11">
        <v>385000</v>
      </c>
      <c r="L58" s="6" t="s">
        <v>156</v>
      </c>
      <c r="M58" s="6" t="e">
        <v>#N/A</v>
      </c>
      <c r="N58" s="11">
        <v>0</v>
      </c>
      <c r="O58" s="17">
        <v>0</v>
      </c>
      <c r="P58" s="17"/>
      <c r="Q58" s="11">
        <v>0</v>
      </c>
      <c r="R58" s="11">
        <v>0</v>
      </c>
      <c r="S58" s="11">
        <v>0</v>
      </c>
      <c r="T58" s="6"/>
      <c r="U58" s="11">
        <v>0</v>
      </c>
      <c r="V58" s="6"/>
      <c r="W58" s="6"/>
      <c r="X58" s="7">
        <v>45412</v>
      </c>
    </row>
    <row r="59" spans="1:24" x14ac:dyDescent="0.35">
      <c r="A59" s="6">
        <v>891380046</v>
      </c>
      <c r="B59" s="6" t="s">
        <v>17</v>
      </c>
      <c r="C59" s="6" t="s">
        <v>18</v>
      </c>
      <c r="D59" s="6">
        <v>81650</v>
      </c>
      <c r="E59" s="6" t="s">
        <v>76</v>
      </c>
      <c r="F59" s="6" t="s">
        <v>134</v>
      </c>
      <c r="G59" s="7">
        <v>44754.520833333336</v>
      </c>
      <c r="H59" s="7">
        <v>44791.724606481483</v>
      </c>
      <c r="I59" s="7">
        <v>0</v>
      </c>
      <c r="J59" s="11">
        <v>80832</v>
      </c>
      <c r="K59" s="11">
        <v>80832</v>
      </c>
      <c r="L59" s="6" t="s">
        <v>157</v>
      </c>
      <c r="M59" s="6" t="s">
        <v>138</v>
      </c>
      <c r="N59" s="11">
        <v>80832</v>
      </c>
      <c r="O59" s="17">
        <v>80832</v>
      </c>
      <c r="P59" s="17" t="s">
        <v>171</v>
      </c>
      <c r="Q59" s="11">
        <v>80832</v>
      </c>
      <c r="R59" s="11">
        <v>0</v>
      </c>
      <c r="S59" s="11">
        <v>0</v>
      </c>
      <c r="T59" s="6"/>
      <c r="U59" s="11">
        <v>0</v>
      </c>
      <c r="V59" s="6"/>
      <c r="W59" s="6"/>
      <c r="X59" s="7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N1:S1 U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7" sqref="G27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32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89"/>
      <c r="C2" s="88"/>
      <c r="D2" s="87" t="s">
        <v>200</v>
      </c>
      <c r="E2" s="86"/>
      <c r="F2" s="86"/>
      <c r="G2" s="86"/>
      <c r="H2" s="86"/>
      <c r="I2" s="85"/>
      <c r="J2" s="84" t="s">
        <v>199</v>
      </c>
    </row>
    <row r="3" spans="2:10" ht="4.5" customHeight="1" thickBot="1" x14ac:dyDescent="0.3">
      <c r="B3" s="83"/>
      <c r="C3" s="82"/>
      <c r="D3" s="75"/>
      <c r="E3" s="74"/>
      <c r="F3" s="74"/>
      <c r="G3" s="74"/>
      <c r="H3" s="74"/>
      <c r="I3" s="73"/>
      <c r="J3" s="72"/>
    </row>
    <row r="4" spans="2:10" ht="13" x14ac:dyDescent="0.25">
      <c r="B4" s="83"/>
      <c r="C4" s="82"/>
      <c r="D4" s="87" t="s">
        <v>198</v>
      </c>
      <c r="E4" s="86"/>
      <c r="F4" s="86"/>
      <c r="G4" s="86"/>
      <c r="H4" s="86"/>
      <c r="I4" s="85"/>
      <c r="J4" s="84" t="s">
        <v>197</v>
      </c>
    </row>
    <row r="5" spans="2:10" ht="5.25" customHeight="1" x14ac:dyDescent="0.25">
      <c r="B5" s="83"/>
      <c r="C5" s="82"/>
      <c r="D5" s="81"/>
      <c r="E5" s="80"/>
      <c r="F5" s="80"/>
      <c r="G5" s="80"/>
      <c r="H5" s="80"/>
      <c r="I5" s="79"/>
      <c r="J5" s="78"/>
    </row>
    <row r="6" spans="2:10" ht="4.5" customHeight="1" thickBot="1" x14ac:dyDescent="0.3">
      <c r="B6" s="77"/>
      <c r="C6" s="76"/>
      <c r="D6" s="75"/>
      <c r="E6" s="74"/>
      <c r="F6" s="74"/>
      <c r="G6" s="74"/>
      <c r="H6" s="74"/>
      <c r="I6" s="73"/>
      <c r="J6" s="72"/>
    </row>
    <row r="7" spans="2:10" ht="6" customHeight="1" x14ac:dyDescent="0.25">
      <c r="B7" s="39"/>
      <c r="J7" s="58"/>
    </row>
    <row r="8" spans="2:10" ht="9" customHeight="1" x14ac:dyDescent="0.25">
      <c r="B8" s="39"/>
      <c r="J8" s="58"/>
    </row>
    <row r="9" spans="2:10" ht="13" x14ac:dyDescent="0.3">
      <c r="B9" s="39"/>
      <c r="C9" s="61" t="s">
        <v>216</v>
      </c>
      <c r="E9" s="69"/>
      <c r="H9" s="71"/>
      <c r="J9" s="58"/>
    </row>
    <row r="10" spans="2:10" ht="8.25" customHeight="1" x14ac:dyDescent="0.25">
      <c r="B10" s="39"/>
      <c r="J10" s="58"/>
    </row>
    <row r="11" spans="2:10" ht="13" x14ac:dyDescent="0.3">
      <c r="B11" s="39"/>
      <c r="C11" s="61" t="s">
        <v>213</v>
      </c>
      <c r="J11" s="58"/>
    </row>
    <row r="12" spans="2:10" ht="13" x14ac:dyDescent="0.3">
      <c r="B12" s="39"/>
      <c r="C12" s="61" t="s">
        <v>214</v>
      </c>
      <c r="J12" s="58"/>
    </row>
    <row r="13" spans="2:10" x14ac:dyDescent="0.25">
      <c r="B13" s="39"/>
      <c r="J13" s="58"/>
    </row>
    <row r="14" spans="2:10" x14ac:dyDescent="0.25">
      <c r="B14" s="39"/>
      <c r="C14" s="31" t="s">
        <v>217</v>
      </c>
      <c r="G14" s="42"/>
      <c r="H14" s="42"/>
      <c r="I14" s="42"/>
      <c r="J14" s="58"/>
    </row>
    <row r="15" spans="2:10" ht="9" customHeight="1" x14ac:dyDescent="0.25">
      <c r="B15" s="39"/>
      <c r="C15" s="70"/>
      <c r="G15" s="42"/>
      <c r="H15" s="42"/>
      <c r="I15" s="42"/>
      <c r="J15" s="58"/>
    </row>
    <row r="16" spans="2:10" ht="13" x14ac:dyDescent="0.3">
      <c r="B16" s="39"/>
      <c r="C16" s="31" t="s">
        <v>215</v>
      </c>
      <c r="D16" s="69"/>
      <c r="G16" s="42"/>
      <c r="H16" s="68" t="s">
        <v>196</v>
      </c>
      <c r="I16" s="68" t="s">
        <v>195</v>
      </c>
      <c r="J16" s="58"/>
    </row>
    <row r="17" spans="2:14" ht="13" x14ac:dyDescent="0.3">
      <c r="B17" s="39"/>
      <c r="C17" s="61" t="s">
        <v>194</v>
      </c>
      <c r="D17" s="61"/>
      <c r="E17" s="61"/>
      <c r="F17" s="61"/>
      <c r="G17" s="42"/>
      <c r="H17" s="67">
        <v>57</v>
      </c>
      <c r="I17" s="53">
        <v>6641035</v>
      </c>
      <c r="J17" s="58"/>
    </row>
    <row r="18" spans="2:14" x14ac:dyDescent="0.25">
      <c r="B18" s="39"/>
      <c r="C18" s="31" t="s">
        <v>193</v>
      </c>
      <c r="G18" s="42"/>
      <c r="H18" s="54">
        <v>14</v>
      </c>
      <c r="I18" s="50">
        <v>1516694</v>
      </c>
      <c r="J18" s="58"/>
    </row>
    <row r="19" spans="2:14" x14ac:dyDescent="0.25">
      <c r="B19" s="39"/>
      <c r="C19" s="31" t="s">
        <v>192</v>
      </c>
      <c r="G19" s="42"/>
      <c r="H19" s="54">
        <v>17</v>
      </c>
      <c r="I19" s="50">
        <v>1691095</v>
      </c>
      <c r="J19" s="58"/>
    </row>
    <row r="20" spans="2:14" x14ac:dyDescent="0.25">
      <c r="B20" s="39"/>
      <c r="C20" s="31" t="s">
        <v>191</v>
      </c>
      <c r="H20" s="65">
        <v>13</v>
      </c>
      <c r="I20" s="64">
        <v>2096790</v>
      </c>
      <c r="J20" s="58"/>
    </row>
    <row r="21" spans="2:14" x14ac:dyDescent="0.25">
      <c r="B21" s="39"/>
      <c r="C21" s="31" t="s">
        <v>190</v>
      </c>
      <c r="H21" s="65">
        <v>0</v>
      </c>
      <c r="I21" s="64">
        <v>0</v>
      </c>
      <c r="J21" s="58"/>
      <c r="N21" s="66"/>
    </row>
    <row r="22" spans="2:14" ht="13" thickBot="1" x14ac:dyDescent="0.3">
      <c r="B22" s="39"/>
      <c r="C22" s="31" t="s">
        <v>189</v>
      </c>
      <c r="H22" s="63">
        <v>0</v>
      </c>
      <c r="I22" s="62">
        <v>0</v>
      </c>
      <c r="J22" s="58"/>
    </row>
    <row r="23" spans="2:14" ht="13" x14ac:dyDescent="0.3">
      <c r="B23" s="39"/>
      <c r="C23" s="61" t="s">
        <v>188</v>
      </c>
      <c r="D23" s="61"/>
      <c r="E23" s="61"/>
      <c r="F23" s="61"/>
      <c r="H23" s="60">
        <f>H18+H19+H20+H21+H22</f>
        <v>44</v>
      </c>
      <c r="I23" s="59">
        <f>I18+I19+I20+I21+I22</f>
        <v>5304579</v>
      </c>
      <c r="J23" s="58"/>
    </row>
    <row r="24" spans="2:14" x14ac:dyDescent="0.25">
      <c r="B24" s="39"/>
      <c r="C24" s="31" t="s">
        <v>187</v>
      </c>
      <c r="H24" s="65">
        <v>13</v>
      </c>
      <c r="I24" s="64">
        <v>1336456</v>
      </c>
      <c r="J24" s="58"/>
    </row>
    <row r="25" spans="2:14" ht="13" thickBot="1" x14ac:dyDescent="0.3">
      <c r="B25" s="39"/>
      <c r="C25" s="31" t="s">
        <v>186</v>
      </c>
      <c r="H25" s="63">
        <v>0</v>
      </c>
      <c r="I25" s="62">
        <v>0</v>
      </c>
      <c r="J25" s="58"/>
    </row>
    <row r="26" spans="2:14" ht="13" x14ac:dyDescent="0.3">
      <c r="B26" s="39"/>
      <c r="C26" s="61" t="s">
        <v>185</v>
      </c>
      <c r="D26" s="61"/>
      <c r="E26" s="61"/>
      <c r="F26" s="61"/>
      <c r="H26" s="60">
        <f>H24+H25</f>
        <v>13</v>
      </c>
      <c r="I26" s="59">
        <f>I24+I25</f>
        <v>1336456</v>
      </c>
      <c r="J26" s="58"/>
    </row>
    <row r="27" spans="2:14" ht="13.5" thickBot="1" x14ac:dyDescent="0.35">
      <c r="B27" s="39"/>
      <c r="C27" s="42" t="s">
        <v>184</v>
      </c>
      <c r="D27" s="41"/>
      <c r="E27" s="41"/>
      <c r="F27" s="41"/>
      <c r="G27" s="42"/>
      <c r="H27" s="57">
        <v>0</v>
      </c>
      <c r="I27" s="56">
        <v>0</v>
      </c>
      <c r="J27" s="37"/>
    </row>
    <row r="28" spans="2:14" ht="13" x14ac:dyDescent="0.3">
      <c r="B28" s="39"/>
      <c r="C28" s="41" t="s">
        <v>183</v>
      </c>
      <c r="D28" s="41"/>
      <c r="E28" s="41"/>
      <c r="F28" s="41"/>
      <c r="G28" s="42"/>
      <c r="H28" s="55">
        <f>H27</f>
        <v>0</v>
      </c>
      <c r="I28" s="50">
        <f>I27</f>
        <v>0</v>
      </c>
      <c r="J28" s="37"/>
    </row>
    <row r="29" spans="2:14" ht="13" x14ac:dyDescent="0.3">
      <c r="B29" s="39"/>
      <c r="C29" s="41"/>
      <c r="D29" s="41"/>
      <c r="E29" s="41"/>
      <c r="F29" s="41"/>
      <c r="G29" s="42"/>
      <c r="H29" s="54"/>
      <c r="I29" s="53"/>
      <c r="J29" s="37"/>
    </row>
    <row r="30" spans="2:14" ht="13.5" thickBot="1" x14ac:dyDescent="0.35">
      <c r="B30" s="39"/>
      <c r="C30" s="41" t="s">
        <v>182</v>
      </c>
      <c r="D30" s="41"/>
      <c r="E30" s="42"/>
      <c r="F30" s="42"/>
      <c r="G30" s="42"/>
      <c r="H30" s="52"/>
      <c r="I30" s="51"/>
      <c r="J30" s="37"/>
    </row>
    <row r="31" spans="2:14" ht="13.5" thickTop="1" x14ac:dyDescent="0.3">
      <c r="B31" s="39"/>
      <c r="C31" s="41"/>
      <c r="D31" s="41"/>
      <c r="E31" s="42"/>
      <c r="F31" s="42"/>
      <c r="G31" s="42"/>
      <c r="H31" s="50">
        <f>H23+H26+H28</f>
        <v>57</v>
      </c>
      <c r="I31" s="50">
        <f>I23+I26+I28</f>
        <v>6641035</v>
      </c>
      <c r="J31" s="37"/>
    </row>
    <row r="32" spans="2:14" ht="9.75" customHeight="1" x14ac:dyDescent="0.25">
      <c r="B32" s="39"/>
      <c r="C32" s="42"/>
      <c r="D32" s="42"/>
      <c r="E32" s="42"/>
      <c r="F32" s="42"/>
      <c r="G32" s="40"/>
      <c r="H32" s="49"/>
      <c r="I32" s="48"/>
      <c r="J32" s="37"/>
    </row>
    <row r="33" spans="2:10" ht="9.75" customHeight="1" x14ac:dyDescent="0.25">
      <c r="B33" s="39"/>
      <c r="C33" s="42"/>
      <c r="D33" s="42"/>
      <c r="E33" s="42"/>
      <c r="F33" s="42"/>
      <c r="G33" s="40"/>
      <c r="H33" s="49"/>
      <c r="I33" s="48"/>
      <c r="J33" s="37"/>
    </row>
    <row r="34" spans="2:10" ht="9.75" customHeight="1" x14ac:dyDescent="0.25">
      <c r="B34" s="39"/>
      <c r="C34" s="42"/>
      <c r="D34" s="42"/>
      <c r="E34" s="42"/>
      <c r="F34" s="42"/>
      <c r="G34" s="40"/>
      <c r="H34" s="49"/>
      <c r="I34" s="48"/>
      <c r="J34" s="37"/>
    </row>
    <row r="35" spans="2:10" ht="9.75" customHeight="1" x14ac:dyDescent="0.25">
      <c r="B35" s="39"/>
      <c r="C35" s="42"/>
      <c r="D35" s="42"/>
      <c r="E35" s="42"/>
      <c r="F35" s="42"/>
      <c r="G35" s="40"/>
      <c r="H35" s="49"/>
      <c r="I35" s="48"/>
      <c r="J35" s="37"/>
    </row>
    <row r="36" spans="2:10" ht="9.75" customHeight="1" x14ac:dyDescent="0.25">
      <c r="B36" s="39"/>
      <c r="C36" s="42"/>
      <c r="D36" s="42"/>
      <c r="E36" s="42"/>
      <c r="F36" s="42"/>
      <c r="G36" s="40"/>
      <c r="H36" s="49"/>
      <c r="I36" s="48"/>
      <c r="J36" s="37"/>
    </row>
    <row r="37" spans="2:10" ht="13.5" thickBot="1" x14ac:dyDescent="0.35">
      <c r="B37" s="39"/>
      <c r="C37" s="47"/>
      <c r="D37" s="46"/>
      <c r="E37" s="42"/>
      <c r="F37" s="42"/>
      <c r="G37" s="42"/>
      <c r="H37" s="45"/>
      <c r="I37" s="44"/>
      <c r="J37" s="37"/>
    </row>
    <row r="38" spans="2:10" ht="13" x14ac:dyDescent="0.3">
      <c r="B38" s="39"/>
      <c r="C38" s="41"/>
      <c r="D38" s="40"/>
      <c r="E38" s="42"/>
      <c r="F38" s="42"/>
      <c r="G38" s="42"/>
      <c r="H38" s="43" t="s">
        <v>181</v>
      </c>
      <c r="I38" s="40"/>
      <c r="J38" s="37"/>
    </row>
    <row r="39" spans="2:10" ht="13" x14ac:dyDescent="0.3">
      <c r="B39" s="39"/>
      <c r="C39" s="41" t="s">
        <v>218</v>
      </c>
      <c r="D39" s="42"/>
      <c r="E39" s="42"/>
      <c r="F39" s="42"/>
      <c r="G39" s="42"/>
      <c r="H39" s="41" t="s">
        <v>180</v>
      </c>
      <c r="I39" s="40"/>
      <c r="J39" s="37"/>
    </row>
    <row r="40" spans="2:10" ht="13" x14ac:dyDescent="0.3">
      <c r="B40" s="39"/>
      <c r="C40" s="42"/>
      <c r="D40" s="42"/>
      <c r="E40" s="42"/>
      <c r="F40" s="42"/>
      <c r="G40" s="42"/>
      <c r="H40" s="41" t="s">
        <v>179</v>
      </c>
      <c r="I40" s="40"/>
      <c r="J40" s="37"/>
    </row>
    <row r="41" spans="2:10" ht="13" x14ac:dyDescent="0.3">
      <c r="B41" s="39"/>
      <c r="C41" s="42"/>
      <c r="D41" s="42"/>
      <c r="E41" s="42"/>
      <c r="F41" s="42"/>
      <c r="G41" s="41"/>
      <c r="H41" s="40"/>
      <c r="I41" s="40"/>
      <c r="J41" s="37"/>
    </row>
    <row r="42" spans="2:10" x14ac:dyDescent="0.25">
      <c r="B42" s="39"/>
      <c r="C42" s="38" t="s">
        <v>178</v>
      </c>
      <c r="D42" s="38"/>
      <c r="E42" s="38"/>
      <c r="F42" s="38"/>
      <c r="G42" s="38"/>
      <c r="H42" s="38"/>
      <c r="I42" s="38"/>
      <c r="J42" s="37"/>
    </row>
    <row r="43" spans="2:10" x14ac:dyDescent="0.25">
      <c r="B43" s="39"/>
      <c r="C43" s="38"/>
      <c r="D43" s="38"/>
      <c r="E43" s="38"/>
      <c r="F43" s="38"/>
      <c r="G43" s="38"/>
      <c r="H43" s="38"/>
      <c r="I43" s="38"/>
      <c r="J43" s="37"/>
    </row>
    <row r="44" spans="2:10" ht="7.5" customHeight="1" thickBot="1" x14ac:dyDescent="0.3">
      <c r="B44" s="36"/>
      <c r="C44" s="35"/>
      <c r="D44" s="35"/>
      <c r="E44" s="35"/>
      <c r="F44" s="35"/>
      <c r="G44" s="34"/>
      <c r="H44" s="34"/>
      <c r="I44" s="34"/>
      <c r="J44" s="3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7" sqref="I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8"/>
      <c r="B1" s="117"/>
      <c r="C1" s="116" t="s">
        <v>212</v>
      </c>
      <c r="D1" s="115"/>
      <c r="E1" s="115"/>
      <c r="F1" s="115"/>
      <c r="G1" s="115"/>
      <c r="H1" s="114"/>
      <c r="I1" s="113" t="s">
        <v>199</v>
      </c>
    </row>
    <row r="2" spans="1:9" ht="53.5" customHeight="1" thickBot="1" x14ac:dyDescent="0.4">
      <c r="A2" s="112"/>
      <c r="B2" s="111"/>
      <c r="C2" s="110" t="s">
        <v>211</v>
      </c>
      <c r="D2" s="109"/>
      <c r="E2" s="109"/>
      <c r="F2" s="109"/>
      <c r="G2" s="109"/>
      <c r="H2" s="108"/>
      <c r="I2" s="107" t="s">
        <v>210</v>
      </c>
    </row>
    <row r="3" spans="1:9" x14ac:dyDescent="0.35">
      <c r="A3" s="94"/>
      <c r="B3" s="42"/>
      <c r="C3" s="42"/>
      <c r="D3" s="42"/>
      <c r="E3" s="42"/>
      <c r="F3" s="42"/>
      <c r="G3" s="42"/>
      <c r="H3" s="42"/>
      <c r="I3" s="37"/>
    </row>
    <row r="4" spans="1:9" x14ac:dyDescent="0.35">
      <c r="A4" s="94"/>
      <c r="B4" s="42"/>
      <c r="C4" s="42"/>
      <c r="D4" s="42"/>
      <c r="E4" s="42"/>
      <c r="F4" s="42"/>
      <c r="G4" s="42"/>
      <c r="H4" s="42"/>
      <c r="I4" s="37"/>
    </row>
    <row r="5" spans="1:9" x14ac:dyDescent="0.35">
      <c r="A5" s="94"/>
      <c r="B5" s="61" t="s">
        <v>216</v>
      </c>
      <c r="C5" s="106"/>
      <c r="D5" s="104"/>
      <c r="E5" s="42"/>
      <c r="F5" s="42"/>
      <c r="G5" s="42"/>
      <c r="H5" s="42"/>
      <c r="I5" s="37"/>
    </row>
    <row r="6" spans="1:9" x14ac:dyDescent="0.35">
      <c r="A6" s="94"/>
      <c r="B6" s="31"/>
      <c r="C6" s="42"/>
      <c r="D6" s="42"/>
      <c r="E6" s="42"/>
      <c r="F6" s="42"/>
      <c r="G6" s="42"/>
      <c r="H6" s="42"/>
      <c r="I6" s="37"/>
    </row>
    <row r="7" spans="1:9" x14ac:dyDescent="0.35">
      <c r="A7" s="94"/>
      <c r="B7" s="61" t="s">
        <v>213</v>
      </c>
      <c r="C7" s="42"/>
      <c r="D7" s="42"/>
      <c r="E7" s="42"/>
      <c r="F7" s="42"/>
      <c r="G7" s="42"/>
      <c r="H7" s="42"/>
      <c r="I7" s="37"/>
    </row>
    <row r="8" spans="1:9" x14ac:dyDescent="0.35">
      <c r="A8" s="94"/>
      <c r="B8" s="61" t="s">
        <v>214</v>
      </c>
      <c r="C8" s="42"/>
      <c r="D8" s="42"/>
      <c r="E8" s="42"/>
      <c r="F8" s="42"/>
      <c r="G8" s="42"/>
      <c r="H8" s="42"/>
      <c r="I8" s="37"/>
    </row>
    <row r="9" spans="1:9" x14ac:dyDescent="0.35">
      <c r="A9" s="94"/>
      <c r="B9" s="42"/>
      <c r="C9" s="42"/>
      <c r="D9" s="42"/>
      <c r="E9" s="42"/>
      <c r="F9" s="42"/>
      <c r="G9" s="42"/>
      <c r="H9" s="42"/>
      <c r="I9" s="37"/>
    </row>
    <row r="10" spans="1:9" x14ac:dyDescent="0.35">
      <c r="A10" s="94"/>
      <c r="B10" s="42" t="s">
        <v>209</v>
      </c>
      <c r="C10" s="42"/>
      <c r="D10" s="42"/>
      <c r="E10" s="42"/>
      <c r="F10" s="42"/>
      <c r="G10" s="42"/>
      <c r="H10" s="42"/>
      <c r="I10" s="37"/>
    </row>
    <row r="11" spans="1:9" x14ac:dyDescent="0.35">
      <c r="A11" s="94"/>
      <c r="B11" s="105"/>
      <c r="C11" s="42"/>
      <c r="D11" s="42"/>
      <c r="E11" s="42"/>
      <c r="F11" s="42"/>
      <c r="G11" s="42"/>
      <c r="H11" s="42"/>
      <c r="I11" s="37"/>
    </row>
    <row r="12" spans="1:9" x14ac:dyDescent="0.35">
      <c r="A12" s="94"/>
      <c r="B12" s="31" t="s">
        <v>215</v>
      </c>
      <c r="C12" s="104"/>
      <c r="D12" s="42"/>
      <c r="E12" s="42"/>
      <c r="F12" s="42"/>
      <c r="G12" s="68" t="s">
        <v>208</v>
      </c>
      <c r="H12" s="68" t="s">
        <v>207</v>
      </c>
      <c r="I12" s="37"/>
    </row>
    <row r="13" spans="1:9" x14ac:dyDescent="0.35">
      <c r="A13" s="94"/>
      <c r="B13" s="41" t="s">
        <v>194</v>
      </c>
      <c r="C13" s="41"/>
      <c r="D13" s="41"/>
      <c r="E13" s="41"/>
      <c r="F13" s="42"/>
      <c r="G13" s="103">
        <f>G19</f>
        <v>44</v>
      </c>
      <c r="H13" s="98">
        <f>H19</f>
        <v>5304579</v>
      </c>
      <c r="I13" s="37"/>
    </row>
    <row r="14" spans="1:9" x14ac:dyDescent="0.35">
      <c r="A14" s="94"/>
      <c r="B14" s="42" t="s">
        <v>193</v>
      </c>
      <c r="C14" s="42"/>
      <c r="D14" s="42"/>
      <c r="E14" s="42"/>
      <c r="F14" s="42"/>
      <c r="G14" s="99">
        <v>14</v>
      </c>
      <c r="H14" s="102">
        <v>1516694</v>
      </c>
      <c r="I14" s="37"/>
    </row>
    <row r="15" spans="1:9" x14ac:dyDescent="0.35">
      <c r="A15" s="94"/>
      <c r="B15" s="42" t="s">
        <v>192</v>
      </c>
      <c r="C15" s="42"/>
      <c r="D15" s="42"/>
      <c r="E15" s="42"/>
      <c r="F15" s="42"/>
      <c r="G15" s="99">
        <v>17</v>
      </c>
      <c r="H15" s="102">
        <v>1691095</v>
      </c>
      <c r="I15" s="37"/>
    </row>
    <row r="16" spans="1:9" x14ac:dyDescent="0.35">
      <c r="A16" s="94"/>
      <c r="B16" s="42" t="s">
        <v>191</v>
      </c>
      <c r="C16" s="42"/>
      <c r="D16" s="42"/>
      <c r="E16" s="42"/>
      <c r="F16" s="42"/>
      <c r="G16" s="99">
        <v>13</v>
      </c>
      <c r="H16" s="102">
        <v>2096790</v>
      </c>
      <c r="I16" s="37"/>
    </row>
    <row r="17" spans="1:9" x14ac:dyDescent="0.35">
      <c r="A17" s="94"/>
      <c r="B17" s="42" t="s">
        <v>190</v>
      </c>
      <c r="C17" s="42"/>
      <c r="D17" s="42"/>
      <c r="E17" s="42"/>
      <c r="F17" s="42"/>
      <c r="G17" s="99">
        <v>0</v>
      </c>
      <c r="H17" s="102">
        <v>0</v>
      </c>
      <c r="I17" s="37"/>
    </row>
    <row r="18" spans="1:9" x14ac:dyDescent="0.35">
      <c r="A18" s="94"/>
      <c r="B18" s="42" t="s">
        <v>206</v>
      </c>
      <c r="C18" s="42"/>
      <c r="D18" s="42"/>
      <c r="E18" s="42"/>
      <c r="F18" s="42"/>
      <c r="G18" s="101">
        <v>0</v>
      </c>
      <c r="H18" s="100">
        <v>0</v>
      </c>
      <c r="I18" s="37"/>
    </row>
    <row r="19" spans="1:9" x14ac:dyDescent="0.35">
      <c r="A19" s="94"/>
      <c r="B19" s="41" t="s">
        <v>205</v>
      </c>
      <c r="C19" s="41"/>
      <c r="D19" s="41"/>
      <c r="E19" s="41"/>
      <c r="F19" s="42"/>
      <c r="G19" s="99">
        <f>SUM(G14:G18)</f>
        <v>44</v>
      </c>
      <c r="H19" s="98">
        <f>(H14+H15+H16+H17+H18)</f>
        <v>5304579</v>
      </c>
      <c r="I19" s="37"/>
    </row>
    <row r="20" spans="1:9" ht="15" thickBot="1" x14ac:dyDescent="0.4">
      <c r="A20" s="94"/>
      <c r="B20" s="41"/>
      <c r="C20" s="41"/>
      <c r="D20" s="42"/>
      <c r="E20" s="42"/>
      <c r="F20" s="42"/>
      <c r="G20" s="97"/>
      <c r="H20" s="96"/>
      <c r="I20" s="37"/>
    </row>
    <row r="21" spans="1:9" ht="15" thickTop="1" x14ac:dyDescent="0.35">
      <c r="A21" s="94"/>
      <c r="B21" s="41"/>
      <c r="C21" s="41"/>
      <c r="D21" s="42"/>
      <c r="E21" s="42"/>
      <c r="F21" s="42"/>
      <c r="G21" s="40"/>
      <c r="H21" s="95"/>
      <c r="I21" s="37"/>
    </row>
    <row r="22" spans="1:9" x14ac:dyDescent="0.35">
      <c r="A22" s="94"/>
      <c r="B22" s="42"/>
      <c r="C22" s="42"/>
      <c r="D22" s="42"/>
      <c r="E22" s="42"/>
      <c r="F22" s="40"/>
      <c r="G22" s="40"/>
      <c r="H22" s="40"/>
      <c r="I22" s="37"/>
    </row>
    <row r="23" spans="1:9" ht="15" thickBot="1" x14ac:dyDescent="0.4">
      <c r="A23" s="94"/>
      <c r="B23" s="46"/>
      <c r="C23" s="46"/>
      <c r="D23" s="42"/>
      <c r="E23" s="42"/>
      <c r="F23" s="46"/>
      <c r="G23" s="46"/>
      <c r="H23" s="40"/>
      <c r="I23" s="37"/>
    </row>
    <row r="24" spans="1:9" x14ac:dyDescent="0.35">
      <c r="A24" s="94"/>
      <c r="B24" s="40" t="s">
        <v>204</v>
      </c>
      <c r="C24" s="40"/>
      <c r="D24" s="42"/>
      <c r="E24" s="42"/>
      <c r="F24" s="40"/>
      <c r="G24" s="40"/>
      <c r="H24" s="40"/>
      <c r="I24" s="37"/>
    </row>
    <row r="25" spans="1:9" x14ac:dyDescent="0.35">
      <c r="A25" s="94"/>
      <c r="B25" s="40"/>
      <c r="C25" s="40"/>
      <c r="D25" s="42"/>
      <c r="E25" s="42"/>
      <c r="F25" s="40" t="s">
        <v>203</v>
      </c>
      <c r="G25" s="40"/>
      <c r="H25" s="40"/>
      <c r="I25" s="37"/>
    </row>
    <row r="26" spans="1:9" x14ac:dyDescent="0.35">
      <c r="A26" s="94"/>
      <c r="B26" s="40" t="s">
        <v>218</v>
      </c>
      <c r="C26" s="40"/>
      <c r="D26" s="42"/>
      <c r="E26" s="42"/>
      <c r="F26" s="40" t="s">
        <v>202</v>
      </c>
      <c r="G26" s="40"/>
      <c r="H26" s="40"/>
      <c r="I26" s="37"/>
    </row>
    <row r="27" spans="1:9" x14ac:dyDescent="0.35">
      <c r="A27" s="94"/>
      <c r="B27" s="40"/>
      <c r="C27" s="40"/>
      <c r="D27" s="42"/>
      <c r="E27" s="42"/>
      <c r="F27" s="40"/>
      <c r="G27" s="40"/>
      <c r="H27" s="40"/>
      <c r="I27" s="37"/>
    </row>
    <row r="28" spans="1:9" ht="18.5" customHeight="1" x14ac:dyDescent="0.35">
      <c r="A28" s="94"/>
      <c r="B28" s="93" t="s">
        <v>201</v>
      </c>
      <c r="C28" s="93"/>
      <c r="D28" s="93"/>
      <c r="E28" s="93"/>
      <c r="F28" s="93"/>
      <c r="G28" s="93"/>
      <c r="H28" s="93"/>
      <c r="I28" s="37"/>
    </row>
    <row r="29" spans="1:9" ht="15" thickBot="1" x14ac:dyDescent="0.4">
      <c r="A29" s="92"/>
      <c r="B29" s="91"/>
      <c r="C29" s="91"/>
      <c r="D29" s="91"/>
      <c r="E29" s="91"/>
      <c r="F29" s="46"/>
      <c r="G29" s="46"/>
      <c r="H29" s="46"/>
      <c r="I29" s="9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2024-06-02T00:34:47Z</cp:lastPrinted>
  <dcterms:created xsi:type="dcterms:W3CDTF">2022-06-01T14:39:12Z</dcterms:created>
  <dcterms:modified xsi:type="dcterms:W3CDTF">2024-06-02T00:35:13Z</dcterms:modified>
</cp:coreProperties>
</file>