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1380054 FUND HOSP SAN JOSE (BUGA)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FACTURA'!$A$2:$AB$35</definedName>
    <definedName name="_xlnm._FilterDatabase" localSheetId="0" hidden="1">'INFO IPS'!$A$2:$K$35</definedName>
  </definedNames>
  <calcPr calcId="152511"/>
  <pivotCaches>
    <pivotCache cacheId="2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X1" i="2" l="1"/>
  <c r="V1" i="2" l="1"/>
  <c r="U1" i="2" l="1"/>
  <c r="S1" i="2"/>
  <c r="R1" i="2"/>
  <c r="Q1" i="2"/>
  <c r="P1" i="2"/>
  <c r="L1" i="2"/>
  <c r="J36" i="1" l="1"/>
  <c r="J1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Z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Z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Z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Z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Z2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Z3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</commentList>
</comments>
</file>

<file path=xl/sharedStrings.xml><?xml version="1.0" encoding="utf-8"?>
<sst xmlns="http://schemas.openxmlformats.org/spreadsheetml/2006/main" count="505" uniqueCount="162">
  <si>
    <t>FACTURA</t>
  </si>
  <si>
    <t>NIT ENTIDAD</t>
  </si>
  <si>
    <t>ENTIDAD</t>
  </si>
  <si>
    <t>NOMBRE CREDITO</t>
  </si>
  <si>
    <t xml:space="preserve">TIPO CREDITO </t>
  </si>
  <si>
    <t>FUENTE</t>
  </si>
  <si>
    <t>ENVIO</t>
  </si>
  <si>
    <t>FECHA DE EMISIÓN</t>
  </si>
  <si>
    <t xml:space="preserve">VALOR INICIAL </t>
  </si>
  <si>
    <t xml:space="preserve">SALDO AL CORTE </t>
  </si>
  <si>
    <t xml:space="preserve">EDAD MORA SEPARA CTE </t>
  </si>
  <si>
    <t>REGIMEN SUBSIDIADO</t>
  </si>
  <si>
    <t>FA708674</t>
  </si>
  <si>
    <t>FV</t>
  </si>
  <si>
    <t>1 A 30</t>
  </si>
  <si>
    <t>FA708257</t>
  </si>
  <si>
    <t>FA668201</t>
  </si>
  <si>
    <t>61 A 90</t>
  </si>
  <si>
    <t>FA443380</t>
  </si>
  <si>
    <t>MAS 360</t>
  </si>
  <si>
    <t>FA325705</t>
  </si>
  <si>
    <t>REGIMEN CONTRIBUTIVO</t>
  </si>
  <si>
    <t>FA715718</t>
  </si>
  <si>
    <t>FA702787</t>
  </si>
  <si>
    <t>FA735014</t>
  </si>
  <si>
    <t>CTE</t>
  </si>
  <si>
    <t>FA721578</t>
  </si>
  <si>
    <t>FA702989</t>
  </si>
  <si>
    <t>FA733438</t>
  </si>
  <si>
    <t>FA716198</t>
  </si>
  <si>
    <t>FA708579</t>
  </si>
  <si>
    <t>FA730071</t>
  </si>
  <si>
    <t>FA715540</t>
  </si>
  <si>
    <t>FA715476</t>
  </si>
  <si>
    <t>FA713240</t>
  </si>
  <si>
    <t>FA736778</t>
  </si>
  <si>
    <t>FA443434</t>
  </si>
  <si>
    <t>FA739648</t>
  </si>
  <si>
    <t>FA729742</t>
  </si>
  <si>
    <t>FA704608</t>
  </si>
  <si>
    <t>FA699449</t>
  </si>
  <si>
    <t>FA425067</t>
  </si>
  <si>
    <t>FA716365</t>
  </si>
  <si>
    <t>FA735696</t>
  </si>
  <si>
    <t>FA656330</t>
  </si>
  <si>
    <t>91 A 120</t>
  </si>
  <si>
    <t>FA705079</t>
  </si>
  <si>
    <t>FA700846</t>
  </si>
  <si>
    <t>FA701015</t>
  </si>
  <si>
    <t>FA667051</t>
  </si>
  <si>
    <t>FA714627</t>
  </si>
  <si>
    <t>FA710525</t>
  </si>
  <si>
    <t>FUNDACION HOSP SAN JOSE (BUGA)</t>
  </si>
  <si>
    <t>Llave</t>
  </si>
  <si>
    <t>891380054_FA708674</t>
  </si>
  <si>
    <t>891380054_FA708257</t>
  </si>
  <si>
    <t>891380054_FA668201</t>
  </si>
  <si>
    <t>891380054_FA443380</t>
  </si>
  <si>
    <t>891380054_FA325705</t>
  </si>
  <si>
    <t>891380054_FA715718</t>
  </si>
  <si>
    <t>891380054_FA702787</t>
  </si>
  <si>
    <t>891380054_FA735014</t>
  </si>
  <si>
    <t>891380054_FA721578</t>
  </si>
  <si>
    <t>891380054_FA702989</t>
  </si>
  <si>
    <t>891380054_FA733438</t>
  </si>
  <si>
    <t>891380054_FA716198</t>
  </si>
  <si>
    <t>891380054_FA708579</t>
  </si>
  <si>
    <t>891380054_FA730071</t>
  </si>
  <si>
    <t>891380054_FA715540</t>
  </si>
  <si>
    <t>891380054_FA715476</t>
  </si>
  <si>
    <t>891380054_FA713240</t>
  </si>
  <si>
    <t>891380054_FA736778</t>
  </si>
  <si>
    <t>891380054_FA443434</t>
  </si>
  <si>
    <t>891380054_FA739648</t>
  </si>
  <si>
    <t>891380054_FA729742</t>
  </si>
  <si>
    <t>891380054_FA704608</t>
  </si>
  <si>
    <t>891380054_FA699449</t>
  </si>
  <si>
    <t>891380054_FA425067</t>
  </si>
  <si>
    <t>891380054_FA716365</t>
  </si>
  <si>
    <t>891380054_FA735696</t>
  </si>
  <si>
    <t>891380054_FA656330</t>
  </si>
  <si>
    <t>891380054_FA705079</t>
  </si>
  <si>
    <t>891380054_FA700846</t>
  </si>
  <si>
    <t>891380054_FA701015</t>
  </si>
  <si>
    <t>891380054_FA667051</t>
  </si>
  <si>
    <t>891380054_FA714627</t>
  </si>
  <si>
    <t>891380054_FA710525</t>
  </si>
  <si>
    <t>Estado de Factura EPS Mayo 30</t>
  </si>
  <si>
    <t>Boxalud</t>
  </si>
  <si>
    <t>Finalizada</t>
  </si>
  <si>
    <t>Para respuesta prestador</t>
  </si>
  <si>
    <t>Fecha de radicación EPS</t>
  </si>
  <si>
    <t>valor Total Bruto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</si>
  <si>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</si>
  <si>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</si>
  <si>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</si>
  <si>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</si>
  <si>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</si>
  <si>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</si>
  <si>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</si>
  <si>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</si>
  <si>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</si>
  <si>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>Valor TF</t>
  </si>
  <si>
    <t xml:space="preserve">Fecha de compensacion </t>
  </si>
  <si>
    <t>Fecha de corte</t>
  </si>
  <si>
    <t>20.05.2024</t>
  </si>
  <si>
    <t>29.05.2024</t>
  </si>
  <si>
    <t>FACTURA CANCELADA</t>
  </si>
  <si>
    <t>FACTURA PENDIENTE EN PROGRAMACION DE PAGO</t>
  </si>
  <si>
    <t>Devuelta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</si>
  <si>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</si>
  <si>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1-SE DEVUELVE FACTURA CON SOPORTES COMPLETOS,, SERVICIO NO CUENTA CON  AUTORIZACION NAP DE 15 DIGITOS PARA LOS SERVICIOS FACTURADOS, POR FAVOR VALIDAR CON EL AREA ENCARGADA
autorizaciones@epsdelagente.com.co
capautorizaciones@epsdelagente.com.co
autorizacionescap@epsdelagente.com.co
2-PENDIENTE APLICAR AUDITORIA ADMINISTRATIVA</t>
  </si>
  <si>
    <t>FACTURA DEVUELTA</t>
  </si>
  <si>
    <t xml:space="preserve">Se ratifica objeción. AC POLIGLICOLICO 1 AG 1/2 RED (36MM) LONG 90CM 69,700, AGUJA PARA ANESTESIA DE PLEXOS 21G X 4 100MM 33,617, POLIPROPILENO 3-0 AG 3/8 REV CORT (24MM) LONG 45CM 15,800, GASA ESTERIL (3 X 3) 7.5CM X 7.5CM 8 PLIGUES X UNIDAD 10740, MASCARA P/ANESTESIA ACOLCHONADA VALV 4, 8,961, TUBO ENDOTRAQUEAL C/B 7.5MM DESECHABLE UNI 1 6,137, ATROPINA SULFATO SOLUCION INYECTABLE 1 MG/ML/1 ML 900, GUANTE ESTERIL DE LATEX 7.5 PAR 2, 1586, HOJA BISTURI ESTERIL NO. 15 DESCHABLE UN 1 272, GUANTE ESTERIL LATEX 6.5 PAR 1 1,387, GUANTE ESTERIL DE LATEX 8.0 PAR 3, 2379. NO FACTURABLES, INCLUIDOS EN PROCEDIMIENTO QUIRURGICO. TOTAL: 151.479,Se ratifica objeción. CULTIVO DE LIQUIDOS CORPORALES (BILIS L.C.R PERITONEAL PLEURAL ASCITICO SINOVIAL OTROS DIFERENTE A ORINA), sin soporte, sin interpretación: 15,190.,  Se ratifica objeción. CITOQUIMICO Y CITOLOGIA DE LIQUIDO PERITONEAL, sin interpretacion, 25,235, </t>
  </si>
  <si>
    <t>GLOSA ACEPTADA POR LA IPS</t>
  </si>
  <si>
    <t>FACTURA COVID-19</t>
  </si>
  <si>
    <t>FACTURA EN PROCESO INTERNO</t>
  </si>
  <si>
    <t>Covid-19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</si>
  <si>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</si>
  <si>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</si>
  <si>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</si>
  <si>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</si>
  <si>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</si>
  <si>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</si>
  <si>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</si>
  <si>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</si>
  <si>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</si>
  <si>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</si>
  <si>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</si>
  <si>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</si>
  <si>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</si>
  <si>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</si>
  <si>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</si>
  <si>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</si>
  <si>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</si>
  <si>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</si>
  <si>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</si>
  <si>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</si>
  <si>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</si>
  <si>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</si>
  <si>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</si>
  <si>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</si>
  <si>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</si>
  <si>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</si>
  <si>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CLOSA ACEPTADA POR LA IPS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</si>
  <si>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</si>
  <si>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</si>
  <si>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</si>
  <si>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</si>
  <si>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</si>
  <si>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</si>
  <si>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</si>
  <si>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</si>
  <si>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</si>
  <si>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</si>
  <si>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</si>
  <si>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</si>
  <si>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FUNDACION HOSP SAN JOSE (BUGA)</t>
  </si>
  <si>
    <t>NIT: 891380054</t>
  </si>
  <si>
    <t>Santiago de Cali, Mayo 31 del 2024</t>
  </si>
  <si>
    <t>Con Corte al dia: 30/04/2024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</si>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</sst>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75623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7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164" fontId="3" fillId="0" borderId="0" xfId="1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14" fontId="3" fillId="0" borderId="1" xfId="0" applyNumberFormat="1" applyFont="1" applyBorder="1"/>
    <xf numFmtId="164" fontId="3" fillId="0" borderId="1" xfId="1" applyNumberFormat="1" applyFont="1" applyBorder="1"/>
    <xf numFmtId="0" fontId="4" fillId="4" borderId="1" xfId="0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7" fillId="0" borderId="0" xfId="1" applyNumberFormat="1" applyFont="1"/>
    <xf numFmtId="0" fontId="4" fillId="7" borderId="1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8" fillId="8" borderId="1" xfId="1" applyNumberFormat="1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3" fillId="0" borderId="1" xfId="1" applyNumberFormat="1" applyFont="1" applyBorder="1" applyAlignment="1">
      <alignment wrapText="1"/>
    </xf>
    <xf numFmtId="164" fontId="4" fillId="10" borderId="1" xfId="1" applyNumberFormat="1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8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3" fillId="0" borderId="0" xfId="2" applyFont="1"/>
    <xf numFmtId="0" fontId="3" fillId="0" borderId="4" xfId="2" applyFont="1" applyBorder="1" applyAlignment="1">
      <alignment horizontal="centerContinuous"/>
    </xf>
    <xf numFmtId="0" fontId="3" fillId="0" borderId="6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3" fillId="0" borderId="7" xfId="2" applyFont="1" applyBorder="1" applyAlignment="1">
      <alignment horizontal="centerContinuous"/>
    </xf>
    <xf numFmtId="0" fontId="3" fillId="0" borderId="8" xfId="2" applyFont="1" applyBorder="1" applyAlignment="1">
      <alignment horizontal="centerContinuous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3" fillId="0" borderId="9" xfId="2" applyFont="1" applyBorder="1" applyAlignment="1">
      <alignment horizontal="centerContinuous"/>
    </xf>
    <xf numFmtId="0" fontId="3" fillId="0" borderId="11" xfId="2" applyFont="1" applyBorder="1" applyAlignment="1">
      <alignment horizontal="centerContinuous"/>
    </xf>
    <xf numFmtId="0" fontId="3" fillId="0" borderId="7" xfId="2" applyFont="1" applyBorder="1"/>
    <xf numFmtId="0" fontId="3" fillId="0" borderId="8" xfId="2" applyFont="1" applyBorder="1"/>
    <xf numFmtId="0" fontId="7" fillId="0" borderId="0" xfId="2" applyFont="1"/>
    <xf numFmtId="14" fontId="3" fillId="0" borderId="0" xfId="2" applyNumberFormat="1" applyFont="1"/>
    <xf numFmtId="166" fontId="3" fillId="0" borderId="0" xfId="2" applyNumberFormat="1" applyFont="1"/>
    <xf numFmtId="0" fontId="9" fillId="0" borderId="0" xfId="2" applyFont="1"/>
    <xf numFmtId="14" fontId="3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68" fontId="6" fillId="0" borderId="0" xfId="3" applyNumberFormat="1" applyFont="1" applyAlignment="1">
      <alignment horizontal="center"/>
    </xf>
    <xf numFmtId="169" fontId="6" fillId="0" borderId="0" xfId="4" applyNumberFormat="1" applyFont="1" applyAlignment="1">
      <alignment horizontal="right"/>
    </xf>
    <xf numFmtId="169" fontId="3" fillId="0" borderId="0" xfId="4" applyNumberFormat="1" applyFont="1"/>
    <xf numFmtId="168" fontId="9" fillId="0" borderId="0" xfId="3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68" fontId="3" fillId="0" borderId="0" xfId="3" applyNumberFormat="1" applyFont="1" applyAlignment="1">
      <alignment horizontal="center"/>
    </xf>
    <xf numFmtId="169" fontId="3" fillId="0" borderId="0" xfId="4" applyNumberFormat="1" applyFont="1" applyAlignment="1">
      <alignment horizontal="right"/>
    </xf>
    <xf numFmtId="169" fontId="3" fillId="0" borderId="0" xfId="2" applyNumberFormat="1" applyFont="1"/>
    <xf numFmtId="168" fontId="3" fillId="0" borderId="10" xfId="3" applyNumberFormat="1" applyFont="1" applyBorder="1" applyAlignment="1">
      <alignment horizontal="center"/>
    </xf>
    <xf numFmtId="169" fontId="3" fillId="0" borderId="10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169" fontId="7" fillId="0" borderId="0" xfId="4" applyNumberFormat="1" applyFont="1" applyAlignment="1">
      <alignment horizontal="right"/>
    </xf>
    <xf numFmtId="0" fontId="6" fillId="0" borderId="0" xfId="2" applyFont="1"/>
    <xf numFmtId="168" fontId="9" fillId="0" borderId="10" xfId="3" applyNumberFormat="1" applyFont="1" applyBorder="1" applyAlignment="1">
      <alignment horizontal="center"/>
    </xf>
    <xf numFmtId="169" fontId="9" fillId="0" borderId="10" xfId="4" applyNumberFormat="1" applyFont="1" applyBorder="1" applyAlignment="1">
      <alignment horizontal="right"/>
    </xf>
    <xf numFmtId="0" fontId="9" fillId="0" borderId="8" xfId="2" applyFont="1" applyBorder="1"/>
    <xf numFmtId="168" fontId="9" fillId="0" borderId="0" xfId="4" applyNumberFormat="1" applyFont="1" applyAlignment="1">
      <alignment horizontal="right"/>
    </xf>
    <xf numFmtId="168" fontId="6" fillId="0" borderId="16" xfId="3" applyNumberFormat="1" applyFont="1" applyBorder="1" applyAlignment="1">
      <alignment horizontal="center"/>
    </xf>
    <xf numFmtId="169" fontId="6" fillId="0" borderId="16" xfId="4" applyNumberFormat="1" applyFont="1" applyBorder="1" applyAlignment="1">
      <alignment horizontal="right"/>
    </xf>
    <xf numFmtId="170" fontId="9" fillId="0" borderId="0" xfId="2" applyNumberFormat="1" applyFont="1"/>
    <xf numFmtId="167" fontId="9" fillId="0" borderId="0" xfId="3" applyFont="1"/>
    <xf numFmtId="169" fontId="9" fillId="0" borderId="0" xfId="4" applyNumberFormat="1" applyFont="1"/>
    <xf numFmtId="170" fontId="6" fillId="0" borderId="10" xfId="2" applyNumberFormat="1" applyFont="1" applyBorder="1"/>
    <xf numFmtId="170" fontId="9" fillId="0" borderId="10" xfId="2" applyNumberFormat="1" applyFont="1" applyBorder="1"/>
    <xf numFmtId="167" fontId="6" fillId="0" borderId="10" xfId="3" applyFont="1" applyBorder="1"/>
    <xf numFmtId="169" fontId="9" fillId="0" borderId="10" xfId="4" applyNumberFormat="1" applyFont="1" applyBorder="1"/>
    <xf numFmtId="170" fontId="6" fillId="0" borderId="0" xfId="2" applyNumberFormat="1" applyFont="1"/>
    <xf numFmtId="0" fontId="12" fillId="0" borderId="0" xfId="2" applyFont="1" applyAlignment="1">
      <alignment horizontal="center" vertical="center" wrapText="1"/>
    </xf>
    <xf numFmtId="0" fontId="3" fillId="0" borderId="9" xfId="2" applyFont="1" applyBorder="1"/>
    <xf numFmtId="0" fontId="3" fillId="0" borderId="10" xfId="2" applyFont="1" applyBorder="1"/>
    <xf numFmtId="170" fontId="3" fillId="0" borderId="10" xfId="2" applyNumberFormat="1" applyFont="1" applyBorder="1"/>
    <xf numFmtId="0" fontId="3" fillId="0" borderId="11" xfId="2" applyFont="1" applyBorder="1"/>
    <xf numFmtId="0" fontId="9" fillId="0" borderId="4" xfId="2" applyFont="1" applyBorder="1" applyAlignment="1">
      <alignment horizontal="center"/>
    </xf>
    <xf numFmtId="0" fontId="9" fillId="0" borderId="6" xfId="2" applyFont="1" applyBorder="1" applyAlignment="1">
      <alignment horizontal="center"/>
    </xf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" fillId="0" borderId="0" xfId="5"/>
    <xf numFmtId="0" fontId="9" fillId="0" borderId="9" xfId="2" applyFont="1" applyBorder="1" applyAlignment="1">
      <alignment horizontal="center"/>
    </xf>
    <xf numFmtId="0" fontId="9" fillId="0" borderId="11" xfId="2" applyFont="1" applyBorder="1" applyAlignment="1">
      <alignment horizontal="center"/>
    </xf>
    <xf numFmtId="0" fontId="6" fillId="0" borderId="17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center" vertical="center" wrapText="1"/>
    </xf>
    <xf numFmtId="0" fontId="6" fillId="0" borderId="15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/>
    </xf>
    <xf numFmtId="0" fontId="9" fillId="0" borderId="7" xfId="2" applyFont="1" applyBorder="1"/>
    <xf numFmtId="166" fontId="9" fillId="0" borderId="0" xfId="2" applyNumberFormat="1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164" fontId="6" fillId="0" borderId="0" xfId="6" applyNumberFormat="1" applyFont="1"/>
    <xf numFmtId="171" fontId="6" fillId="0" borderId="0" xfId="6" applyNumberFormat="1" applyFont="1" applyAlignment="1">
      <alignment horizontal="right"/>
    </xf>
    <xf numFmtId="164" fontId="9" fillId="0" borderId="0" xfId="6" applyNumberFormat="1" applyFont="1" applyAlignment="1">
      <alignment horizontal="center"/>
    </xf>
    <xf numFmtId="171" fontId="9" fillId="0" borderId="0" xfId="6" applyNumberFormat="1" applyFont="1" applyAlignment="1">
      <alignment horizontal="right"/>
    </xf>
    <xf numFmtId="164" fontId="9" fillId="0" borderId="2" xfId="6" applyNumberFormat="1" applyFont="1" applyBorder="1" applyAlignment="1">
      <alignment horizontal="center"/>
    </xf>
    <xf numFmtId="171" fontId="9" fillId="0" borderId="2" xfId="6" applyNumberFormat="1" applyFont="1" applyBorder="1" applyAlignment="1">
      <alignment horizontal="right"/>
    </xf>
    <xf numFmtId="164" fontId="9" fillId="0" borderId="16" xfId="6" applyNumberFormat="1" applyFont="1" applyBorder="1" applyAlignment="1">
      <alignment horizontal="center"/>
    </xf>
    <xf numFmtId="171" fontId="9" fillId="0" borderId="16" xfId="6" applyNumberFormat="1" applyFont="1" applyBorder="1" applyAlignment="1">
      <alignment horizontal="right"/>
    </xf>
    <xf numFmtId="170" fontId="9" fillId="0" borderId="0" xfId="2" applyNumberFormat="1" applyFont="1" applyAlignment="1">
      <alignment horizontal="right"/>
    </xf>
    <xf numFmtId="0" fontId="12" fillId="0" borderId="0" xfId="5" applyFont="1" applyAlignment="1">
      <alignment horizontal="center" vertical="center" wrapText="1"/>
    </xf>
    <xf numFmtId="0" fontId="9" fillId="0" borderId="9" xfId="2" applyFont="1" applyBorder="1"/>
    <xf numFmtId="0" fontId="9" fillId="0" borderId="10" xfId="2" applyFont="1" applyBorder="1"/>
    <xf numFmtId="0" fontId="9" fillId="0" borderId="11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19"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3.338992476849" createdVersion="5" refreshedVersion="5" minRefreshableVersion="3" recordCount="33">
  <cacheSource type="worksheet">
    <worksheetSource ref="A2:AB35" sheet="ESTADO DE CADA FACTURA"/>
  </cacheSource>
  <cacheFields count="28">
    <cacheField name="NIT ENTIDAD" numFmtId="0">
      <sharedItems containsSemiMixedTypes="0" containsString="0" containsNumber="1" containsInteger="1" minValue="891380054" maxValue="891380054"/>
    </cacheField>
    <cacheField name="ENTIDAD" numFmtId="0">
      <sharedItems/>
    </cacheField>
    <cacheField name="NOMBRE CREDITO" numFmtId="0">
      <sharedItems/>
    </cacheField>
    <cacheField name="TIPO CREDITO " numFmtId="0">
      <sharedItems containsSemiMixedTypes="0" containsString="0" containsNumber="1" containsInteger="1" minValue="5" maxValue="10"/>
    </cacheField>
    <cacheField name="FUENTE" numFmtId="0">
      <sharedItems/>
    </cacheField>
    <cacheField name="FACTURA" numFmtId="0">
      <sharedItems/>
    </cacheField>
    <cacheField name="Llave" numFmtId="0">
      <sharedItems/>
    </cacheField>
    <cacheField name="ENVIO" numFmtId="0">
      <sharedItems containsString="0" containsBlank="1" containsNumber="1" containsInteger="1" minValue="11981" maxValue="18340"/>
    </cacheField>
    <cacheField name="FECHA DE EMISIÓN" numFmtId="14">
      <sharedItems containsSemiMixedTypes="0" containsNonDate="0" containsDate="1" containsString="0" minDate="2022-07-17T00:00:00" maxDate="2024-05-01T00:00:00"/>
    </cacheField>
    <cacheField name="Fecha de radicación EPS" numFmtId="14">
      <sharedItems containsDate="1" containsMixedTypes="1" minDate="2022-08-13T00:00:00" maxDate="2024-05-06T07:00:00"/>
    </cacheField>
    <cacheField name="VALOR INICIAL " numFmtId="164">
      <sharedItems containsSemiMixedTypes="0" containsString="0" containsNumber="1" containsInteger="1" minValue="81400" maxValue="7005370"/>
    </cacheField>
    <cacheField name="SALDO AL CORTE " numFmtId="164">
      <sharedItems containsSemiMixedTypes="0" containsString="0" containsNumber="1" containsInteger="1" minValue="52810" maxValue="3638354"/>
    </cacheField>
    <cacheField name="Estado de Factura EPS Mayo 30" numFmtId="0">
      <sharedItems count="5">
        <s v="FACTURA CANCELADA"/>
        <s v="FACTURA PENDIENTE EN PROGRAMACION DE PAGO"/>
        <s v="FACTURA DEVUELTA"/>
        <s v="GLOSA ACEPTADA POR LA IPS"/>
        <s v="FACTURA COVID-19"/>
      </sharedItems>
    </cacheField>
    <cacheField name="Boxalud" numFmtId="0">
      <sharedItems/>
    </cacheField>
    <cacheField name="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7005370"/>
    </cacheField>
    <cacheField name="valor Radicado" numFmtId="164">
      <sharedItems containsSemiMixedTypes="0" containsString="0" containsNumber="1" containsInteger="1" minValue="0" maxValue="7005370"/>
    </cacheField>
    <cacheField name="valor Glosa Aceptada" numFmtId="164">
      <sharedItems containsSemiMixedTypes="0" containsString="0" containsNumber="1" containsInteger="1" minValue="0" maxValue="651428"/>
    </cacheField>
    <cacheField name="valor Glosa Pendiente" numFmtId="164">
      <sharedItems containsSemiMixedTypes="0" containsString="0" containsNumber="1" containsInteger="1" minValue="0" maxValue="2248935"/>
    </cacheField>
    <cacheField name="Observacion objeccion" numFmtId="164">
      <sharedItems containsBlank="1" longText="1"/>
    </cacheField>
    <cacheField name="valor Pagar" numFmtId="164">
      <sharedItems containsSemiMixedTypes="0" containsString="0" containsNumber="1" containsInteger="1" minValue="0" maxValue="6866319"/>
    </cacheField>
    <cacheField name="Por pagar SAP" numFmtId="164">
      <sharedItems containsSemiMixedTypes="0" containsString="0" containsNumber="1" containsInteger="1" minValue="0" maxValue="3126894"/>
    </cacheField>
    <cacheField name="P. abiertas doc" numFmtId="0">
      <sharedItems containsString="0" containsBlank="1" containsNumber="1" containsInteger="1" minValue="1222438115" maxValue="1910620646"/>
    </cacheField>
    <cacheField name="Valor compensacion SAP" numFmtId="164">
      <sharedItems containsSemiMixedTypes="0" containsString="0" containsNumber="1" containsInteger="1" minValue="0" maxValue="465654"/>
    </cacheField>
    <cacheField name="Doc compensacion " numFmtId="0">
      <sharedItems containsString="0" containsBlank="1" containsNumber="1" containsInteger="1" minValue="2201511288" maxValue="4800063659"/>
    </cacheField>
    <cacheField name="Valor TF" numFmtId="0">
      <sharedItems containsString="0" containsBlank="1" containsNumber="1" containsInteger="1" minValue="1555154" maxValue="1555154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891380054"/>
    <s v="FUNDACION HOSP SAN JOSE (BUGA)"/>
    <s v="REGIMEN SUBSIDIADO"/>
    <n v="10"/>
    <s v="FV"/>
    <s v="FA708674"/>
    <s v="891380054_FA708674"/>
    <n v="18340"/>
    <d v="2024-03-17T00:00:00"/>
    <d v="2024-04-08T08:47:19"/>
    <n v="321628"/>
    <n v="321628"/>
    <x v="0"/>
    <s v="Finalizada"/>
    <m/>
    <n v="321628"/>
    <n v="321628"/>
    <n v="0"/>
    <n v="0"/>
    <m/>
    <n v="321628"/>
    <n v="0"/>
    <m/>
    <n v="321628"/>
    <n v="4800063659"/>
    <n v="1555154"/>
    <s v="20.05.2024"/>
    <d v="2024-04-30T00:00:00"/>
  </r>
  <r>
    <n v="891380054"/>
    <s v="FUNDACION HOSP SAN JOSE (BUGA)"/>
    <s v="REGIMEN SUBSIDIADO"/>
    <n v="10"/>
    <s v="FV"/>
    <s v="FA708257"/>
    <s v="891380054_FA708257"/>
    <n v="18340"/>
    <d v="2024-03-16T00:00:00"/>
    <d v="2024-04-08T08:42:55"/>
    <n v="465654"/>
    <n v="465654"/>
    <x v="0"/>
    <s v="Finalizada"/>
    <m/>
    <n v="465654"/>
    <n v="465654"/>
    <n v="0"/>
    <n v="0"/>
    <m/>
    <n v="465654"/>
    <n v="0"/>
    <m/>
    <n v="465654"/>
    <n v="4800063659"/>
    <n v="1555154"/>
    <s v="20.05.2024"/>
    <d v="2024-04-30T00:00:00"/>
  </r>
  <r>
    <n v="891380054"/>
    <s v="FUNDACION HOSP SAN JOSE (BUGA)"/>
    <s v="REGIMEN SUBSIDIADO"/>
    <n v="10"/>
    <s v="FV"/>
    <s v="FA668201"/>
    <s v="891380054_FA668201"/>
    <n v="17672"/>
    <d v="2024-01-20T00:00:00"/>
    <d v="2024-02-05T15:28:53"/>
    <n v="233221"/>
    <n v="233221"/>
    <x v="0"/>
    <s v="Finalizada"/>
    <m/>
    <n v="233221"/>
    <n v="233221"/>
    <n v="0"/>
    <n v="0"/>
    <m/>
    <n v="233221"/>
    <n v="0"/>
    <m/>
    <n v="233221"/>
    <n v="4800063659"/>
    <n v="1555154"/>
    <s v="20.05.2024"/>
    <d v="2024-04-30T00:00:00"/>
  </r>
  <r>
    <n v="891380054"/>
    <s v="FUNDACION HOSP SAN JOSE (BUGA)"/>
    <s v="REGIMEN SUBSIDIADO"/>
    <n v="10"/>
    <s v="FV"/>
    <s v="FA443380"/>
    <s v="891380054_FA443380"/>
    <n v="13928"/>
    <d v="2023-01-31T00:00:00"/>
    <d v="2023-07-14T08:34:40"/>
    <n v="7005370"/>
    <n v="52810"/>
    <x v="0"/>
    <s v="Finalizada"/>
    <m/>
    <n v="7005370"/>
    <n v="7005370"/>
    <n v="0"/>
    <n v="0"/>
    <m/>
    <n v="6866319"/>
    <n v="0"/>
    <m/>
    <n v="52810"/>
    <n v="2201511288"/>
    <n v="1555154"/>
    <s v="29.05.2024"/>
    <d v="2024-04-30T00:00:00"/>
  </r>
  <r>
    <n v="891380054"/>
    <s v="FUNDACION HOSP SAN JOSE (BUGA)"/>
    <s v="REGIMEN CONTRIBUTIVO"/>
    <n v="5"/>
    <s v="FV"/>
    <s v="FA325705"/>
    <s v="891380054_FA325705"/>
    <n v="11981"/>
    <d v="2022-07-17T00:00:00"/>
    <d v="2022-08-13T00:00:00"/>
    <n v="619176"/>
    <n v="433988"/>
    <x v="1"/>
    <s v="Finalizada"/>
    <m/>
    <n v="619176"/>
    <n v="619176"/>
    <n v="0"/>
    <n v="0"/>
    <m/>
    <n v="619176"/>
    <n v="0"/>
    <m/>
    <n v="0"/>
    <m/>
    <m/>
    <m/>
    <d v="2024-04-30T00:00:00"/>
  </r>
  <r>
    <n v="891380054"/>
    <s v="FUNDACION HOSP SAN JOSE (BUGA)"/>
    <s v="REGIMEN CONTRIBUTIVO"/>
    <n v="5"/>
    <s v="FV"/>
    <s v="FA715718"/>
    <s v="891380054_FA715718"/>
    <n v="18337"/>
    <d v="2024-03-28T00:00:00"/>
    <d v="2024-04-08T08:31:48"/>
    <n v="3126894"/>
    <n v="3126894"/>
    <x v="1"/>
    <s v="Finalizada"/>
    <m/>
    <n v="3126894"/>
    <n v="3126894"/>
    <n v="0"/>
    <n v="0"/>
    <m/>
    <n v="3126894"/>
    <n v="3126894"/>
    <n v="1222438280"/>
    <n v="0"/>
    <m/>
    <m/>
    <m/>
    <d v="2024-04-30T00:00:00"/>
  </r>
  <r>
    <n v="891380054"/>
    <s v="FUNDACION HOSP SAN JOSE (BUGA)"/>
    <s v="REGIMEN CONTRIBUTIVO"/>
    <n v="5"/>
    <s v="FV"/>
    <s v="FA702787"/>
    <s v="891380054_FA702787"/>
    <n v="18337"/>
    <d v="2024-03-09T00:00:00"/>
    <d v="2024-04-08T07:00:00"/>
    <n v="182500"/>
    <n v="182500"/>
    <x v="1"/>
    <s v="Finalizada"/>
    <m/>
    <n v="182500"/>
    <n v="182500"/>
    <n v="0"/>
    <n v="0"/>
    <m/>
    <n v="182500"/>
    <n v="182500"/>
    <n v="1222438336"/>
    <n v="0"/>
    <m/>
    <m/>
    <m/>
    <d v="2024-04-30T00:00:00"/>
  </r>
  <r>
    <n v="891380054"/>
    <s v="FUNDACION HOSP SAN JOSE (BUGA)"/>
    <s v="REGIMEN CONTRIBUTIVO"/>
    <n v="5"/>
    <s v="FV"/>
    <s v="FA735014"/>
    <s v="891380054_FA735014"/>
    <m/>
    <d v="2024-04-24T00:00:00"/>
    <d v="2024-05-06T07:00:00"/>
    <n v="182531"/>
    <n v="182531"/>
    <x v="1"/>
    <s v="Finalizada"/>
    <m/>
    <n v="182531"/>
    <n v="182531"/>
    <n v="0"/>
    <n v="0"/>
    <m/>
    <n v="182531"/>
    <n v="0"/>
    <m/>
    <n v="0"/>
    <m/>
    <m/>
    <m/>
    <d v="2024-04-30T00:00:00"/>
  </r>
  <r>
    <n v="891380054"/>
    <s v="FUNDACION HOSP SAN JOSE (BUGA)"/>
    <s v="REGIMEN CONTRIBUTIVO"/>
    <n v="5"/>
    <s v="FV"/>
    <s v="FA721578"/>
    <s v="891380054_FA721578"/>
    <m/>
    <d v="2024-04-06T00:00:00"/>
    <d v="2024-05-06T07:00:00"/>
    <n v="491948"/>
    <n v="491948"/>
    <x v="1"/>
    <s v="Finalizada"/>
    <m/>
    <n v="491948"/>
    <n v="491948"/>
    <n v="0"/>
    <n v="0"/>
    <m/>
    <n v="491948"/>
    <n v="0"/>
    <m/>
    <n v="0"/>
    <m/>
    <m/>
    <m/>
    <d v="2024-04-30T00:00:00"/>
  </r>
  <r>
    <n v="891380054"/>
    <s v="FUNDACION HOSP SAN JOSE (BUGA)"/>
    <s v="REGIMEN CONTRIBUTIVO"/>
    <n v="5"/>
    <s v="FV"/>
    <s v="FA702989"/>
    <s v="891380054_FA702989"/>
    <n v="18337"/>
    <d v="2024-03-10T00:00:00"/>
    <d v="2024-04-08T07:00:00"/>
    <n v="302862"/>
    <n v="302862"/>
    <x v="1"/>
    <s v="Finalizada"/>
    <m/>
    <n v="302862"/>
    <n v="302862"/>
    <n v="0"/>
    <n v="0"/>
    <m/>
    <n v="302862"/>
    <n v="302862"/>
    <n v="1222438124"/>
    <n v="0"/>
    <m/>
    <m/>
    <m/>
    <d v="2024-04-30T00:00:00"/>
  </r>
  <r>
    <n v="891380054"/>
    <s v="FUNDACION HOSP SAN JOSE (BUGA)"/>
    <s v="REGIMEN CONTRIBUTIVO"/>
    <n v="5"/>
    <s v="FV"/>
    <s v="FA733438"/>
    <s v="891380054_FA733438"/>
    <m/>
    <d v="2024-04-22T00:00:00"/>
    <d v="2024-05-06T07:00:00"/>
    <n v="3638354"/>
    <n v="3638354"/>
    <x v="1"/>
    <s v="Finalizada"/>
    <m/>
    <n v="3638354"/>
    <n v="3638354"/>
    <n v="0"/>
    <n v="0"/>
    <m/>
    <n v="3638354"/>
    <n v="0"/>
    <m/>
    <n v="0"/>
    <m/>
    <m/>
    <m/>
    <d v="2024-04-30T00:00:00"/>
  </r>
  <r>
    <n v="891380054"/>
    <s v="FUNDACION HOSP SAN JOSE (BUGA)"/>
    <s v="REGIMEN CONTRIBUTIVO"/>
    <n v="5"/>
    <s v="FV"/>
    <s v="FA716198"/>
    <s v="891380054_FA716198"/>
    <n v="18337"/>
    <d v="2024-03-29T00:00:00"/>
    <e v="#N/A"/>
    <n v="528717"/>
    <n v="528717"/>
    <x v="2"/>
    <s v="Devuelta"/>
    <m/>
    <n v="0"/>
    <n v="0"/>
    <n v="0"/>
    <n v="528717"/>
    <s v="AUT: SE REALIZA DEVOLUCIÓN DE FACTURA CON SOPORTES COMPLETOS, FACTURA NO CUENTA CON AUTORIZACIÓN PARA LOS SERVICIOS FACTURADOS, FAVOR COMUNICARSE CON EL ÁREA ENCARGADA, SOLICITARLA A LA capautorizaciones@epsdelagente.com.co"/>
    <n v="0"/>
    <n v="0"/>
    <m/>
    <n v="0"/>
    <m/>
    <m/>
    <m/>
    <d v="2024-04-30T00:00:00"/>
  </r>
  <r>
    <n v="891380054"/>
    <s v="FUNDACION HOSP SAN JOSE (BUGA)"/>
    <s v="REGIMEN CONTRIBUTIVO"/>
    <n v="5"/>
    <s v="FV"/>
    <s v="FA708579"/>
    <s v="891380054_FA708579"/>
    <n v="18337"/>
    <d v="2024-03-17T00:00:00"/>
    <d v="2024-04-08T08:01:01"/>
    <n v="173880"/>
    <n v="173880"/>
    <x v="1"/>
    <s v="Finalizada"/>
    <m/>
    <n v="173880"/>
    <n v="173880"/>
    <n v="0"/>
    <n v="0"/>
    <m/>
    <n v="173880"/>
    <n v="173880"/>
    <n v="1222438138"/>
    <n v="0"/>
    <m/>
    <m/>
    <m/>
    <d v="2024-04-30T00:00:00"/>
  </r>
  <r>
    <n v="891380054"/>
    <s v="FUNDACION HOSP SAN JOSE (BUGA)"/>
    <s v="REGIMEN CONTRIBUTIVO"/>
    <n v="5"/>
    <s v="FV"/>
    <s v="FA730071"/>
    <s v="891380054_FA730071"/>
    <m/>
    <d v="2024-04-17T00:00:00"/>
    <d v="2024-05-06T07:00:00"/>
    <n v="247185"/>
    <n v="247185"/>
    <x v="1"/>
    <s v="Finalizada"/>
    <m/>
    <n v="247185"/>
    <n v="247185"/>
    <n v="0"/>
    <n v="0"/>
    <m/>
    <n v="247185"/>
    <n v="0"/>
    <m/>
    <n v="0"/>
    <m/>
    <m/>
    <m/>
    <d v="2024-04-30T00:00:00"/>
  </r>
  <r>
    <n v="891380054"/>
    <s v="FUNDACION HOSP SAN JOSE (BUGA)"/>
    <s v="REGIMEN CONTRIBUTIVO"/>
    <n v="5"/>
    <s v="FV"/>
    <s v="FA715540"/>
    <s v="891380054_FA715540"/>
    <n v="18337"/>
    <d v="2024-03-27T00:00:00"/>
    <d v="2024-04-08T08:21:25"/>
    <n v="221900"/>
    <n v="221900"/>
    <x v="1"/>
    <s v="Finalizada"/>
    <m/>
    <n v="221900"/>
    <n v="221900"/>
    <n v="0"/>
    <n v="0"/>
    <m/>
    <n v="221900"/>
    <n v="221900"/>
    <n v="1222438278"/>
    <n v="0"/>
    <m/>
    <m/>
    <m/>
    <d v="2024-04-30T00:00:00"/>
  </r>
  <r>
    <n v="891380054"/>
    <s v="FUNDACION HOSP SAN JOSE (BUGA)"/>
    <s v="REGIMEN CONTRIBUTIVO"/>
    <n v="5"/>
    <s v="FV"/>
    <s v="FA715476"/>
    <s v="891380054_FA715476"/>
    <n v="18337"/>
    <d v="2024-03-27T00:00:00"/>
    <d v="2024-04-08T08:17:56"/>
    <n v="249255"/>
    <n v="249255"/>
    <x v="1"/>
    <s v="Finalizada"/>
    <m/>
    <n v="249255"/>
    <n v="249255"/>
    <n v="0"/>
    <n v="0"/>
    <m/>
    <n v="249255"/>
    <n v="249255"/>
    <n v="1222438277"/>
    <n v="0"/>
    <m/>
    <m/>
    <m/>
    <d v="2024-04-30T00:00:00"/>
  </r>
  <r>
    <n v="891380054"/>
    <s v="FUNDACION HOSP SAN JOSE (BUGA)"/>
    <s v="REGIMEN CONTRIBUTIVO"/>
    <n v="5"/>
    <s v="FV"/>
    <s v="FA713240"/>
    <s v="891380054_FA713240"/>
    <n v="18337"/>
    <d v="2024-03-24T00:00:00"/>
    <d v="2024-04-08T08:09:34"/>
    <n v="344040"/>
    <n v="344040"/>
    <x v="1"/>
    <s v="Finalizada"/>
    <m/>
    <n v="344040"/>
    <n v="344040"/>
    <n v="0"/>
    <n v="0"/>
    <m/>
    <n v="344040"/>
    <n v="344040"/>
    <n v="1222438254"/>
    <n v="0"/>
    <m/>
    <m/>
    <m/>
    <d v="2024-04-30T00:00:00"/>
  </r>
  <r>
    <n v="891380054"/>
    <s v="FUNDACION HOSP SAN JOSE (BUGA)"/>
    <s v="REGIMEN CONTRIBUTIVO"/>
    <n v="5"/>
    <s v="FV"/>
    <s v="FA736778"/>
    <s v="891380054_FA736778"/>
    <m/>
    <d v="2024-04-26T00:00:00"/>
    <d v="2024-05-06T07:00:00"/>
    <n v="242964"/>
    <n v="242964"/>
    <x v="1"/>
    <s v="Finalizada"/>
    <m/>
    <n v="242964"/>
    <n v="242964"/>
    <n v="0"/>
    <n v="0"/>
    <m/>
    <n v="242964"/>
    <n v="0"/>
    <m/>
    <n v="0"/>
    <m/>
    <m/>
    <m/>
    <d v="2024-04-30T00:00:00"/>
  </r>
  <r>
    <n v="891380054"/>
    <s v="FUNDACION HOSP SAN JOSE (BUGA)"/>
    <s v="REGIMEN CONTRIBUTIVO"/>
    <n v="5"/>
    <s v="FV"/>
    <s v="FA443434"/>
    <s v="891380054_FA443434"/>
    <n v="13927"/>
    <d v="2023-01-31T00:00:00"/>
    <d v="2023-11-07T08:08:37"/>
    <n v="6188606"/>
    <n v="651428"/>
    <x v="3"/>
    <s v="Para respuesta prestador"/>
    <m/>
    <n v="6188606"/>
    <n v="6188606"/>
    <n v="651428"/>
    <n v="55572"/>
    <s v="Se ratifica objeción. AC POLIGLICOLICO 1 AG 1/2 RED (36MM) LONG 90CM 69,700, AGUJA PARA ANESTESIA DE PLEXOS 21G X 4 100MM 33,617, POLIPROPILENO 3-0 AG 3/8 REV CORT (24MM) LONG 45CM 15,800, GASA ESTERIL (3 X 3) 7.5CM X 7.5CM 8 PLIGUES X UNIDAD 10740, MASCARA P/ANESTESIA ACOLCHONADA VALV 4, 8,961, TUBO ENDOTRAQUEAL C/B 7.5MM DESECHABLE UNI 1 6,137, ATROPINA SULFATO SOLUCION INYECTABLE 1 MG/ML/1 ML 900, GUANTE ESTERIL DE LATEX 7.5 PAR 2, 1586, HOJA BISTURI ESTERIL NO. 15 DESCHABLE UN 1 272, GUANTE ESTERIL LATEX 6.5 PAR 1 1,387, GUANTE ESTERIL DE LATEX 8.0 PAR 3, 2379. NO FACTURABLES, INCLUIDOS EN PROCEDIMIENTO QUIRURGICO. TOTAL: 151.479,Se ratifica objeción. CULTIVO DE LIQUIDOS CORPORALES (BILIS L.C.R PERITONEAL PLEURAL ASCITICO SINOVIAL OTROS DIFERENTE A ORINA), sin soporte, sin interpretación: 15,190.,  Se ratifica objeción. CITOQUIMICO Y CITOLOGIA DE LIQUIDO PERITONEAL, sin interpretacion, 25,235, "/>
    <n v="5481606"/>
    <n v="0"/>
    <m/>
    <n v="0"/>
    <m/>
    <m/>
    <m/>
    <d v="2024-04-30T00:00:00"/>
  </r>
  <r>
    <n v="891380054"/>
    <s v="FUNDACION HOSP SAN JOSE (BUGA)"/>
    <s v="REGIMEN CONTRIBUTIVO"/>
    <n v="5"/>
    <s v="FV"/>
    <s v="FA739648"/>
    <s v="891380054_FA739648"/>
    <m/>
    <d v="2024-04-30T00:00:00"/>
    <d v="2024-05-06T07:00:00"/>
    <n v="81400"/>
    <n v="81400"/>
    <x v="1"/>
    <s v="Finalizada"/>
    <m/>
    <n v="81400"/>
    <n v="81400"/>
    <n v="0"/>
    <n v="0"/>
    <m/>
    <n v="81400"/>
    <n v="0"/>
    <m/>
    <n v="0"/>
    <m/>
    <m/>
    <m/>
    <d v="2024-04-30T00:00:00"/>
  </r>
  <r>
    <n v="891380054"/>
    <s v="FUNDACION HOSP SAN JOSE (BUGA)"/>
    <s v="REGIMEN CONTRIBUTIVO"/>
    <n v="5"/>
    <s v="FV"/>
    <s v="FA729742"/>
    <s v="891380054_FA729742"/>
    <m/>
    <d v="2024-04-17T00:00:00"/>
    <d v="2024-05-06T07:00:00"/>
    <n v="334672"/>
    <n v="334672"/>
    <x v="1"/>
    <s v="Finalizada"/>
    <m/>
    <n v="334672"/>
    <n v="334672"/>
    <n v="0"/>
    <n v="0"/>
    <m/>
    <n v="334672"/>
    <n v="0"/>
    <m/>
    <n v="0"/>
    <m/>
    <m/>
    <m/>
    <d v="2024-04-30T00:00:00"/>
  </r>
  <r>
    <n v="891380054"/>
    <s v="FUNDACION HOSP SAN JOSE (BUGA)"/>
    <s v="REGIMEN CONTRIBUTIVO"/>
    <n v="5"/>
    <s v="FV"/>
    <s v="FA704608"/>
    <s v="891380054_FA704608"/>
    <n v="18337"/>
    <d v="2024-03-12T00:00:00"/>
    <d v="2024-04-08T07:00:00"/>
    <n v="592005"/>
    <n v="523924"/>
    <x v="1"/>
    <s v="Finalizada"/>
    <m/>
    <n v="592005"/>
    <n v="592005"/>
    <n v="0"/>
    <n v="0"/>
    <m/>
    <n v="523924"/>
    <n v="523924"/>
    <n v="1222438128"/>
    <n v="0"/>
    <m/>
    <m/>
    <m/>
    <d v="2024-04-30T00:00:00"/>
  </r>
  <r>
    <n v="891380054"/>
    <s v="FUNDACION HOSP SAN JOSE (BUGA)"/>
    <s v="REGIMEN CONTRIBUTIVO"/>
    <n v="5"/>
    <s v="FV"/>
    <s v="FA699449"/>
    <s v="891380054_FA699449"/>
    <n v="18337"/>
    <d v="2024-03-05T00:00:00"/>
    <d v="2024-04-08T07:00:00"/>
    <n v="425407"/>
    <n v="425407"/>
    <x v="1"/>
    <s v="Finalizada"/>
    <m/>
    <n v="425407"/>
    <n v="425407"/>
    <n v="0"/>
    <n v="0"/>
    <m/>
    <n v="425407"/>
    <n v="425407"/>
    <n v="1222438115"/>
    <n v="0"/>
    <m/>
    <m/>
    <m/>
    <d v="2024-04-30T00:00:00"/>
  </r>
  <r>
    <n v="891380054"/>
    <s v="FUNDACION HOSP SAN JOSE (BUGA)"/>
    <s v="REGIMEN CONTRIBUTIVO"/>
    <n v="5"/>
    <s v="FV"/>
    <s v="FA425067"/>
    <s v="891380054_FA425067"/>
    <n v="13922"/>
    <d v="2022-12-27T00:00:00"/>
    <d v="2023-02-20T00:00:00"/>
    <n v="133849"/>
    <n v="133849"/>
    <x v="4"/>
    <s v="Finalizada"/>
    <m/>
    <n v="133849"/>
    <n v="133849"/>
    <n v="0"/>
    <n v="0"/>
    <m/>
    <n v="133849"/>
    <n v="133849"/>
    <n v="1910620646"/>
    <n v="0"/>
    <m/>
    <m/>
    <m/>
    <d v="2024-04-30T00:00:00"/>
  </r>
  <r>
    <n v="891380054"/>
    <s v="FUNDACION HOSP SAN JOSE (BUGA)"/>
    <s v="REGIMEN CONTRIBUTIVO"/>
    <n v="5"/>
    <s v="FV"/>
    <s v="FA716365"/>
    <s v="891380054_FA716365"/>
    <n v="18337"/>
    <d v="2024-03-30T00:00:00"/>
    <d v="2024-04-08T08:37:24"/>
    <n v="81400"/>
    <n v="81400"/>
    <x v="1"/>
    <s v="Finalizada"/>
    <m/>
    <n v="81400"/>
    <n v="81400"/>
    <n v="0"/>
    <n v="0"/>
    <m/>
    <n v="81400"/>
    <n v="81400"/>
    <n v="1222438290"/>
    <n v="0"/>
    <m/>
    <m/>
    <m/>
    <d v="2024-04-30T00:00:00"/>
  </r>
  <r>
    <n v="891380054"/>
    <s v="FUNDACION HOSP SAN JOSE (BUGA)"/>
    <s v="REGIMEN CONTRIBUTIVO"/>
    <n v="5"/>
    <s v="FV"/>
    <s v="FA735696"/>
    <s v="891380054_FA735696"/>
    <m/>
    <d v="2024-04-25T00:00:00"/>
    <d v="2024-05-06T07:00:00"/>
    <n v="234400"/>
    <n v="234400"/>
    <x v="1"/>
    <s v="Finalizada"/>
    <m/>
    <n v="234400"/>
    <n v="234400"/>
    <n v="0"/>
    <n v="0"/>
    <m/>
    <n v="234400"/>
    <n v="0"/>
    <m/>
    <n v="0"/>
    <m/>
    <m/>
    <m/>
    <d v="2024-04-30T00:00:00"/>
  </r>
  <r>
    <n v="891380054"/>
    <s v="FUNDACION HOSP SAN JOSE (BUGA)"/>
    <s v="REGIMEN CONTRIBUTIVO"/>
    <n v="5"/>
    <s v="FV"/>
    <s v="FA656330"/>
    <s v="891380054_FA656330"/>
    <n v="17382"/>
    <d v="2023-12-31T00:00:00"/>
    <d v="2024-01-10T09:23:50"/>
    <n v="229736"/>
    <n v="229736"/>
    <x v="0"/>
    <s v="Finalizada"/>
    <m/>
    <n v="229736"/>
    <n v="229736"/>
    <n v="0"/>
    <n v="0"/>
    <m/>
    <n v="229736"/>
    <n v="0"/>
    <m/>
    <n v="229736"/>
    <n v="4800063659"/>
    <n v="1555154"/>
    <s v="20.05.2024"/>
    <d v="2024-04-30T00:00:00"/>
  </r>
  <r>
    <n v="891380054"/>
    <s v="FUNDACION HOSP SAN JOSE (BUGA)"/>
    <s v="REGIMEN CONTRIBUTIVO"/>
    <n v="5"/>
    <s v="FV"/>
    <s v="FA705079"/>
    <s v="891380054_FA705079"/>
    <n v="18337"/>
    <d v="2024-03-12T00:00:00"/>
    <e v="#N/A"/>
    <n v="2541170"/>
    <n v="2248935"/>
    <x v="2"/>
    <s v="Devuelta"/>
    <m/>
    <n v="0"/>
    <n v="0"/>
    <n v="0"/>
    <n v="2248935"/>
    <s v="1-SE DEVUELVE FACTURA CON SOPORTES COMPLETOS,, SERVICIO NO CUENTA CON  AUTORIZACION NAP DE 15 DIGITOS PARA LOS SERVICIOS FACTURADOS, POR FAVOR VALIDAR CON EL AREA ENCARGADA_x000a_autorizaciones@epsdelagente.com.co_x000a_capautorizaciones@epsdelagente.com.co_x000a_autorizacionescap@epsdelagente.com.co_x000a_2-PENDIENTE APLICAR AUDITORIA ADMINISTRATIVA"/>
    <n v="0"/>
    <n v="0"/>
    <m/>
    <n v="0"/>
    <m/>
    <m/>
    <m/>
    <d v="2024-04-30T00:00:00"/>
  </r>
  <r>
    <n v="891380054"/>
    <s v="FUNDACION HOSP SAN JOSE (BUGA)"/>
    <s v="REGIMEN CONTRIBUTIVO"/>
    <n v="5"/>
    <s v="FV"/>
    <s v="FA700846"/>
    <s v="891380054_FA700846"/>
    <n v="18337"/>
    <d v="2024-03-06T00:00:00"/>
    <d v="2024-04-08T07:00:00"/>
    <n v="1085301"/>
    <n v="1085301"/>
    <x v="1"/>
    <s v="Finalizada"/>
    <m/>
    <n v="1085301"/>
    <n v="1085301"/>
    <n v="0"/>
    <n v="0"/>
    <m/>
    <n v="1085301"/>
    <n v="1085301"/>
    <n v="1222438117"/>
    <n v="0"/>
    <m/>
    <m/>
    <m/>
    <d v="2024-04-30T00:00:00"/>
  </r>
  <r>
    <n v="891380054"/>
    <s v="FUNDACION HOSP SAN JOSE (BUGA)"/>
    <s v="REGIMEN CONTRIBUTIVO"/>
    <n v="5"/>
    <s v="FV"/>
    <s v="FA701015"/>
    <s v="891380054_FA701015"/>
    <n v="18337"/>
    <d v="2024-03-07T00:00:00"/>
    <d v="2024-04-08T07:00:00"/>
    <n v="81400"/>
    <n v="81400"/>
    <x v="1"/>
    <s v="Finalizada"/>
    <m/>
    <n v="81400"/>
    <n v="81400"/>
    <n v="0"/>
    <n v="0"/>
    <m/>
    <n v="81400"/>
    <n v="81400"/>
    <n v="1222438118"/>
    <n v="0"/>
    <m/>
    <m/>
    <m/>
    <d v="2024-04-30T00:00:00"/>
  </r>
  <r>
    <n v="891380054"/>
    <s v="FUNDACION HOSP SAN JOSE (BUGA)"/>
    <s v="REGIMEN CONTRIBUTIVO"/>
    <n v="5"/>
    <s v="FV"/>
    <s v="FA667051"/>
    <s v="891380054_FA667051"/>
    <n v="17671"/>
    <d v="2024-01-19T00:00:00"/>
    <d v="2024-03-04T14:15:32"/>
    <n v="304915"/>
    <n v="304915"/>
    <x v="0"/>
    <s v="Finalizada"/>
    <m/>
    <n v="304915"/>
    <n v="304915"/>
    <n v="0"/>
    <n v="0"/>
    <m/>
    <n v="304915"/>
    <n v="0"/>
    <m/>
    <n v="304915"/>
    <n v="4800063659"/>
    <n v="1555154"/>
    <s v="20.05.2024"/>
    <d v="2024-04-30T00:00:00"/>
  </r>
  <r>
    <n v="891380054"/>
    <s v="FUNDACION HOSP SAN JOSE (BUGA)"/>
    <s v="REGIMEN CONTRIBUTIVO"/>
    <n v="5"/>
    <s v="FV"/>
    <s v="FA714627"/>
    <s v="891380054_FA714627"/>
    <n v="18337"/>
    <d v="2024-03-26T00:00:00"/>
    <d v="2024-04-08T08:14:15"/>
    <n v="490160"/>
    <n v="490160"/>
    <x v="1"/>
    <s v="Finalizada"/>
    <m/>
    <n v="490160"/>
    <n v="490160"/>
    <n v="0"/>
    <n v="0"/>
    <m/>
    <n v="490160"/>
    <n v="490160"/>
    <n v="1222438270"/>
    <n v="0"/>
    <m/>
    <m/>
    <m/>
    <d v="2024-04-30T00:00:00"/>
  </r>
  <r>
    <n v="891380054"/>
    <s v="FUNDACION HOSP SAN JOSE (BUGA)"/>
    <s v="REGIMEN CONTRIBUTIVO"/>
    <n v="5"/>
    <s v="FV"/>
    <s v="FA710525"/>
    <s v="891380054_FA710525"/>
    <n v="18337"/>
    <d v="2024-03-19T00:00:00"/>
    <d v="2024-04-08T08:06:03"/>
    <n v="81400"/>
    <n v="81400"/>
    <x v="1"/>
    <s v="Finalizada"/>
    <m/>
    <n v="81400"/>
    <n v="81400"/>
    <n v="0"/>
    <n v="0"/>
    <m/>
    <n v="81400"/>
    <n v="81400"/>
    <n v="1222438151"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B3:D9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axis="axisRow" dataField="1" showAll="0">
      <items count="6">
        <item x="0"/>
        <item x="4"/>
        <item x="2"/>
        <item x="1"/>
        <item x="3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2" subtotal="count" baseField="0" baseItem="0"/>
    <dataField name="Saldo IPS " fld="11" baseField="0" baseItem="0" numFmtId="164"/>
  </dataFields>
  <formats count="19">
    <format dxfId="18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2" type="button" dataOnly="0" labelOnly="1" outline="0" axis="axisRow" fieldPosition="0"/>
    </format>
    <format dxfId="13">
      <pivotArea dataOnly="0" labelOnly="1" fieldPosition="0">
        <references count="1">
          <reference field="12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2" type="button" dataOnly="0" labelOnly="1" outline="0" axis="axisRow" fieldPosition="0"/>
    </format>
    <format dxfId="7">
      <pivotArea dataOnly="0" labelOnly="1" fieldPosition="0">
        <references count="1">
          <reference field="12" count="0"/>
        </references>
      </pivotArea>
    </format>
    <format dxfId="6">
      <pivotArea dataOnly="0" labelOnly="1" grandRow="1" outline="0" fieldPosition="0"/>
    </format>
    <format dxfId="5">
      <pivotArea field="12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C14" sqref="C14"/>
    </sheetView>
  </sheetViews>
  <sheetFormatPr baseColWidth="10" defaultRowHeight="12.5" x14ac:dyDescent="0.25"/>
  <cols>
    <col min="5" max="5" width="5.1796875" customWidth="1"/>
    <col min="10" max="10" width="13.81640625" style="1" bestFit="1" customWidth="1"/>
  </cols>
  <sheetData>
    <row r="1" spans="1:11" x14ac:dyDescent="0.25">
      <c r="J1" s="1">
        <f>SUBTOTAL(9,J3:J35)</f>
        <v>18428658</v>
      </c>
    </row>
    <row r="2" spans="1:11" ht="74.25" customHeight="1" x14ac:dyDescent="0.25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3" t="s">
        <v>0</v>
      </c>
      <c r="G2" s="2" t="s">
        <v>6</v>
      </c>
      <c r="H2" s="2" t="s">
        <v>7</v>
      </c>
      <c r="I2" s="4" t="s">
        <v>8</v>
      </c>
      <c r="J2" s="5" t="s">
        <v>9</v>
      </c>
      <c r="K2" s="3" t="s">
        <v>10</v>
      </c>
    </row>
    <row r="3" spans="1:11" x14ac:dyDescent="0.25">
      <c r="A3" s="6">
        <v>891380054</v>
      </c>
      <c r="B3" s="6" t="s">
        <v>52</v>
      </c>
      <c r="C3" s="6" t="s">
        <v>11</v>
      </c>
      <c r="D3" s="6">
        <v>10</v>
      </c>
      <c r="E3" s="6" t="s">
        <v>13</v>
      </c>
      <c r="F3" t="s">
        <v>12</v>
      </c>
      <c r="G3" s="6">
        <v>18340</v>
      </c>
      <c r="H3" s="7">
        <v>45368</v>
      </c>
      <c r="I3" s="8">
        <v>321628</v>
      </c>
      <c r="J3" s="8">
        <v>321628</v>
      </c>
      <c r="K3" t="s">
        <v>14</v>
      </c>
    </row>
    <row r="4" spans="1:11" x14ac:dyDescent="0.25">
      <c r="A4" s="6">
        <v>891380054</v>
      </c>
      <c r="B4" s="6" t="s">
        <v>52</v>
      </c>
      <c r="C4" s="6" t="s">
        <v>11</v>
      </c>
      <c r="D4" s="6">
        <v>10</v>
      </c>
      <c r="E4" s="6" t="s">
        <v>13</v>
      </c>
      <c r="F4" t="s">
        <v>15</v>
      </c>
      <c r="G4" s="6">
        <v>18340</v>
      </c>
      <c r="H4" s="7">
        <v>45367</v>
      </c>
      <c r="I4" s="8">
        <v>465654</v>
      </c>
      <c r="J4" s="8">
        <v>465654</v>
      </c>
      <c r="K4" t="s">
        <v>14</v>
      </c>
    </row>
    <row r="5" spans="1:11" x14ac:dyDescent="0.25">
      <c r="A5" s="6">
        <v>891380054</v>
      </c>
      <c r="B5" s="6" t="s">
        <v>52</v>
      </c>
      <c r="C5" s="6" t="s">
        <v>11</v>
      </c>
      <c r="D5" s="6">
        <v>10</v>
      </c>
      <c r="E5" s="6" t="s">
        <v>13</v>
      </c>
      <c r="F5" t="s">
        <v>16</v>
      </c>
      <c r="G5" s="6">
        <v>17672</v>
      </c>
      <c r="H5" s="7">
        <v>45311</v>
      </c>
      <c r="I5" s="8">
        <v>233221</v>
      </c>
      <c r="J5" s="8">
        <v>233221</v>
      </c>
      <c r="K5" t="s">
        <v>17</v>
      </c>
    </row>
    <row r="6" spans="1:11" x14ac:dyDescent="0.25">
      <c r="A6" s="6">
        <v>891380054</v>
      </c>
      <c r="B6" s="6" t="s">
        <v>52</v>
      </c>
      <c r="C6" s="6" t="s">
        <v>11</v>
      </c>
      <c r="D6" s="6">
        <v>10</v>
      </c>
      <c r="E6" s="6" t="s">
        <v>13</v>
      </c>
      <c r="F6" t="s">
        <v>18</v>
      </c>
      <c r="G6" s="6">
        <v>13928</v>
      </c>
      <c r="H6" s="7">
        <v>44957</v>
      </c>
      <c r="I6" s="8">
        <v>7005370</v>
      </c>
      <c r="J6" s="8">
        <v>52810</v>
      </c>
      <c r="K6" t="s">
        <v>19</v>
      </c>
    </row>
    <row r="7" spans="1:11" x14ac:dyDescent="0.25">
      <c r="A7" s="6">
        <v>891380054</v>
      </c>
      <c r="B7" s="6" t="s">
        <v>52</v>
      </c>
      <c r="C7" s="6" t="s">
        <v>21</v>
      </c>
      <c r="D7" s="6">
        <v>5</v>
      </c>
      <c r="E7" s="6" t="s">
        <v>13</v>
      </c>
      <c r="F7" t="s">
        <v>20</v>
      </c>
      <c r="G7" s="6">
        <v>11981</v>
      </c>
      <c r="H7" s="7">
        <v>44759</v>
      </c>
      <c r="I7" s="8">
        <v>619176</v>
      </c>
      <c r="J7" s="8">
        <v>433988</v>
      </c>
      <c r="K7" t="s">
        <v>19</v>
      </c>
    </row>
    <row r="8" spans="1:11" x14ac:dyDescent="0.25">
      <c r="A8" s="6">
        <v>891380054</v>
      </c>
      <c r="B8" s="6" t="s">
        <v>52</v>
      </c>
      <c r="C8" s="6" t="s">
        <v>21</v>
      </c>
      <c r="D8" s="6">
        <v>5</v>
      </c>
      <c r="E8" s="6" t="s">
        <v>13</v>
      </c>
      <c r="F8" t="s">
        <v>22</v>
      </c>
      <c r="G8" s="6">
        <v>18337</v>
      </c>
      <c r="H8" s="7">
        <v>45379</v>
      </c>
      <c r="I8" s="8">
        <v>3126894</v>
      </c>
      <c r="J8" s="8">
        <v>3126894</v>
      </c>
      <c r="K8" t="s">
        <v>14</v>
      </c>
    </row>
    <row r="9" spans="1:11" x14ac:dyDescent="0.25">
      <c r="A9" s="6">
        <v>891380054</v>
      </c>
      <c r="B9" s="6" t="s">
        <v>52</v>
      </c>
      <c r="C9" s="6" t="s">
        <v>21</v>
      </c>
      <c r="D9" s="6">
        <v>5</v>
      </c>
      <c r="E9" s="6" t="s">
        <v>13</v>
      </c>
      <c r="F9" t="s">
        <v>23</v>
      </c>
      <c r="G9" s="6">
        <v>18337</v>
      </c>
      <c r="H9" s="7">
        <v>45360</v>
      </c>
      <c r="I9" s="8">
        <v>182500</v>
      </c>
      <c r="J9" s="8">
        <v>182500</v>
      </c>
      <c r="K9" t="s">
        <v>14</v>
      </c>
    </row>
    <row r="10" spans="1:11" x14ac:dyDescent="0.25">
      <c r="A10" s="6">
        <v>891380054</v>
      </c>
      <c r="B10" s="6" t="s">
        <v>52</v>
      </c>
      <c r="C10" s="6" t="s">
        <v>21</v>
      </c>
      <c r="D10" s="6">
        <v>5</v>
      </c>
      <c r="E10" s="6" t="s">
        <v>13</v>
      </c>
      <c r="F10" t="s">
        <v>24</v>
      </c>
      <c r="G10" s="6"/>
      <c r="H10" s="7">
        <v>45406</v>
      </c>
      <c r="I10" s="8">
        <v>182531</v>
      </c>
      <c r="J10" s="8">
        <v>182531</v>
      </c>
      <c r="K10" t="s">
        <v>25</v>
      </c>
    </row>
    <row r="11" spans="1:11" x14ac:dyDescent="0.25">
      <c r="A11" s="6">
        <v>891380054</v>
      </c>
      <c r="B11" s="6" t="s">
        <v>52</v>
      </c>
      <c r="C11" s="6" t="s">
        <v>21</v>
      </c>
      <c r="D11" s="6">
        <v>5</v>
      </c>
      <c r="E11" s="6" t="s">
        <v>13</v>
      </c>
      <c r="F11" t="s">
        <v>26</v>
      </c>
      <c r="G11" s="6"/>
      <c r="H11" s="7">
        <v>45388</v>
      </c>
      <c r="I11" s="8">
        <v>491948</v>
      </c>
      <c r="J11" s="8">
        <v>491948</v>
      </c>
      <c r="K11" t="s">
        <v>25</v>
      </c>
    </row>
    <row r="12" spans="1:11" x14ac:dyDescent="0.25">
      <c r="A12" s="6">
        <v>891380054</v>
      </c>
      <c r="B12" s="6" t="s">
        <v>52</v>
      </c>
      <c r="C12" s="6" t="s">
        <v>21</v>
      </c>
      <c r="D12" s="6">
        <v>5</v>
      </c>
      <c r="E12" s="6" t="s">
        <v>13</v>
      </c>
      <c r="F12" t="s">
        <v>27</v>
      </c>
      <c r="G12" s="6">
        <v>18337</v>
      </c>
      <c r="H12" s="7">
        <v>45361</v>
      </c>
      <c r="I12" s="8">
        <v>302862</v>
      </c>
      <c r="J12" s="8">
        <v>302862</v>
      </c>
      <c r="K12" t="s">
        <v>14</v>
      </c>
    </row>
    <row r="13" spans="1:11" x14ac:dyDescent="0.25">
      <c r="A13" s="6">
        <v>891380054</v>
      </c>
      <c r="B13" s="6" t="s">
        <v>52</v>
      </c>
      <c r="C13" s="6" t="s">
        <v>21</v>
      </c>
      <c r="D13" s="6">
        <v>5</v>
      </c>
      <c r="E13" s="6" t="s">
        <v>13</v>
      </c>
      <c r="F13" t="s">
        <v>28</v>
      </c>
      <c r="G13" s="6"/>
      <c r="H13" s="7">
        <v>45404</v>
      </c>
      <c r="I13" s="8">
        <v>3638354</v>
      </c>
      <c r="J13" s="8">
        <v>3638354</v>
      </c>
      <c r="K13" t="s">
        <v>25</v>
      </c>
    </row>
    <row r="14" spans="1:11" x14ac:dyDescent="0.25">
      <c r="A14" s="6">
        <v>891380054</v>
      </c>
      <c r="B14" s="6" t="s">
        <v>52</v>
      </c>
      <c r="C14" s="6" t="s">
        <v>21</v>
      </c>
      <c r="D14" s="6">
        <v>5</v>
      </c>
      <c r="E14" s="6" t="s">
        <v>13</v>
      </c>
      <c r="F14" t="s">
        <v>29</v>
      </c>
      <c r="G14" s="6">
        <v>18337</v>
      </c>
      <c r="H14" s="7">
        <v>45380</v>
      </c>
      <c r="I14" s="8">
        <v>528717</v>
      </c>
      <c r="J14" s="8">
        <v>528717</v>
      </c>
      <c r="K14" t="s">
        <v>14</v>
      </c>
    </row>
    <row r="15" spans="1:11" x14ac:dyDescent="0.25">
      <c r="A15" s="6">
        <v>891380054</v>
      </c>
      <c r="B15" s="6" t="s">
        <v>52</v>
      </c>
      <c r="C15" s="6" t="s">
        <v>21</v>
      </c>
      <c r="D15" s="6">
        <v>5</v>
      </c>
      <c r="E15" s="6" t="s">
        <v>13</v>
      </c>
      <c r="F15" t="s">
        <v>30</v>
      </c>
      <c r="G15" s="6">
        <v>18337</v>
      </c>
      <c r="H15" s="7">
        <v>45368</v>
      </c>
      <c r="I15" s="8">
        <v>173880</v>
      </c>
      <c r="J15" s="8">
        <v>173880</v>
      </c>
      <c r="K15" t="s">
        <v>14</v>
      </c>
    </row>
    <row r="16" spans="1:11" x14ac:dyDescent="0.25">
      <c r="A16" s="6">
        <v>891380054</v>
      </c>
      <c r="B16" s="6" t="s">
        <v>52</v>
      </c>
      <c r="C16" s="6" t="s">
        <v>21</v>
      </c>
      <c r="D16" s="6">
        <v>5</v>
      </c>
      <c r="E16" s="6" t="s">
        <v>13</v>
      </c>
      <c r="F16" t="s">
        <v>31</v>
      </c>
      <c r="G16" s="6"/>
      <c r="H16" s="7">
        <v>45399</v>
      </c>
      <c r="I16" s="8">
        <v>247185</v>
      </c>
      <c r="J16" s="8">
        <v>247185</v>
      </c>
      <c r="K16" t="s">
        <v>25</v>
      </c>
    </row>
    <row r="17" spans="1:11" x14ac:dyDescent="0.25">
      <c r="A17" s="6">
        <v>891380054</v>
      </c>
      <c r="B17" s="6" t="s">
        <v>52</v>
      </c>
      <c r="C17" s="6" t="s">
        <v>21</v>
      </c>
      <c r="D17" s="6">
        <v>5</v>
      </c>
      <c r="E17" s="6" t="s">
        <v>13</v>
      </c>
      <c r="F17" t="s">
        <v>32</v>
      </c>
      <c r="G17" s="6">
        <v>18337</v>
      </c>
      <c r="H17" s="7">
        <v>45378</v>
      </c>
      <c r="I17" s="8">
        <v>221900</v>
      </c>
      <c r="J17" s="8">
        <v>221900</v>
      </c>
      <c r="K17" t="s">
        <v>14</v>
      </c>
    </row>
    <row r="18" spans="1:11" x14ac:dyDescent="0.25">
      <c r="A18" s="6">
        <v>891380054</v>
      </c>
      <c r="B18" s="6" t="s">
        <v>52</v>
      </c>
      <c r="C18" s="6" t="s">
        <v>21</v>
      </c>
      <c r="D18" s="6">
        <v>5</v>
      </c>
      <c r="E18" s="6" t="s">
        <v>13</v>
      </c>
      <c r="F18" t="s">
        <v>33</v>
      </c>
      <c r="G18" s="6">
        <v>18337</v>
      </c>
      <c r="H18" s="7">
        <v>45378</v>
      </c>
      <c r="I18" s="8">
        <v>249255</v>
      </c>
      <c r="J18" s="8">
        <v>249255</v>
      </c>
      <c r="K18" t="s">
        <v>14</v>
      </c>
    </row>
    <row r="19" spans="1:11" x14ac:dyDescent="0.25">
      <c r="A19" s="6">
        <v>891380054</v>
      </c>
      <c r="B19" s="6" t="s">
        <v>52</v>
      </c>
      <c r="C19" s="6" t="s">
        <v>21</v>
      </c>
      <c r="D19" s="6">
        <v>5</v>
      </c>
      <c r="E19" s="6" t="s">
        <v>13</v>
      </c>
      <c r="F19" t="s">
        <v>34</v>
      </c>
      <c r="G19" s="6">
        <v>18337</v>
      </c>
      <c r="H19" s="7">
        <v>45375</v>
      </c>
      <c r="I19" s="8">
        <v>344040</v>
      </c>
      <c r="J19" s="8">
        <v>344040</v>
      </c>
      <c r="K19" t="s">
        <v>14</v>
      </c>
    </row>
    <row r="20" spans="1:11" x14ac:dyDescent="0.25">
      <c r="A20" s="6">
        <v>891380054</v>
      </c>
      <c r="B20" s="6" t="s">
        <v>52</v>
      </c>
      <c r="C20" s="6" t="s">
        <v>21</v>
      </c>
      <c r="D20" s="6">
        <v>5</v>
      </c>
      <c r="E20" s="6" t="s">
        <v>13</v>
      </c>
      <c r="F20" t="s">
        <v>35</v>
      </c>
      <c r="G20" s="6"/>
      <c r="H20" s="7">
        <v>45408</v>
      </c>
      <c r="I20" s="8">
        <v>242964</v>
      </c>
      <c r="J20" s="8">
        <v>242964</v>
      </c>
      <c r="K20" t="s">
        <v>25</v>
      </c>
    </row>
    <row r="21" spans="1:11" x14ac:dyDescent="0.25">
      <c r="A21" s="6">
        <v>891380054</v>
      </c>
      <c r="B21" s="6" t="s">
        <v>52</v>
      </c>
      <c r="C21" s="6" t="s">
        <v>21</v>
      </c>
      <c r="D21" s="6">
        <v>5</v>
      </c>
      <c r="E21" s="6" t="s">
        <v>13</v>
      </c>
      <c r="F21" t="s">
        <v>36</v>
      </c>
      <c r="G21" s="6">
        <v>13927</v>
      </c>
      <c r="H21" s="7">
        <v>44957</v>
      </c>
      <c r="I21" s="8">
        <v>6188606</v>
      </c>
      <c r="J21" s="8">
        <v>651428</v>
      </c>
      <c r="K21" t="s">
        <v>19</v>
      </c>
    </row>
    <row r="22" spans="1:11" x14ac:dyDescent="0.25">
      <c r="A22" s="6">
        <v>891380054</v>
      </c>
      <c r="B22" s="6" t="s">
        <v>52</v>
      </c>
      <c r="C22" s="6" t="s">
        <v>21</v>
      </c>
      <c r="D22" s="6">
        <v>5</v>
      </c>
      <c r="E22" s="6" t="s">
        <v>13</v>
      </c>
      <c r="F22" t="s">
        <v>37</v>
      </c>
      <c r="G22" s="6"/>
      <c r="H22" s="7">
        <v>45412</v>
      </c>
      <c r="I22" s="8">
        <v>81400</v>
      </c>
      <c r="J22" s="8">
        <v>81400</v>
      </c>
      <c r="K22" t="s">
        <v>25</v>
      </c>
    </row>
    <row r="23" spans="1:11" x14ac:dyDescent="0.25">
      <c r="A23" s="6">
        <v>891380054</v>
      </c>
      <c r="B23" s="6" t="s">
        <v>52</v>
      </c>
      <c r="C23" s="6" t="s">
        <v>21</v>
      </c>
      <c r="D23" s="6">
        <v>5</v>
      </c>
      <c r="E23" s="6" t="s">
        <v>13</v>
      </c>
      <c r="F23" t="s">
        <v>38</v>
      </c>
      <c r="G23" s="6"/>
      <c r="H23" s="7">
        <v>45399</v>
      </c>
      <c r="I23" s="8">
        <v>334672</v>
      </c>
      <c r="J23" s="8">
        <v>334672</v>
      </c>
      <c r="K23" t="s">
        <v>25</v>
      </c>
    </row>
    <row r="24" spans="1:11" x14ac:dyDescent="0.25">
      <c r="A24" s="6">
        <v>891380054</v>
      </c>
      <c r="B24" s="6" t="s">
        <v>52</v>
      </c>
      <c r="C24" s="6" t="s">
        <v>21</v>
      </c>
      <c r="D24" s="6">
        <v>5</v>
      </c>
      <c r="E24" s="6" t="s">
        <v>13</v>
      </c>
      <c r="F24" t="s">
        <v>39</v>
      </c>
      <c r="G24" s="6">
        <v>18337</v>
      </c>
      <c r="H24" s="7">
        <v>45363</v>
      </c>
      <c r="I24" s="8">
        <v>592005</v>
      </c>
      <c r="J24" s="8">
        <v>523924</v>
      </c>
      <c r="K24" t="s">
        <v>14</v>
      </c>
    </row>
    <row r="25" spans="1:11" x14ac:dyDescent="0.25">
      <c r="A25" s="6">
        <v>891380054</v>
      </c>
      <c r="B25" s="6" t="s">
        <v>52</v>
      </c>
      <c r="C25" s="6" t="s">
        <v>21</v>
      </c>
      <c r="D25" s="6">
        <v>5</v>
      </c>
      <c r="E25" s="6" t="s">
        <v>13</v>
      </c>
      <c r="F25" t="s">
        <v>40</v>
      </c>
      <c r="G25" s="6">
        <v>18337</v>
      </c>
      <c r="H25" s="7">
        <v>45356</v>
      </c>
      <c r="I25" s="8">
        <v>425407</v>
      </c>
      <c r="J25" s="8">
        <v>425407</v>
      </c>
      <c r="K25" t="s">
        <v>14</v>
      </c>
    </row>
    <row r="26" spans="1:11" x14ac:dyDescent="0.25">
      <c r="A26" s="6">
        <v>891380054</v>
      </c>
      <c r="B26" s="6" t="s">
        <v>52</v>
      </c>
      <c r="C26" s="6" t="s">
        <v>21</v>
      </c>
      <c r="D26" s="6">
        <v>5</v>
      </c>
      <c r="E26" s="6" t="s">
        <v>13</v>
      </c>
      <c r="F26" t="s">
        <v>41</v>
      </c>
      <c r="G26" s="6">
        <v>13922</v>
      </c>
      <c r="H26" s="7">
        <v>44922</v>
      </c>
      <c r="I26" s="8">
        <v>133849</v>
      </c>
      <c r="J26" s="8">
        <v>133849</v>
      </c>
      <c r="K26" t="s">
        <v>19</v>
      </c>
    </row>
    <row r="27" spans="1:11" x14ac:dyDescent="0.25">
      <c r="A27" s="6">
        <v>891380054</v>
      </c>
      <c r="B27" s="6" t="s">
        <v>52</v>
      </c>
      <c r="C27" s="6" t="s">
        <v>21</v>
      </c>
      <c r="D27" s="6">
        <v>5</v>
      </c>
      <c r="E27" s="6" t="s">
        <v>13</v>
      </c>
      <c r="F27" t="s">
        <v>42</v>
      </c>
      <c r="G27" s="6">
        <v>18337</v>
      </c>
      <c r="H27" s="7">
        <v>45381</v>
      </c>
      <c r="I27" s="8">
        <v>81400</v>
      </c>
      <c r="J27" s="8">
        <v>81400</v>
      </c>
      <c r="K27" t="s">
        <v>14</v>
      </c>
    </row>
    <row r="28" spans="1:11" x14ac:dyDescent="0.25">
      <c r="A28" s="6">
        <v>891380054</v>
      </c>
      <c r="B28" s="6" t="s">
        <v>52</v>
      </c>
      <c r="C28" s="6" t="s">
        <v>21</v>
      </c>
      <c r="D28" s="6">
        <v>5</v>
      </c>
      <c r="E28" s="6" t="s">
        <v>13</v>
      </c>
      <c r="F28" t="s">
        <v>43</v>
      </c>
      <c r="G28" s="6"/>
      <c r="H28" s="7">
        <v>45407</v>
      </c>
      <c r="I28" s="8">
        <v>234400</v>
      </c>
      <c r="J28" s="8">
        <v>234400</v>
      </c>
      <c r="K28" t="s">
        <v>25</v>
      </c>
    </row>
    <row r="29" spans="1:11" x14ac:dyDescent="0.25">
      <c r="A29" s="6">
        <v>891380054</v>
      </c>
      <c r="B29" s="6" t="s">
        <v>52</v>
      </c>
      <c r="C29" s="6" t="s">
        <v>21</v>
      </c>
      <c r="D29" s="6">
        <v>5</v>
      </c>
      <c r="E29" s="6" t="s">
        <v>13</v>
      </c>
      <c r="F29" t="s">
        <v>44</v>
      </c>
      <c r="G29" s="6">
        <v>17382</v>
      </c>
      <c r="H29" s="7">
        <v>45291</v>
      </c>
      <c r="I29" s="8">
        <v>229736</v>
      </c>
      <c r="J29" s="8">
        <v>229736</v>
      </c>
      <c r="K29" t="s">
        <v>45</v>
      </c>
    </row>
    <row r="30" spans="1:11" x14ac:dyDescent="0.25">
      <c r="A30" s="6">
        <v>891380054</v>
      </c>
      <c r="B30" s="6" t="s">
        <v>52</v>
      </c>
      <c r="C30" s="6" t="s">
        <v>21</v>
      </c>
      <c r="D30" s="6">
        <v>5</v>
      </c>
      <c r="E30" s="6" t="s">
        <v>13</v>
      </c>
      <c r="F30" t="s">
        <v>46</v>
      </c>
      <c r="G30" s="6">
        <v>18337</v>
      </c>
      <c r="H30" s="7">
        <v>45363</v>
      </c>
      <c r="I30" s="8">
        <v>2541170</v>
      </c>
      <c r="J30" s="8">
        <v>2248935</v>
      </c>
      <c r="K30" t="s">
        <v>14</v>
      </c>
    </row>
    <row r="31" spans="1:11" x14ac:dyDescent="0.25">
      <c r="A31" s="6">
        <v>891380054</v>
      </c>
      <c r="B31" s="6" t="s">
        <v>52</v>
      </c>
      <c r="C31" s="6" t="s">
        <v>21</v>
      </c>
      <c r="D31" s="6">
        <v>5</v>
      </c>
      <c r="E31" s="6" t="s">
        <v>13</v>
      </c>
      <c r="F31" t="s">
        <v>47</v>
      </c>
      <c r="G31" s="6">
        <v>18337</v>
      </c>
      <c r="H31" s="7">
        <v>45357</v>
      </c>
      <c r="I31" s="8">
        <v>1085301</v>
      </c>
      <c r="J31" s="8">
        <v>1085301</v>
      </c>
      <c r="K31" t="s">
        <v>14</v>
      </c>
    </row>
    <row r="32" spans="1:11" x14ac:dyDescent="0.25">
      <c r="A32" s="6">
        <v>891380054</v>
      </c>
      <c r="B32" s="6" t="s">
        <v>52</v>
      </c>
      <c r="C32" s="6" t="s">
        <v>21</v>
      </c>
      <c r="D32" s="6">
        <v>5</v>
      </c>
      <c r="E32" s="6" t="s">
        <v>13</v>
      </c>
      <c r="F32" t="s">
        <v>48</v>
      </c>
      <c r="G32" s="6">
        <v>18337</v>
      </c>
      <c r="H32" s="7">
        <v>45358</v>
      </c>
      <c r="I32" s="8">
        <v>81400</v>
      </c>
      <c r="J32" s="8">
        <v>81400</v>
      </c>
      <c r="K32" t="s">
        <v>14</v>
      </c>
    </row>
    <row r="33" spans="1:11" x14ac:dyDescent="0.25">
      <c r="A33" s="6">
        <v>891380054</v>
      </c>
      <c r="B33" s="6" t="s">
        <v>52</v>
      </c>
      <c r="C33" s="6" t="s">
        <v>21</v>
      </c>
      <c r="D33" s="6">
        <v>5</v>
      </c>
      <c r="E33" s="6" t="s">
        <v>13</v>
      </c>
      <c r="F33" t="s">
        <v>49</v>
      </c>
      <c r="G33" s="6">
        <v>17671</v>
      </c>
      <c r="H33" s="7">
        <v>45310</v>
      </c>
      <c r="I33" s="8">
        <v>304915</v>
      </c>
      <c r="J33" s="8">
        <v>304915</v>
      </c>
      <c r="K33" t="s">
        <v>17</v>
      </c>
    </row>
    <row r="34" spans="1:11" x14ac:dyDescent="0.25">
      <c r="A34" s="6">
        <v>891380054</v>
      </c>
      <c r="B34" s="6" t="s">
        <v>52</v>
      </c>
      <c r="C34" s="6" t="s">
        <v>21</v>
      </c>
      <c r="D34" s="6">
        <v>5</v>
      </c>
      <c r="E34" s="6" t="s">
        <v>13</v>
      </c>
      <c r="F34" t="s">
        <v>50</v>
      </c>
      <c r="G34" s="6">
        <v>18337</v>
      </c>
      <c r="H34" s="7">
        <v>45377</v>
      </c>
      <c r="I34" s="8">
        <v>490160</v>
      </c>
      <c r="J34" s="8">
        <v>490160</v>
      </c>
      <c r="K34" t="s">
        <v>14</v>
      </c>
    </row>
    <row r="35" spans="1:11" x14ac:dyDescent="0.25">
      <c r="A35" s="6">
        <v>891380054</v>
      </c>
      <c r="B35" s="6" t="s">
        <v>52</v>
      </c>
      <c r="C35" s="6" t="s">
        <v>21</v>
      </c>
      <c r="D35" s="6">
        <v>5</v>
      </c>
      <c r="E35" s="6" t="s">
        <v>13</v>
      </c>
      <c r="F35" t="s">
        <v>51</v>
      </c>
      <c r="G35" s="6">
        <v>18337</v>
      </c>
      <c r="H35" s="7">
        <v>45370</v>
      </c>
      <c r="I35" s="8">
        <v>81400</v>
      </c>
      <c r="J35" s="8">
        <v>81400</v>
      </c>
      <c r="K35" t="s">
        <v>14</v>
      </c>
    </row>
    <row r="36" spans="1:11" x14ac:dyDescent="0.25">
      <c r="J36" s="1">
        <f>SUM(J3:J35)</f>
        <v>18428658</v>
      </c>
    </row>
  </sheetData>
  <autoFilter ref="A2:K3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80" zoomScaleNormal="80" workbookViewId="0">
      <selection activeCell="C8" sqref="C8:D8"/>
    </sheetView>
  </sheetViews>
  <sheetFormatPr baseColWidth="10" defaultRowHeight="12.5" x14ac:dyDescent="0.25"/>
  <cols>
    <col min="1" max="1" width="7.7265625" customWidth="1"/>
    <col min="2" max="2" width="47.54296875" bestFit="1" customWidth="1"/>
    <col min="3" max="3" width="14.08984375" style="34" bestFit="1" customWidth="1"/>
    <col min="4" max="4" width="13.7265625" style="1" bestFit="1" customWidth="1"/>
  </cols>
  <sheetData>
    <row r="2" spans="2:4" ht="13" thickBot="1" x14ac:dyDescent="0.3"/>
    <row r="3" spans="2:4" ht="13" thickBot="1" x14ac:dyDescent="0.3">
      <c r="B3" s="31" t="s">
        <v>118</v>
      </c>
      <c r="C3" s="35" t="s">
        <v>120</v>
      </c>
      <c r="D3" s="32" t="s">
        <v>121</v>
      </c>
    </row>
    <row r="4" spans="2:4" x14ac:dyDescent="0.25">
      <c r="B4" s="30" t="s">
        <v>107</v>
      </c>
      <c r="C4" s="36">
        <v>6</v>
      </c>
      <c r="D4" s="29">
        <v>1607964</v>
      </c>
    </row>
    <row r="5" spans="2:4" x14ac:dyDescent="0.25">
      <c r="B5" s="30" t="s">
        <v>115</v>
      </c>
      <c r="C5" s="36">
        <v>1</v>
      </c>
      <c r="D5" s="29">
        <v>133849</v>
      </c>
    </row>
    <row r="6" spans="2:4" x14ac:dyDescent="0.25">
      <c r="B6" s="30" t="s">
        <v>112</v>
      </c>
      <c r="C6" s="36">
        <v>2</v>
      </c>
      <c r="D6" s="29">
        <v>2777652</v>
      </c>
    </row>
    <row r="7" spans="2:4" x14ac:dyDescent="0.25">
      <c r="B7" s="30" t="s">
        <v>108</v>
      </c>
      <c r="C7" s="36">
        <v>23</v>
      </c>
      <c r="D7" s="29">
        <v>13257765</v>
      </c>
    </row>
    <row r="8" spans="2:4" ht="13" thickBot="1" x14ac:dyDescent="0.3">
      <c r="B8" s="30" t="s">
        <v>114</v>
      </c>
      <c r="C8" s="36">
        <v>1</v>
      </c>
      <c r="D8" s="29">
        <v>651428</v>
      </c>
    </row>
    <row r="9" spans="2:4" ht="13" thickBot="1" x14ac:dyDescent="0.3">
      <c r="B9" s="33" t="s">
        <v>119</v>
      </c>
      <c r="C9" s="37">
        <v>33</v>
      </c>
      <c r="D9" s="32">
        <v>18428658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35"/>
  <sheetViews>
    <sheetView showGridLines="0" zoomScale="80" zoomScaleNormal="80" workbookViewId="0">
      <selection activeCell="A3" sqref="A3"/>
    </sheetView>
  </sheetViews>
  <sheetFormatPr baseColWidth="10" defaultRowHeight="12.5" x14ac:dyDescent="0.25"/>
  <cols>
    <col min="1" max="1" width="12.1796875" bestFit="1" customWidth="1"/>
    <col min="2" max="2" width="33.7265625" bestFit="1" customWidth="1"/>
    <col min="3" max="3" width="23.36328125" bestFit="1" customWidth="1"/>
    <col min="5" max="5" width="5.1796875" customWidth="1"/>
    <col min="7" max="7" width="19.90625" bestFit="1" customWidth="1"/>
    <col min="12" max="12" width="13.81640625" style="1" bestFit="1" customWidth="1"/>
    <col min="13" max="13" width="20.90625" customWidth="1"/>
    <col min="16" max="17" width="13.7265625" style="1" bestFit="1" customWidth="1"/>
    <col min="18" max="18" width="11.26953125" style="1" bestFit="1" customWidth="1"/>
    <col min="19" max="19" width="11" style="1" bestFit="1" customWidth="1"/>
    <col min="20" max="20" width="12.36328125" style="1" customWidth="1"/>
    <col min="21" max="21" width="13.7265625" style="1" bestFit="1" customWidth="1"/>
    <col min="22" max="22" width="12.7265625" bestFit="1" customWidth="1"/>
    <col min="23" max="23" width="11.26953125" bestFit="1" customWidth="1"/>
    <col min="24" max="25" width="16" customWidth="1"/>
    <col min="26" max="26" width="12.7265625" bestFit="1" customWidth="1"/>
    <col min="27" max="27" width="14.453125" customWidth="1"/>
  </cols>
  <sheetData>
    <row r="1" spans="1:28" s="19" customFormat="1" ht="13" x14ac:dyDescent="0.3">
      <c r="L1" s="20">
        <f>SUBTOTAL(9,L3:L35)</f>
        <v>18428658</v>
      </c>
      <c r="P1" s="20">
        <f t="shared" ref="P1:X1" si="0">SUBTOTAL(9,P3:P35)</f>
        <v>28394013</v>
      </c>
      <c r="Q1" s="20">
        <f t="shared" si="0"/>
        <v>28394013</v>
      </c>
      <c r="R1" s="20">
        <f t="shared" si="0"/>
        <v>651428</v>
      </c>
      <c r="S1" s="20">
        <f t="shared" si="0"/>
        <v>2833224</v>
      </c>
      <c r="T1" s="20"/>
      <c r="U1" s="20">
        <f t="shared" si="0"/>
        <v>27479881</v>
      </c>
      <c r="V1" s="20">
        <f t="shared" si="0"/>
        <v>7504172</v>
      </c>
      <c r="X1" s="20">
        <f t="shared" si="0"/>
        <v>1607964</v>
      </c>
    </row>
    <row r="2" spans="1:28" s="9" customFormat="1" ht="74.25" customHeight="1" x14ac:dyDescent="0.2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0</v>
      </c>
      <c r="G2" s="16" t="s">
        <v>53</v>
      </c>
      <c r="H2" s="10" t="s">
        <v>6</v>
      </c>
      <c r="I2" s="10" t="s">
        <v>7</v>
      </c>
      <c r="J2" s="21" t="s">
        <v>91</v>
      </c>
      <c r="K2" s="11" t="s">
        <v>8</v>
      </c>
      <c r="L2" s="17" t="s">
        <v>9</v>
      </c>
      <c r="M2" s="18" t="s">
        <v>87</v>
      </c>
      <c r="N2" s="11" t="s">
        <v>88</v>
      </c>
      <c r="O2" s="28" t="s">
        <v>117</v>
      </c>
      <c r="P2" s="22" t="s">
        <v>92</v>
      </c>
      <c r="Q2" s="22" t="s">
        <v>93</v>
      </c>
      <c r="R2" s="22" t="s">
        <v>94</v>
      </c>
      <c r="S2" s="24" t="s">
        <v>95</v>
      </c>
      <c r="T2" s="24" t="s">
        <v>97</v>
      </c>
      <c r="U2" s="22" t="s">
        <v>96</v>
      </c>
      <c r="V2" s="18" t="s">
        <v>98</v>
      </c>
      <c r="W2" s="18" t="s">
        <v>99</v>
      </c>
      <c r="X2" s="25" t="s">
        <v>100</v>
      </c>
      <c r="Y2" s="25" t="s">
        <v>101</v>
      </c>
      <c r="Z2" s="25" t="s">
        <v>102</v>
      </c>
      <c r="AA2" s="25" t="s">
        <v>103</v>
      </c>
      <c r="AB2" s="22" t="s">
        <v>104</v>
      </c>
    </row>
    <row r="3" spans="1:28" x14ac:dyDescent="0.25">
      <c r="A3" s="12">
        <v>891380054</v>
      </c>
      <c r="B3" s="12" t="s">
        <v>52</v>
      </c>
      <c r="C3" s="12" t="s">
        <v>11</v>
      </c>
      <c r="D3" s="12">
        <v>10</v>
      </c>
      <c r="E3" s="12" t="s">
        <v>13</v>
      </c>
      <c r="F3" s="13" t="s">
        <v>12</v>
      </c>
      <c r="G3" s="13" t="s">
        <v>54</v>
      </c>
      <c r="H3" s="12">
        <v>18340</v>
      </c>
      <c r="I3" s="14">
        <v>45368</v>
      </c>
      <c r="J3" s="14">
        <v>45390.366187847219</v>
      </c>
      <c r="K3" s="15">
        <v>321628</v>
      </c>
      <c r="L3" s="15">
        <v>321628</v>
      </c>
      <c r="M3" s="12" t="s">
        <v>107</v>
      </c>
      <c r="N3" s="13" t="s">
        <v>89</v>
      </c>
      <c r="O3" s="13"/>
      <c r="P3" s="23">
        <v>321628</v>
      </c>
      <c r="Q3" s="23">
        <v>321628</v>
      </c>
      <c r="R3" s="23">
        <v>0</v>
      </c>
      <c r="S3" s="23">
        <v>0</v>
      </c>
      <c r="T3" s="23"/>
      <c r="U3" s="23">
        <v>321628</v>
      </c>
      <c r="V3" s="23">
        <v>0</v>
      </c>
      <c r="W3" s="13"/>
      <c r="X3" s="23">
        <v>321628</v>
      </c>
      <c r="Y3" s="13">
        <v>4800063659</v>
      </c>
      <c r="Z3" s="23">
        <v>1555154</v>
      </c>
      <c r="AA3" s="13" t="s">
        <v>105</v>
      </c>
      <c r="AB3" s="26">
        <v>45412</v>
      </c>
    </row>
    <row r="4" spans="1:28" x14ac:dyDescent="0.25">
      <c r="A4" s="12">
        <v>891380054</v>
      </c>
      <c r="B4" s="12" t="s">
        <v>52</v>
      </c>
      <c r="C4" s="12" t="s">
        <v>11</v>
      </c>
      <c r="D4" s="12">
        <v>10</v>
      </c>
      <c r="E4" s="12" t="s">
        <v>13</v>
      </c>
      <c r="F4" s="13" t="s">
        <v>15</v>
      </c>
      <c r="G4" s="13" t="s">
        <v>55</v>
      </c>
      <c r="H4" s="12">
        <v>18340</v>
      </c>
      <c r="I4" s="14">
        <v>45367</v>
      </c>
      <c r="J4" s="14">
        <v>45390.363135335647</v>
      </c>
      <c r="K4" s="15">
        <v>465654</v>
      </c>
      <c r="L4" s="15">
        <v>465654</v>
      </c>
      <c r="M4" s="12" t="s">
        <v>107</v>
      </c>
      <c r="N4" s="13" t="s">
        <v>89</v>
      </c>
      <c r="O4" s="13"/>
      <c r="P4" s="23">
        <v>465654</v>
      </c>
      <c r="Q4" s="23">
        <v>465654</v>
      </c>
      <c r="R4" s="23">
        <v>0</v>
      </c>
      <c r="S4" s="23">
        <v>0</v>
      </c>
      <c r="T4" s="23"/>
      <c r="U4" s="23">
        <v>465654</v>
      </c>
      <c r="V4" s="23">
        <v>0</v>
      </c>
      <c r="W4" s="13"/>
      <c r="X4" s="23">
        <v>465654</v>
      </c>
      <c r="Y4" s="13">
        <v>4800063659</v>
      </c>
      <c r="Z4" s="23">
        <v>1555154</v>
      </c>
      <c r="AA4" s="13" t="s">
        <v>105</v>
      </c>
      <c r="AB4" s="26">
        <v>45412</v>
      </c>
    </row>
    <row r="5" spans="1:28" x14ac:dyDescent="0.25">
      <c r="A5" s="12">
        <v>891380054</v>
      </c>
      <c r="B5" s="12" t="s">
        <v>52</v>
      </c>
      <c r="C5" s="12" t="s">
        <v>11</v>
      </c>
      <c r="D5" s="12">
        <v>10</v>
      </c>
      <c r="E5" s="12" t="s">
        <v>13</v>
      </c>
      <c r="F5" s="13" t="s">
        <v>16</v>
      </c>
      <c r="G5" s="13" t="s">
        <v>56</v>
      </c>
      <c r="H5" s="12">
        <v>17672</v>
      </c>
      <c r="I5" s="14">
        <v>45311</v>
      </c>
      <c r="J5" s="14">
        <v>45327.645057951391</v>
      </c>
      <c r="K5" s="15">
        <v>233221</v>
      </c>
      <c r="L5" s="15">
        <v>233221</v>
      </c>
      <c r="M5" s="12" t="s">
        <v>107</v>
      </c>
      <c r="N5" s="13" t="s">
        <v>89</v>
      </c>
      <c r="O5" s="13"/>
      <c r="P5" s="23">
        <v>233221</v>
      </c>
      <c r="Q5" s="23">
        <v>233221</v>
      </c>
      <c r="R5" s="23">
        <v>0</v>
      </c>
      <c r="S5" s="23">
        <v>0</v>
      </c>
      <c r="T5" s="23"/>
      <c r="U5" s="23">
        <v>233221</v>
      </c>
      <c r="V5" s="23">
        <v>0</v>
      </c>
      <c r="W5" s="13"/>
      <c r="X5" s="23">
        <v>233221</v>
      </c>
      <c r="Y5" s="13">
        <v>4800063659</v>
      </c>
      <c r="Z5" s="23">
        <v>1555154</v>
      </c>
      <c r="AA5" s="13" t="s">
        <v>105</v>
      </c>
      <c r="AB5" s="26">
        <v>45412</v>
      </c>
    </row>
    <row r="6" spans="1:28" x14ac:dyDescent="0.25">
      <c r="A6" s="12">
        <v>891380054</v>
      </c>
      <c r="B6" s="12" t="s">
        <v>52</v>
      </c>
      <c r="C6" s="12" t="s">
        <v>11</v>
      </c>
      <c r="D6" s="12">
        <v>10</v>
      </c>
      <c r="E6" s="12" t="s">
        <v>13</v>
      </c>
      <c r="F6" s="13" t="s">
        <v>18</v>
      </c>
      <c r="G6" s="13" t="s">
        <v>57</v>
      </c>
      <c r="H6" s="12">
        <v>13928</v>
      </c>
      <c r="I6" s="14">
        <v>44957</v>
      </c>
      <c r="J6" s="14">
        <v>45121.357402777779</v>
      </c>
      <c r="K6" s="15">
        <v>7005370</v>
      </c>
      <c r="L6" s="15">
        <v>52810</v>
      </c>
      <c r="M6" s="12" t="s">
        <v>107</v>
      </c>
      <c r="N6" s="13" t="s">
        <v>89</v>
      </c>
      <c r="O6" s="13"/>
      <c r="P6" s="23">
        <v>7005370</v>
      </c>
      <c r="Q6" s="23">
        <v>7005370</v>
      </c>
      <c r="R6" s="23">
        <v>0</v>
      </c>
      <c r="S6" s="23">
        <v>0</v>
      </c>
      <c r="T6" s="23"/>
      <c r="U6" s="23">
        <v>6866319</v>
      </c>
      <c r="V6" s="23">
        <v>0</v>
      </c>
      <c r="W6" s="13"/>
      <c r="X6" s="23">
        <v>52810</v>
      </c>
      <c r="Y6" s="13">
        <v>2201511288</v>
      </c>
      <c r="Z6" s="23">
        <v>1555154</v>
      </c>
      <c r="AA6" s="13" t="s">
        <v>106</v>
      </c>
      <c r="AB6" s="26">
        <v>45412</v>
      </c>
    </row>
    <row r="7" spans="1:28" x14ac:dyDescent="0.25">
      <c r="A7" s="12">
        <v>891380054</v>
      </c>
      <c r="B7" s="12" t="s">
        <v>52</v>
      </c>
      <c r="C7" s="12" t="s">
        <v>21</v>
      </c>
      <c r="D7" s="12">
        <v>5</v>
      </c>
      <c r="E7" s="12" t="s">
        <v>13</v>
      </c>
      <c r="F7" s="13" t="s">
        <v>20</v>
      </c>
      <c r="G7" s="13" t="s">
        <v>58</v>
      </c>
      <c r="H7" s="12">
        <v>11981</v>
      </c>
      <c r="I7" s="14">
        <v>44759</v>
      </c>
      <c r="J7" s="14">
        <v>44786</v>
      </c>
      <c r="K7" s="15">
        <v>619176</v>
      </c>
      <c r="L7" s="15">
        <v>433988</v>
      </c>
      <c r="M7" s="12" t="s">
        <v>108</v>
      </c>
      <c r="N7" s="13" t="s">
        <v>89</v>
      </c>
      <c r="O7" s="13"/>
      <c r="P7" s="23">
        <v>619176</v>
      </c>
      <c r="Q7" s="23">
        <v>619176</v>
      </c>
      <c r="R7" s="23">
        <v>0</v>
      </c>
      <c r="S7" s="23">
        <v>0</v>
      </c>
      <c r="T7" s="23"/>
      <c r="U7" s="23">
        <v>619176</v>
      </c>
      <c r="V7" s="23">
        <v>0</v>
      </c>
      <c r="W7" s="13"/>
      <c r="X7" s="23">
        <v>0</v>
      </c>
      <c r="Y7" s="13"/>
      <c r="Z7" s="13"/>
      <c r="AA7" s="13"/>
      <c r="AB7" s="26">
        <v>45412</v>
      </c>
    </row>
    <row r="8" spans="1:28" x14ac:dyDescent="0.25">
      <c r="A8" s="12">
        <v>891380054</v>
      </c>
      <c r="B8" s="12" t="s">
        <v>52</v>
      </c>
      <c r="C8" s="12" t="s">
        <v>21</v>
      </c>
      <c r="D8" s="12">
        <v>5</v>
      </c>
      <c r="E8" s="12" t="s">
        <v>13</v>
      </c>
      <c r="F8" s="13" t="s">
        <v>22</v>
      </c>
      <c r="G8" s="13" t="s">
        <v>59</v>
      </c>
      <c r="H8" s="12">
        <v>18337</v>
      </c>
      <c r="I8" s="14">
        <v>45379</v>
      </c>
      <c r="J8" s="14">
        <v>45390.355418865744</v>
      </c>
      <c r="K8" s="15">
        <v>3126894</v>
      </c>
      <c r="L8" s="15">
        <v>3126894</v>
      </c>
      <c r="M8" s="12" t="s">
        <v>108</v>
      </c>
      <c r="N8" s="13" t="s">
        <v>89</v>
      </c>
      <c r="O8" s="13"/>
      <c r="P8" s="23">
        <v>3126894</v>
      </c>
      <c r="Q8" s="23">
        <v>3126894</v>
      </c>
      <c r="R8" s="23">
        <v>0</v>
      </c>
      <c r="S8" s="23">
        <v>0</v>
      </c>
      <c r="T8" s="23"/>
      <c r="U8" s="23">
        <v>3126894</v>
      </c>
      <c r="V8" s="23">
        <v>3126894</v>
      </c>
      <c r="W8" s="13">
        <v>1222438280</v>
      </c>
      <c r="X8" s="23">
        <v>0</v>
      </c>
      <c r="Y8" s="13"/>
      <c r="Z8" s="13"/>
      <c r="AA8" s="13"/>
      <c r="AB8" s="26">
        <v>45412</v>
      </c>
    </row>
    <row r="9" spans="1:28" x14ac:dyDescent="0.25">
      <c r="A9" s="12">
        <v>891380054</v>
      </c>
      <c r="B9" s="12" t="s">
        <v>52</v>
      </c>
      <c r="C9" s="12" t="s">
        <v>21</v>
      </c>
      <c r="D9" s="12">
        <v>5</v>
      </c>
      <c r="E9" s="12" t="s">
        <v>13</v>
      </c>
      <c r="F9" s="13" t="s">
        <v>23</v>
      </c>
      <c r="G9" s="13" t="s">
        <v>60</v>
      </c>
      <c r="H9" s="12">
        <v>18337</v>
      </c>
      <c r="I9" s="14">
        <v>45360</v>
      </c>
      <c r="J9" s="14">
        <v>45390.291666666664</v>
      </c>
      <c r="K9" s="15">
        <v>182500</v>
      </c>
      <c r="L9" s="15">
        <v>182500</v>
      </c>
      <c r="M9" s="12" t="s">
        <v>108</v>
      </c>
      <c r="N9" s="13" t="s">
        <v>89</v>
      </c>
      <c r="O9" s="13"/>
      <c r="P9" s="23">
        <v>182500</v>
      </c>
      <c r="Q9" s="23">
        <v>182500</v>
      </c>
      <c r="R9" s="23">
        <v>0</v>
      </c>
      <c r="S9" s="23">
        <v>0</v>
      </c>
      <c r="T9" s="23"/>
      <c r="U9" s="23">
        <v>182500</v>
      </c>
      <c r="V9" s="23">
        <v>182500</v>
      </c>
      <c r="W9" s="13">
        <v>1222438336</v>
      </c>
      <c r="X9" s="23">
        <v>0</v>
      </c>
      <c r="Y9" s="13"/>
      <c r="Z9" s="13"/>
      <c r="AA9" s="13"/>
      <c r="AB9" s="26">
        <v>45412</v>
      </c>
    </row>
    <row r="10" spans="1:28" x14ac:dyDescent="0.25">
      <c r="A10" s="12">
        <v>891380054</v>
      </c>
      <c r="B10" s="12" t="s">
        <v>52</v>
      </c>
      <c r="C10" s="12" t="s">
        <v>21</v>
      </c>
      <c r="D10" s="12">
        <v>5</v>
      </c>
      <c r="E10" s="12" t="s">
        <v>13</v>
      </c>
      <c r="F10" s="13" t="s">
        <v>24</v>
      </c>
      <c r="G10" s="13" t="s">
        <v>61</v>
      </c>
      <c r="H10" s="12"/>
      <c r="I10" s="14">
        <v>45406</v>
      </c>
      <c r="J10" s="14">
        <v>45418.291666666664</v>
      </c>
      <c r="K10" s="15">
        <v>182531</v>
      </c>
      <c r="L10" s="15">
        <v>182531</v>
      </c>
      <c r="M10" s="12" t="s">
        <v>108</v>
      </c>
      <c r="N10" s="13" t="s">
        <v>89</v>
      </c>
      <c r="O10" s="13"/>
      <c r="P10" s="23">
        <v>182531</v>
      </c>
      <c r="Q10" s="23">
        <v>182531</v>
      </c>
      <c r="R10" s="23">
        <v>0</v>
      </c>
      <c r="S10" s="23">
        <v>0</v>
      </c>
      <c r="T10" s="23"/>
      <c r="U10" s="23">
        <v>182531</v>
      </c>
      <c r="V10" s="23">
        <v>0</v>
      </c>
      <c r="W10" s="13"/>
      <c r="X10" s="23">
        <v>0</v>
      </c>
      <c r="Y10" s="13"/>
      <c r="Z10" s="13"/>
      <c r="AA10" s="13"/>
      <c r="AB10" s="26">
        <v>45412</v>
      </c>
    </row>
    <row r="11" spans="1:28" x14ac:dyDescent="0.25">
      <c r="A11" s="12">
        <v>891380054</v>
      </c>
      <c r="B11" s="12" t="s">
        <v>52</v>
      </c>
      <c r="C11" s="12" t="s">
        <v>21</v>
      </c>
      <c r="D11" s="12">
        <v>5</v>
      </c>
      <c r="E11" s="12" t="s">
        <v>13</v>
      </c>
      <c r="F11" s="13" t="s">
        <v>26</v>
      </c>
      <c r="G11" s="13" t="s">
        <v>62</v>
      </c>
      <c r="H11" s="12"/>
      <c r="I11" s="14">
        <v>45388</v>
      </c>
      <c r="J11" s="14">
        <v>45418.291666666664</v>
      </c>
      <c r="K11" s="15">
        <v>491948</v>
      </c>
      <c r="L11" s="15">
        <v>491948</v>
      </c>
      <c r="M11" s="12" t="s">
        <v>108</v>
      </c>
      <c r="N11" s="13" t="s">
        <v>89</v>
      </c>
      <c r="O11" s="13"/>
      <c r="P11" s="23">
        <v>491948</v>
      </c>
      <c r="Q11" s="23">
        <v>491948</v>
      </c>
      <c r="R11" s="23">
        <v>0</v>
      </c>
      <c r="S11" s="23">
        <v>0</v>
      </c>
      <c r="T11" s="23"/>
      <c r="U11" s="23">
        <v>491948</v>
      </c>
      <c r="V11" s="23">
        <v>0</v>
      </c>
      <c r="W11" s="13"/>
      <c r="X11" s="23">
        <v>0</v>
      </c>
      <c r="Y11" s="13"/>
      <c r="Z11" s="13"/>
      <c r="AA11" s="13"/>
      <c r="AB11" s="26">
        <v>45412</v>
      </c>
    </row>
    <row r="12" spans="1:28" x14ac:dyDescent="0.25">
      <c r="A12" s="12">
        <v>891380054</v>
      </c>
      <c r="B12" s="12" t="s">
        <v>52</v>
      </c>
      <c r="C12" s="12" t="s">
        <v>21</v>
      </c>
      <c r="D12" s="12">
        <v>5</v>
      </c>
      <c r="E12" s="12" t="s">
        <v>13</v>
      </c>
      <c r="F12" s="13" t="s">
        <v>27</v>
      </c>
      <c r="G12" s="13" t="s">
        <v>63</v>
      </c>
      <c r="H12" s="12">
        <v>18337</v>
      </c>
      <c r="I12" s="14">
        <v>45361</v>
      </c>
      <c r="J12" s="14">
        <v>45390.291666666664</v>
      </c>
      <c r="K12" s="15">
        <v>302862</v>
      </c>
      <c r="L12" s="15">
        <v>302862</v>
      </c>
      <c r="M12" s="12" t="s">
        <v>108</v>
      </c>
      <c r="N12" s="13" t="s">
        <v>89</v>
      </c>
      <c r="O12" s="13"/>
      <c r="P12" s="23">
        <v>302862</v>
      </c>
      <c r="Q12" s="23">
        <v>302862</v>
      </c>
      <c r="R12" s="23">
        <v>0</v>
      </c>
      <c r="S12" s="23">
        <v>0</v>
      </c>
      <c r="T12" s="23"/>
      <c r="U12" s="23">
        <v>302862</v>
      </c>
      <c r="V12" s="23">
        <v>302862</v>
      </c>
      <c r="W12" s="13">
        <v>1222438124</v>
      </c>
      <c r="X12" s="23">
        <v>0</v>
      </c>
      <c r="Y12" s="13"/>
      <c r="Z12" s="13"/>
      <c r="AA12" s="13"/>
      <c r="AB12" s="26">
        <v>45412</v>
      </c>
    </row>
    <row r="13" spans="1:28" x14ac:dyDescent="0.25">
      <c r="A13" s="12">
        <v>891380054</v>
      </c>
      <c r="B13" s="12" t="s">
        <v>52</v>
      </c>
      <c r="C13" s="12" t="s">
        <v>21</v>
      </c>
      <c r="D13" s="12">
        <v>5</v>
      </c>
      <c r="E13" s="12" t="s">
        <v>13</v>
      </c>
      <c r="F13" s="13" t="s">
        <v>28</v>
      </c>
      <c r="G13" s="13" t="s">
        <v>64</v>
      </c>
      <c r="H13" s="12"/>
      <c r="I13" s="14">
        <v>45404</v>
      </c>
      <c r="J13" s="14">
        <v>45418.291666666664</v>
      </c>
      <c r="K13" s="15">
        <v>3638354</v>
      </c>
      <c r="L13" s="15">
        <v>3638354</v>
      </c>
      <c r="M13" s="12" t="s">
        <v>108</v>
      </c>
      <c r="N13" s="13" t="s">
        <v>89</v>
      </c>
      <c r="O13" s="13"/>
      <c r="P13" s="23">
        <v>3638354</v>
      </c>
      <c r="Q13" s="23">
        <v>3638354</v>
      </c>
      <c r="R13" s="23">
        <v>0</v>
      </c>
      <c r="S13" s="23">
        <v>0</v>
      </c>
      <c r="T13" s="23"/>
      <c r="U13" s="23">
        <v>3638354</v>
      </c>
      <c r="V13" s="23">
        <v>0</v>
      </c>
      <c r="W13" s="13"/>
      <c r="X13" s="23">
        <v>0</v>
      </c>
      <c r="Y13" s="13"/>
      <c r="Z13" s="13"/>
      <c r="AA13" s="13"/>
      <c r="AB13" s="26">
        <v>45412</v>
      </c>
    </row>
    <row r="14" spans="1:28" x14ac:dyDescent="0.25">
      <c r="A14" s="12">
        <v>891380054</v>
      </c>
      <c r="B14" s="12" t="s">
        <v>52</v>
      </c>
      <c r="C14" s="12" t="s">
        <v>21</v>
      </c>
      <c r="D14" s="12">
        <v>5</v>
      </c>
      <c r="E14" s="12" t="s">
        <v>13</v>
      </c>
      <c r="F14" s="13" t="s">
        <v>29</v>
      </c>
      <c r="G14" s="13" t="s">
        <v>65</v>
      </c>
      <c r="H14" s="12">
        <v>18337</v>
      </c>
      <c r="I14" s="14">
        <v>45380</v>
      </c>
      <c r="J14" s="14" t="e">
        <v>#N/A</v>
      </c>
      <c r="K14" s="15">
        <v>528717</v>
      </c>
      <c r="L14" s="15">
        <v>528717</v>
      </c>
      <c r="M14" s="12" t="s">
        <v>112</v>
      </c>
      <c r="N14" s="12" t="s">
        <v>109</v>
      </c>
      <c r="O14" s="12"/>
      <c r="P14" s="23">
        <v>0</v>
      </c>
      <c r="Q14" s="23">
        <v>0</v>
      </c>
      <c r="R14" s="23">
        <v>0</v>
      </c>
      <c r="S14" s="15">
        <v>528717</v>
      </c>
      <c r="T14" s="15" t="s">
        <v>110</v>
      </c>
      <c r="U14" s="23">
        <v>0</v>
      </c>
      <c r="V14" s="23">
        <v>0</v>
      </c>
      <c r="W14" s="13"/>
      <c r="X14" s="23">
        <v>0</v>
      </c>
      <c r="Y14" s="13"/>
      <c r="Z14" s="13"/>
      <c r="AA14" s="13"/>
      <c r="AB14" s="26">
        <v>45412</v>
      </c>
    </row>
    <row r="15" spans="1:28" x14ac:dyDescent="0.25">
      <c r="A15" s="12">
        <v>891380054</v>
      </c>
      <c r="B15" s="12" t="s">
        <v>52</v>
      </c>
      <c r="C15" s="12" t="s">
        <v>21</v>
      </c>
      <c r="D15" s="12">
        <v>5</v>
      </c>
      <c r="E15" s="12" t="s">
        <v>13</v>
      </c>
      <c r="F15" s="13" t="s">
        <v>30</v>
      </c>
      <c r="G15" s="13" t="s">
        <v>66</v>
      </c>
      <c r="H15" s="12">
        <v>18337</v>
      </c>
      <c r="I15" s="14">
        <v>45368</v>
      </c>
      <c r="J15" s="14">
        <v>45390.33403903935</v>
      </c>
      <c r="K15" s="15">
        <v>173880</v>
      </c>
      <c r="L15" s="15">
        <v>173880</v>
      </c>
      <c r="M15" s="12" t="s">
        <v>108</v>
      </c>
      <c r="N15" s="13" t="s">
        <v>89</v>
      </c>
      <c r="O15" s="13"/>
      <c r="P15" s="23">
        <v>173880</v>
      </c>
      <c r="Q15" s="23">
        <v>173880</v>
      </c>
      <c r="R15" s="23">
        <v>0</v>
      </c>
      <c r="S15" s="23">
        <v>0</v>
      </c>
      <c r="T15" s="23"/>
      <c r="U15" s="23">
        <v>173880</v>
      </c>
      <c r="V15" s="23">
        <v>173880</v>
      </c>
      <c r="W15" s="13">
        <v>1222438138</v>
      </c>
      <c r="X15" s="23">
        <v>0</v>
      </c>
      <c r="Y15" s="13"/>
      <c r="Z15" s="13"/>
      <c r="AA15" s="13"/>
      <c r="AB15" s="26">
        <v>45412</v>
      </c>
    </row>
    <row r="16" spans="1:28" x14ac:dyDescent="0.25">
      <c r="A16" s="12">
        <v>891380054</v>
      </c>
      <c r="B16" s="12" t="s">
        <v>52</v>
      </c>
      <c r="C16" s="12" t="s">
        <v>21</v>
      </c>
      <c r="D16" s="12">
        <v>5</v>
      </c>
      <c r="E16" s="12" t="s">
        <v>13</v>
      </c>
      <c r="F16" s="13" t="s">
        <v>31</v>
      </c>
      <c r="G16" s="13" t="s">
        <v>67</v>
      </c>
      <c r="H16" s="12"/>
      <c r="I16" s="14">
        <v>45399</v>
      </c>
      <c r="J16" s="14">
        <v>45418.291666666664</v>
      </c>
      <c r="K16" s="15">
        <v>247185</v>
      </c>
      <c r="L16" s="15">
        <v>247185</v>
      </c>
      <c r="M16" s="12" t="s">
        <v>108</v>
      </c>
      <c r="N16" s="13" t="s">
        <v>89</v>
      </c>
      <c r="O16" s="13"/>
      <c r="P16" s="23">
        <v>247185</v>
      </c>
      <c r="Q16" s="23">
        <v>247185</v>
      </c>
      <c r="R16" s="23">
        <v>0</v>
      </c>
      <c r="S16" s="23">
        <v>0</v>
      </c>
      <c r="T16" s="23"/>
      <c r="U16" s="23">
        <v>247185</v>
      </c>
      <c r="V16" s="23">
        <v>0</v>
      </c>
      <c r="W16" s="13"/>
      <c r="X16" s="23">
        <v>0</v>
      </c>
      <c r="Y16" s="13"/>
      <c r="Z16" s="13"/>
      <c r="AA16" s="13"/>
      <c r="AB16" s="26">
        <v>45412</v>
      </c>
    </row>
    <row r="17" spans="1:28" x14ac:dyDescent="0.25">
      <c r="A17" s="12">
        <v>891380054</v>
      </c>
      <c r="B17" s="12" t="s">
        <v>52</v>
      </c>
      <c r="C17" s="12" t="s">
        <v>21</v>
      </c>
      <c r="D17" s="12">
        <v>5</v>
      </c>
      <c r="E17" s="12" t="s">
        <v>13</v>
      </c>
      <c r="F17" s="13" t="s">
        <v>32</v>
      </c>
      <c r="G17" s="13" t="s">
        <v>68</v>
      </c>
      <c r="H17" s="12">
        <v>18337</v>
      </c>
      <c r="I17" s="14">
        <v>45378</v>
      </c>
      <c r="J17" s="14">
        <v>45390.348201273147</v>
      </c>
      <c r="K17" s="15">
        <v>221900</v>
      </c>
      <c r="L17" s="15">
        <v>221900</v>
      </c>
      <c r="M17" s="12" t="s">
        <v>108</v>
      </c>
      <c r="N17" s="13" t="s">
        <v>89</v>
      </c>
      <c r="O17" s="13"/>
      <c r="P17" s="23">
        <v>221900</v>
      </c>
      <c r="Q17" s="23">
        <v>221900</v>
      </c>
      <c r="R17" s="23">
        <v>0</v>
      </c>
      <c r="S17" s="23">
        <v>0</v>
      </c>
      <c r="T17" s="23"/>
      <c r="U17" s="23">
        <v>221900</v>
      </c>
      <c r="V17" s="23">
        <v>221900</v>
      </c>
      <c r="W17" s="13">
        <v>1222438278</v>
      </c>
      <c r="X17" s="23">
        <v>0</v>
      </c>
      <c r="Y17" s="13"/>
      <c r="Z17" s="13"/>
      <c r="AA17" s="13"/>
      <c r="AB17" s="26">
        <v>45412</v>
      </c>
    </row>
    <row r="18" spans="1:28" x14ac:dyDescent="0.25">
      <c r="A18" s="12">
        <v>891380054</v>
      </c>
      <c r="B18" s="12" t="s">
        <v>52</v>
      </c>
      <c r="C18" s="12" t="s">
        <v>21</v>
      </c>
      <c r="D18" s="12">
        <v>5</v>
      </c>
      <c r="E18" s="12" t="s">
        <v>13</v>
      </c>
      <c r="F18" s="13" t="s">
        <v>33</v>
      </c>
      <c r="G18" s="13" t="s">
        <v>69</v>
      </c>
      <c r="H18" s="12">
        <v>18337</v>
      </c>
      <c r="I18" s="14">
        <v>45378</v>
      </c>
      <c r="J18" s="14">
        <v>45390.345787615741</v>
      </c>
      <c r="K18" s="15">
        <v>249255</v>
      </c>
      <c r="L18" s="15">
        <v>249255</v>
      </c>
      <c r="M18" s="12" t="s">
        <v>108</v>
      </c>
      <c r="N18" s="13" t="s">
        <v>89</v>
      </c>
      <c r="O18" s="13"/>
      <c r="P18" s="23">
        <v>249255</v>
      </c>
      <c r="Q18" s="23">
        <v>249255</v>
      </c>
      <c r="R18" s="23">
        <v>0</v>
      </c>
      <c r="S18" s="23">
        <v>0</v>
      </c>
      <c r="T18" s="23"/>
      <c r="U18" s="23">
        <v>249255</v>
      </c>
      <c r="V18" s="23">
        <v>249255</v>
      </c>
      <c r="W18" s="13">
        <v>1222438277</v>
      </c>
      <c r="X18" s="23">
        <v>0</v>
      </c>
      <c r="Y18" s="13"/>
      <c r="Z18" s="13"/>
      <c r="AA18" s="13"/>
      <c r="AB18" s="26">
        <v>45412</v>
      </c>
    </row>
    <row r="19" spans="1:28" x14ac:dyDescent="0.25">
      <c r="A19" s="12">
        <v>891380054</v>
      </c>
      <c r="B19" s="12" t="s">
        <v>52</v>
      </c>
      <c r="C19" s="12" t="s">
        <v>21</v>
      </c>
      <c r="D19" s="12">
        <v>5</v>
      </c>
      <c r="E19" s="12" t="s">
        <v>13</v>
      </c>
      <c r="F19" s="13" t="s">
        <v>34</v>
      </c>
      <c r="G19" s="13" t="s">
        <v>70</v>
      </c>
      <c r="H19" s="12">
        <v>18337</v>
      </c>
      <c r="I19" s="14">
        <v>45375</v>
      </c>
      <c r="J19" s="14">
        <v>45390.339974618058</v>
      </c>
      <c r="K19" s="15">
        <v>344040</v>
      </c>
      <c r="L19" s="15">
        <v>344040</v>
      </c>
      <c r="M19" s="12" t="s">
        <v>108</v>
      </c>
      <c r="N19" s="13" t="s">
        <v>89</v>
      </c>
      <c r="O19" s="13"/>
      <c r="P19" s="23">
        <v>344040</v>
      </c>
      <c r="Q19" s="23">
        <v>344040</v>
      </c>
      <c r="R19" s="23">
        <v>0</v>
      </c>
      <c r="S19" s="23">
        <v>0</v>
      </c>
      <c r="T19" s="23"/>
      <c r="U19" s="23">
        <v>344040</v>
      </c>
      <c r="V19" s="23">
        <v>344040</v>
      </c>
      <c r="W19" s="13">
        <v>1222438254</v>
      </c>
      <c r="X19" s="23">
        <v>0</v>
      </c>
      <c r="Y19" s="13"/>
      <c r="Z19" s="13"/>
      <c r="AA19" s="13"/>
      <c r="AB19" s="26">
        <v>45412</v>
      </c>
    </row>
    <row r="20" spans="1:28" x14ac:dyDescent="0.25">
      <c r="A20" s="12">
        <v>891380054</v>
      </c>
      <c r="B20" s="12" t="s">
        <v>52</v>
      </c>
      <c r="C20" s="12" t="s">
        <v>21</v>
      </c>
      <c r="D20" s="12">
        <v>5</v>
      </c>
      <c r="E20" s="12" t="s">
        <v>13</v>
      </c>
      <c r="F20" s="13" t="s">
        <v>35</v>
      </c>
      <c r="G20" s="13" t="s">
        <v>71</v>
      </c>
      <c r="H20" s="12"/>
      <c r="I20" s="14">
        <v>45408</v>
      </c>
      <c r="J20" s="14">
        <v>45418.291666666664</v>
      </c>
      <c r="K20" s="15">
        <v>242964</v>
      </c>
      <c r="L20" s="15">
        <v>242964</v>
      </c>
      <c r="M20" s="12" t="s">
        <v>108</v>
      </c>
      <c r="N20" s="13" t="s">
        <v>89</v>
      </c>
      <c r="O20" s="13"/>
      <c r="P20" s="23">
        <v>242964</v>
      </c>
      <c r="Q20" s="23">
        <v>242964</v>
      </c>
      <c r="R20" s="23">
        <v>0</v>
      </c>
      <c r="S20" s="23">
        <v>0</v>
      </c>
      <c r="T20" s="23"/>
      <c r="U20" s="23">
        <v>242964</v>
      </c>
      <c r="V20" s="23">
        <v>0</v>
      </c>
      <c r="W20" s="13"/>
      <c r="X20" s="23">
        <v>0</v>
      </c>
      <c r="Y20" s="13"/>
      <c r="Z20" s="13"/>
      <c r="AA20" s="13"/>
      <c r="AB20" s="26">
        <v>45412</v>
      </c>
    </row>
    <row r="21" spans="1:28" x14ac:dyDescent="0.25">
      <c r="A21" s="12">
        <v>891380054</v>
      </c>
      <c r="B21" s="12" t="s">
        <v>52</v>
      </c>
      <c r="C21" s="12" t="s">
        <v>21</v>
      </c>
      <c r="D21" s="12">
        <v>5</v>
      </c>
      <c r="E21" s="12" t="s">
        <v>13</v>
      </c>
      <c r="F21" s="13" t="s">
        <v>36</v>
      </c>
      <c r="G21" s="13" t="s">
        <v>72</v>
      </c>
      <c r="H21" s="12">
        <v>13927</v>
      </c>
      <c r="I21" s="14">
        <v>44957</v>
      </c>
      <c r="J21" s="14">
        <v>45237.339317824073</v>
      </c>
      <c r="K21" s="15">
        <v>6188606</v>
      </c>
      <c r="L21" s="15">
        <v>651428</v>
      </c>
      <c r="M21" s="13" t="s">
        <v>114</v>
      </c>
      <c r="N21" s="13" t="s">
        <v>90</v>
      </c>
      <c r="O21" s="13"/>
      <c r="P21" s="23">
        <v>6188606</v>
      </c>
      <c r="Q21" s="23">
        <v>6188606</v>
      </c>
      <c r="R21" s="23">
        <v>651428</v>
      </c>
      <c r="S21" s="23">
        <v>55572</v>
      </c>
      <c r="T21" s="15" t="s">
        <v>113</v>
      </c>
      <c r="U21" s="23">
        <v>5481606</v>
      </c>
      <c r="V21" s="23">
        <v>0</v>
      </c>
      <c r="W21" s="13"/>
      <c r="X21" s="23">
        <v>0</v>
      </c>
      <c r="Y21" s="13"/>
      <c r="Z21" s="13"/>
      <c r="AA21" s="13"/>
      <c r="AB21" s="26">
        <v>45412</v>
      </c>
    </row>
    <row r="22" spans="1:28" x14ac:dyDescent="0.25">
      <c r="A22" s="12">
        <v>891380054</v>
      </c>
      <c r="B22" s="12" t="s">
        <v>52</v>
      </c>
      <c r="C22" s="12" t="s">
        <v>21</v>
      </c>
      <c r="D22" s="12">
        <v>5</v>
      </c>
      <c r="E22" s="12" t="s">
        <v>13</v>
      </c>
      <c r="F22" s="13" t="s">
        <v>37</v>
      </c>
      <c r="G22" s="13" t="s">
        <v>73</v>
      </c>
      <c r="H22" s="12"/>
      <c r="I22" s="14">
        <v>45412</v>
      </c>
      <c r="J22" s="14">
        <v>45418.291666666664</v>
      </c>
      <c r="K22" s="15">
        <v>81400</v>
      </c>
      <c r="L22" s="15">
        <v>81400</v>
      </c>
      <c r="M22" s="12" t="s">
        <v>108</v>
      </c>
      <c r="N22" s="13" t="s">
        <v>89</v>
      </c>
      <c r="O22" s="13"/>
      <c r="P22" s="23">
        <v>81400</v>
      </c>
      <c r="Q22" s="23">
        <v>81400</v>
      </c>
      <c r="R22" s="23">
        <v>0</v>
      </c>
      <c r="S22" s="23">
        <v>0</v>
      </c>
      <c r="T22" s="23"/>
      <c r="U22" s="23">
        <v>81400</v>
      </c>
      <c r="V22" s="23">
        <v>0</v>
      </c>
      <c r="W22" s="13"/>
      <c r="X22" s="23">
        <v>0</v>
      </c>
      <c r="Y22" s="13"/>
      <c r="Z22" s="13"/>
      <c r="AA22" s="13"/>
      <c r="AB22" s="26">
        <v>45412</v>
      </c>
    </row>
    <row r="23" spans="1:28" x14ac:dyDescent="0.25">
      <c r="A23" s="12">
        <v>891380054</v>
      </c>
      <c r="B23" s="12" t="s">
        <v>52</v>
      </c>
      <c r="C23" s="12" t="s">
        <v>21</v>
      </c>
      <c r="D23" s="12">
        <v>5</v>
      </c>
      <c r="E23" s="12" t="s">
        <v>13</v>
      </c>
      <c r="F23" s="13" t="s">
        <v>38</v>
      </c>
      <c r="G23" s="13" t="s">
        <v>74</v>
      </c>
      <c r="H23" s="12"/>
      <c r="I23" s="14">
        <v>45399</v>
      </c>
      <c r="J23" s="14">
        <v>45418.291666666664</v>
      </c>
      <c r="K23" s="15">
        <v>334672</v>
      </c>
      <c r="L23" s="15">
        <v>334672</v>
      </c>
      <c r="M23" s="12" t="s">
        <v>108</v>
      </c>
      <c r="N23" s="13" t="s">
        <v>89</v>
      </c>
      <c r="O23" s="13"/>
      <c r="P23" s="23">
        <v>334672</v>
      </c>
      <c r="Q23" s="23">
        <v>334672</v>
      </c>
      <c r="R23" s="23">
        <v>0</v>
      </c>
      <c r="S23" s="23">
        <v>0</v>
      </c>
      <c r="T23" s="23"/>
      <c r="U23" s="23">
        <v>334672</v>
      </c>
      <c r="V23" s="23">
        <v>0</v>
      </c>
      <c r="W23" s="13"/>
      <c r="X23" s="23">
        <v>0</v>
      </c>
      <c r="Y23" s="13"/>
      <c r="Z23" s="13"/>
      <c r="AA23" s="13"/>
      <c r="AB23" s="26">
        <v>45412</v>
      </c>
    </row>
    <row r="24" spans="1:28" x14ac:dyDescent="0.25">
      <c r="A24" s="12">
        <v>891380054</v>
      </c>
      <c r="B24" s="12" t="s">
        <v>52</v>
      </c>
      <c r="C24" s="12" t="s">
        <v>21</v>
      </c>
      <c r="D24" s="12">
        <v>5</v>
      </c>
      <c r="E24" s="12" t="s">
        <v>13</v>
      </c>
      <c r="F24" s="13" t="s">
        <v>39</v>
      </c>
      <c r="G24" s="13" t="s">
        <v>75</v>
      </c>
      <c r="H24" s="12">
        <v>18337</v>
      </c>
      <c r="I24" s="14">
        <v>45363</v>
      </c>
      <c r="J24" s="14">
        <v>45390.291666666664</v>
      </c>
      <c r="K24" s="15">
        <v>592005</v>
      </c>
      <c r="L24" s="15">
        <v>523924</v>
      </c>
      <c r="M24" s="12" t="s">
        <v>108</v>
      </c>
      <c r="N24" s="13" t="s">
        <v>89</v>
      </c>
      <c r="O24" s="13"/>
      <c r="P24" s="23">
        <v>592005</v>
      </c>
      <c r="Q24" s="23">
        <v>592005</v>
      </c>
      <c r="R24" s="23">
        <v>0</v>
      </c>
      <c r="S24" s="23">
        <v>0</v>
      </c>
      <c r="T24" s="23"/>
      <c r="U24" s="23">
        <v>523924</v>
      </c>
      <c r="V24" s="23">
        <v>523924</v>
      </c>
      <c r="W24" s="13">
        <v>1222438128</v>
      </c>
      <c r="X24" s="23">
        <v>0</v>
      </c>
      <c r="Y24" s="13"/>
      <c r="Z24" s="13"/>
      <c r="AA24" s="13"/>
      <c r="AB24" s="26">
        <v>45412</v>
      </c>
    </row>
    <row r="25" spans="1:28" x14ac:dyDescent="0.25">
      <c r="A25" s="12">
        <v>891380054</v>
      </c>
      <c r="B25" s="12" t="s">
        <v>52</v>
      </c>
      <c r="C25" s="12" t="s">
        <v>21</v>
      </c>
      <c r="D25" s="12">
        <v>5</v>
      </c>
      <c r="E25" s="12" t="s">
        <v>13</v>
      </c>
      <c r="F25" s="13" t="s">
        <v>40</v>
      </c>
      <c r="G25" s="13" t="s">
        <v>76</v>
      </c>
      <c r="H25" s="12">
        <v>18337</v>
      </c>
      <c r="I25" s="14">
        <v>45356</v>
      </c>
      <c r="J25" s="14">
        <v>45390.291666666664</v>
      </c>
      <c r="K25" s="15">
        <v>425407</v>
      </c>
      <c r="L25" s="15">
        <v>425407</v>
      </c>
      <c r="M25" s="12" t="s">
        <v>108</v>
      </c>
      <c r="N25" s="13" t="s">
        <v>89</v>
      </c>
      <c r="O25" s="13"/>
      <c r="P25" s="23">
        <v>425407</v>
      </c>
      <c r="Q25" s="23">
        <v>425407</v>
      </c>
      <c r="R25" s="23">
        <v>0</v>
      </c>
      <c r="S25" s="23">
        <v>0</v>
      </c>
      <c r="T25" s="23"/>
      <c r="U25" s="23">
        <v>425407</v>
      </c>
      <c r="V25" s="23">
        <v>425407</v>
      </c>
      <c r="W25" s="13">
        <v>1222438115</v>
      </c>
      <c r="X25" s="23">
        <v>0</v>
      </c>
      <c r="Y25" s="13"/>
      <c r="Z25" s="13"/>
      <c r="AA25" s="13"/>
      <c r="AB25" s="26">
        <v>45412</v>
      </c>
    </row>
    <row r="26" spans="1:28" x14ac:dyDescent="0.25">
      <c r="A26" s="12">
        <v>891380054</v>
      </c>
      <c r="B26" s="12" t="s">
        <v>52</v>
      </c>
      <c r="C26" s="12" t="s">
        <v>21</v>
      </c>
      <c r="D26" s="12">
        <v>5</v>
      </c>
      <c r="E26" s="12" t="s">
        <v>13</v>
      </c>
      <c r="F26" s="13" t="s">
        <v>41</v>
      </c>
      <c r="G26" s="13" t="s">
        <v>77</v>
      </c>
      <c r="H26" s="12">
        <v>13922</v>
      </c>
      <c r="I26" s="14">
        <v>44922</v>
      </c>
      <c r="J26" s="14">
        <v>44977</v>
      </c>
      <c r="K26" s="15">
        <v>133849</v>
      </c>
      <c r="L26" s="15">
        <v>133849</v>
      </c>
      <c r="M26" s="13" t="s">
        <v>115</v>
      </c>
      <c r="N26" s="13" t="s">
        <v>89</v>
      </c>
      <c r="O26" s="13"/>
      <c r="P26" s="23">
        <v>133849</v>
      </c>
      <c r="Q26" s="23">
        <v>133849</v>
      </c>
      <c r="R26" s="23">
        <v>0</v>
      </c>
      <c r="S26" s="23">
        <v>0</v>
      </c>
      <c r="T26" s="23"/>
      <c r="U26" s="23">
        <v>133849</v>
      </c>
      <c r="V26" s="23">
        <v>133849</v>
      </c>
      <c r="W26" s="13">
        <v>1910620646</v>
      </c>
      <c r="X26" s="23">
        <v>0</v>
      </c>
      <c r="Y26" s="13"/>
      <c r="Z26" s="13"/>
      <c r="AA26" s="13"/>
      <c r="AB26" s="26">
        <v>45412</v>
      </c>
    </row>
    <row r="27" spans="1:28" x14ac:dyDescent="0.25">
      <c r="A27" s="12">
        <v>891380054</v>
      </c>
      <c r="B27" s="12" t="s">
        <v>52</v>
      </c>
      <c r="C27" s="12" t="s">
        <v>21</v>
      </c>
      <c r="D27" s="12">
        <v>5</v>
      </c>
      <c r="E27" s="12" t="s">
        <v>13</v>
      </c>
      <c r="F27" s="13" t="s">
        <v>42</v>
      </c>
      <c r="G27" s="13" t="s">
        <v>78</v>
      </c>
      <c r="H27" s="12">
        <v>18337</v>
      </c>
      <c r="I27" s="14">
        <v>45381</v>
      </c>
      <c r="J27" s="14">
        <v>45390.359306284721</v>
      </c>
      <c r="K27" s="15">
        <v>81400</v>
      </c>
      <c r="L27" s="15">
        <v>81400</v>
      </c>
      <c r="M27" s="12" t="s">
        <v>108</v>
      </c>
      <c r="N27" s="13" t="s">
        <v>89</v>
      </c>
      <c r="O27" s="13"/>
      <c r="P27" s="23">
        <v>81400</v>
      </c>
      <c r="Q27" s="23">
        <v>81400</v>
      </c>
      <c r="R27" s="23">
        <v>0</v>
      </c>
      <c r="S27" s="23">
        <v>0</v>
      </c>
      <c r="T27" s="23"/>
      <c r="U27" s="23">
        <v>81400</v>
      </c>
      <c r="V27" s="23">
        <v>81400</v>
      </c>
      <c r="W27" s="13">
        <v>1222438290</v>
      </c>
      <c r="X27" s="23">
        <v>0</v>
      </c>
      <c r="Y27" s="13"/>
      <c r="Z27" s="13"/>
      <c r="AA27" s="13"/>
      <c r="AB27" s="26">
        <v>45412</v>
      </c>
    </row>
    <row r="28" spans="1:28" x14ac:dyDescent="0.25">
      <c r="A28" s="12">
        <v>891380054</v>
      </c>
      <c r="B28" s="12" t="s">
        <v>52</v>
      </c>
      <c r="C28" s="12" t="s">
        <v>21</v>
      </c>
      <c r="D28" s="12">
        <v>5</v>
      </c>
      <c r="E28" s="12" t="s">
        <v>13</v>
      </c>
      <c r="F28" s="13" t="s">
        <v>43</v>
      </c>
      <c r="G28" s="13" t="s">
        <v>79</v>
      </c>
      <c r="H28" s="12"/>
      <c r="I28" s="14">
        <v>45407</v>
      </c>
      <c r="J28" s="14">
        <v>45418.291666666664</v>
      </c>
      <c r="K28" s="15">
        <v>234400</v>
      </c>
      <c r="L28" s="15">
        <v>234400</v>
      </c>
      <c r="M28" s="12" t="s">
        <v>108</v>
      </c>
      <c r="N28" s="13" t="s">
        <v>89</v>
      </c>
      <c r="O28" s="13"/>
      <c r="P28" s="23">
        <v>234400</v>
      </c>
      <c r="Q28" s="23">
        <v>234400</v>
      </c>
      <c r="R28" s="23">
        <v>0</v>
      </c>
      <c r="S28" s="23">
        <v>0</v>
      </c>
      <c r="T28" s="23"/>
      <c r="U28" s="23">
        <v>234400</v>
      </c>
      <c r="V28" s="23">
        <v>0</v>
      </c>
      <c r="W28" s="13"/>
      <c r="X28" s="23">
        <v>0</v>
      </c>
      <c r="Y28" s="13"/>
      <c r="Z28" s="13"/>
      <c r="AA28" s="13"/>
      <c r="AB28" s="26">
        <v>45412</v>
      </c>
    </row>
    <row r="29" spans="1:28" x14ac:dyDescent="0.25">
      <c r="A29" s="12">
        <v>891380054</v>
      </c>
      <c r="B29" s="12" t="s">
        <v>52</v>
      </c>
      <c r="C29" s="12" t="s">
        <v>21</v>
      </c>
      <c r="D29" s="12">
        <v>5</v>
      </c>
      <c r="E29" s="12" t="s">
        <v>13</v>
      </c>
      <c r="F29" s="13" t="s">
        <v>44</v>
      </c>
      <c r="G29" s="13" t="s">
        <v>80</v>
      </c>
      <c r="H29" s="12">
        <v>17382</v>
      </c>
      <c r="I29" s="14">
        <v>45291</v>
      </c>
      <c r="J29" s="14">
        <v>45301.39155177083</v>
      </c>
      <c r="K29" s="15">
        <v>229736</v>
      </c>
      <c r="L29" s="15">
        <v>229736</v>
      </c>
      <c r="M29" s="12" t="s">
        <v>107</v>
      </c>
      <c r="N29" s="13" t="s">
        <v>89</v>
      </c>
      <c r="O29" s="13"/>
      <c r="P29" s="23">
        <v>229736</v>
      </c>
      <c r="Q29" s="23">
        <v>229736</v>
      </c>
      <c r="R29" s="23">
        <v>0</v>
      </c>
      <c r="S29" s="23">
        <v>0</v>
      </c>
      <c r="T29" s="23"/>
      <c r="U29" s="23">
        <v>229736</v>
      </c>
      <c r="V29" s="23">
        <v>0</v>
      </c>
      <c r="W29" s="13"/>
      <c r="X29" s="23">
        <v>229736</v>
      </c>
      <c r="Y29" s="13">
        <v>4800063659</v>
      </c>
      <c r="Z29" s="23">
        <v>1555154</v>
      </c>
      <c r="AA29" s="13" t="s">
        <v>105</v>
      </c>
      <c r="AB29" s="26">
        <v>45412</v>
      </c>
    </row>
    <row r="30" spans="1:28" x14ac:dyDescent="0.25">
      <c r="A30" s="12">
        <v>891380054</v>
      </c>
      <c r="B30" s="12" t="s">
        <v>52</v>
      </c>
      <c r="C30" s="12" t="s">
        <v>21</v>
      </c>
      <c r="D30" s="12">
        <v>5</v>
      </c>
      <c r="E30" s="12" t="s">
        <v>13</v>
      </c>
      <c r="F30" s="13" t="s">
        <v>46</v>
      </c>
      <c r="G30" s="13" t="s">
        <v>81</v>
      </c>
      <c r="H30" s="12">
        <v>18337</v>
      </c>
      <c r="I30" s="14">
        <v>45363</v>
      </c>
      <c r="J30" s="14" t="e">
        <v>#N/A</v>
      </c>
      <c r="K30" s="15">
        <v>2541170</v>
      </c>
      <c r="L30" s="15">
        <v>2248935</v>
      </c>
      <c r="M30" s="12" t="s">
        <v>112</v>
      </c>
      <c r="N30" s="12" t="s">
        <v>109</v>
      </c>
      <c r="O30" s="12"/>
      <c r="P30" s="23">
        <v>0</v>
      </c>
      <c r="Q30" s="23">
        <v>0</v>
      </c>
      <c r="R30" s="23">
        <v>0</v>
      </c>
      <c r="S30" s="15">
        <v>2248935</v>
      </c>
      <c r="T30" s="27" t="s">
        <v>111</v>
      </c>
      <c r="U30" s="23">
        <v>0</v>
      </c>
      <c r="V30" s="23">
        <v>0</v>
      </c>
      <c r="W30" s="13"/>
      <c r="X30" s="23">
        <v>0</v>
      </c>
      <c r="Y30" s="13"/>
      <c r="Z30" s="13"/>
      <c r="AA30" s="13"/>
      <c r="AB30" s="26">
        <v>45412</v>
      </c>
    </row>
    <row r="31" spans="1:28" x14ac:dyDescent="0.25">
      <c r="A31" s="12">
        <v>891380054</v>
      </c>
      <c r="B31" s="12" t="s">
        <v>52</v>
      </c>
      <c r="C31" s="12" t="s">
        <v>21</v>
      </c>
      <c r="D31" s="12">
        <v>5</v>
      </c>
      <c r="E31" s="12" t="s">
        <v>13</v>
      </c>
      <c r="F31" s="13" t="s">
        <v>47</v>
      </c>
      <c r="G31" s="13" t="s">
        <v>82</v>
      </c>
      <c r="H31" s="12">
        <v>18337</v>
      </c>
      <c r="I31" s="14">
        <v>45357</v>
      </c>
      <c r="J31" s="14">
        <v>45390.291666666664</v>
      </c>
      <c r="K31" s="15">
        <v>1085301</v>
      </c>
      <c r="L31" s="15">
        <v>1085301</v>
      </c>
      <c r="M31" s="12" t="s">
        <v>108</v>
      </c>
      <c r="N31" s="13" t="s">
        <v>89</v>
      </c>
      <c r="O31" s="13"/>
      <c r="P31" s="23">
        <v>1085301</v>
      </c>
      <c r="Q31" s="23">
        <v>1085301</v>
      </c>
      <c r="R31" s="23">
        <v>0</v>
      </c>
      <c r="S31" s="23">
        <v>0</v>
      </c>
      <c r="T31" s="23"/>
      <c r="U31" s="23">
        <v>1085301</v>
      </c>
      <c r="V31" s="23">
        <v>1085301</v>
      </c>
      <c r="W31" s="13">
        <v>1222438117</v>
      </c>
      <c r="X31" s="23">
        <v>0</v>
      </c>
      <c r="Y31" s="13"/>
      <c r="Z31" s="13"/>
      <c r="AA31" s="13"/>
      <c r="AB31" s="26">
        <v>45412</v>
      </c>
    </row>
    <row r="32" spans="1:28" x14ac:dyDescent="0.25">
      <c r="A32" s="12">
        <v>891380054</v>
      </c>
      <c r="B32" s="12" t="s">
        <v>52</v>
      </c>
      <c r="C32" s="12" t="s">
        <v>21</v>
      </c>
      <c r="D32" s="12">
        <v>5</v>
      </c>
      <c r="E32" s="12" t="s">
        <v>13</v>
      </c>
      <c r="F32" s="13" t="s">
        <v>48</v>
      </c>
      <c r="G32" s="13" t="s">
        <v>83</v>
      </c>
      <c r="H32" s="12">
        <v>18337</v>
      </c>
      <c r="I32" s="14">
        <v>45358</v>
      </c>
      <c r="J32" s="14">
        <v>45390.291666666664</v>
      </c>
      <c r="K32" s="15">
        <v>81400</v>
      </c>
      <c r="L32" s="15">
        <v>81400</v>
      </c>
      <c r="M32" s="12" t="s">
        <v>108</v>
      </c>
      <c r="N32" s="13" t="s">
        <v>89</v>
      </c>
      <c r="O32" s="13"/>
      <c r="P32" s="23">
        <v>81400</v>
      </c>
      <c r="Q32" s="23">
        <v>81400</v>
      </c>
      <c r="R32" s="23">
        <v>0</v>
      </c>
      <c r="S32" s="23">
        <v>0</v>
      </c>
      <c r="T32" s="23"/>
      <c r="U32" s="23">
        <v>81400</v>
      </c>
      <c r="V32" s="23">
        <v>81400</v>
      </c>
      <c r="W32" s="13">
        <v>1222438118</v>
      </c>
      <c r="X32" s="23">
        <v>0</v>
      </c>
      <c r="Y32" s="13"/>
      <c r="Z32" s="13"/>
      <c r="AA32" s="13"/>
      <c r="AB32" s="26">
        <v>45412</v>
      </c>
    </row>
    <row r="33" spans="1:28" x14ac:dyDescent="0.25">
      <c r="A33" s="12">
        <v>891380054</v>
      </c>
      <c r="B33" s="12" t="s">
        <v>52</v>
      </c>
      <c r="C33" s="12" t="s">
        <v>21</v>
      </c>
      <c r="D33" s="12">
        <v>5</v>
      </c>
      <c r="E33" s="12" t="s">
        <v>13</v>
      </c>
      <c r="F33" s="13" t="s">
        <v>49</v>
      </c>
      <c r="G33" s="13" t="s">
        <v>84</v>
      </c>
      <c r="H33" s="12">
        <v>17671</v>
      </c>
      <c r="I33" s="14">
        <v>45310</v>
      </c>
      <c r="J33" s="14">
        <v>45355.594121527778</v>
      </c>
      <c r="K33" s="15">
        <v>304915</v>
      </c>
      <c r="L33" s="15">
        <v>304915</v>
      </c>
      <c r="M33" s="12" t="s">
        <v>107</v>
      </c>
      <c r="N33" s="13" t="s">
        <v>89</v>
      </c>
      <c r="O33" s="13"/>
      <c r="P33" s="23">
        <v>304915</v>
      </c>
      <c r="Q33" s="23">
        <v>304915</v>
      </c>
      <c r="R33" s="23">
        <v>0</v>
      </c>
      <c r="S33" s="23">
        <v>0</v>
      </c>
      <c r="T33" s="23"/>
      <c r="U33" s="23">
        <v>304915</v>
      </c>
      <c r="V33" s="23">
        <v>0</v>
      </c>
      <c r="W33" s="13"/>
      <c r="X33" s="23">
        <v>304915</v>
      </c>
      <c r="Y33" s="13">
        <v>4800063659</v>
      </c>
      <c r="Z33" s="23">
        <v>1555154</v>
      </c>
      <c r="AA33" s="13" t="s">
        <v>105</v>
      </c>
      <c r="AB33" s="26">
        <v>45412</v>
      </c>
    </row>
    <row r="34" spans="1:28" x14ac:dyDescent="0.25">
      <c r="A34" s="12">
        <v>891380054</v>
      </c>
      <c r="B34" s="12" t="s">
        <v>52</v>
      </c>
      <c r="C34" s="12" t="s">
        <v>21</v>
      </c>
      <c r="D34" s="12">
        <v>5</v>
      </c>
      <c r="E34" s="12" t="s">
        <v>13</v>
      </c>
      <c r="F34" s="13" t="s">
        <v>50</v>
      </c>
      <c r="G34" s="13" t="s">
        <v>85</v>
      </c>
      <c r="H34" s="12">
        <v>18337</v>
      </c>
      <c r="I34" s="14">
        <v>45377</v>
      </c>
      <c r="J34" s="14">
        <v>45390.343226238423</v>
      </c>
      <c r="K34" s="15">
        <v>490160</v>
      </c>
      <c r="L34" s="15">
        <v>490160</v>
      </c>
      <c r="M34" s="12" t="s">
        <v>108</v>
      </c>
      <c r="N34" s="13" t="s">
        <v>89</v>
      </c>
      <c r="O34" s="13"/>
      <c r="P34" s="23">
        <v>490160</v>
      </c>
      <c r="Q34" s="23">
        <v>490160</v>
      </c>
      <c r="R34" s="23">
        <v>0</v>
      </c>
      <c r="S34" s="23">
        <v>0</v>
      </c>
      <c r="T34" s="23"/>
      <c r="U34" s="23">
        <v>490160</v>
      </c>
      <c r="V34" s="23">
        <v>490160</v>
      </c>
      <c r="W34" s="13">
        <v>1222438270</v>
      </c>
      <c r="X34" s="23">
        <v>0</v>
      </c>
      <c r="Y34" s="13"/>
      <c r="Z34" s="13"/>
      <c r="AA34" s="13"/>
      <c r="AB34" s="26">
        <v>45412</v>
      </c>
    </row>
    <row r="35" spans="1:28" x14ac:dyDescent="0.25">
      <c r="A35" s="12">
        <v>891380054</v>
      </c>
      <c r="B35" s="12" t="s">
        <v>52</v>
      </c>
      <c r="C35" s="12" t="s">
        <v>21</v>
      </c>
      <c r="D35" s="12">
        <v>5</v>
      </c>
      <c r="E35" s="12" t="s">
        <v>13</v>
      </c>
      <c r="F35" s="13" t="s">
        <v>51</v>
      </c>
      <c r="G35" s="13" t="s">
        <v>86</v>
      </c>
      <c r="H35" s="12">
        <v>18337</v>
      </c>
      <c r="I35" s="14">
        <v>45370</v>
      </c>
      <c r="J35" s="14">
        <v>45390.337534525461</v>
      </c>
      <c r="K35" s="15">
        <v>81400</v>
      </c>
      <c r="L35" s="15">
        <v>81400</v>
      </c>
      <c r="M35" s="12" t="s">
        <v>108</v>
      </c>
      <c r="N35" s="13" t="s">
        <v>89</v>
      </c>
      <c r="O35" s="13"/>
      <c r="P35" s="23">
        <v>81400</v>
      </c>
      <c r="Q35" s="23">
        <v>81400</v>
      </c>
      <c r="R35" s="23">
        <v>0</v>
      </c>
      <c r="S35" s="23">
        <v>0</v>
      </c>
      <c r="T35" s="23"/>
      <c r="U35" s="23">
        <v>81400</v>
      </c>
      <c r="V35" s="23">
        <v>81400</v>
      </c>
      <c r="W35" s="13">
        <v>1222438151</v>
      </c>
      <c r="X35" s="23">
        <v>0</v>
      </c>
      <c r="Y35" s="13"/>
      <c r="Z35" s="13"/>
      <c r="AA35" s="13"/>
      <c r="AB35" s="26">
        <v>45412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24" sqref="M24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122</v>
      </c>
      <c r="E2" s="42"/>
      <c r="F2" s="42"/>
      <c r="G2" s="42"/>
      <c r="H2" s="42"/>
      <c r="I2" s="43"/>
      <c r="J2" s="44" t="s">
        <v>123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124</v>
      </c>
      <c r="E4" s="42"/>
      <c r="F4" s="42"/>
      <c r="G4" s="42"/>
      <c r="H4" s="42"/>
      <c r="I4" s="43"/>
      <c r="J4" s="44" t="s">
        <v>125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159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157</v>
      </c>
      <c r="J11" s="58"/>
    </row>
    <row r="12" spans="2:10" ht="13" x14ac:dyDescent="0.3">
      <c r="B12" s="57"/>
      <c r="C12" s="59" t="s">
        <v>158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126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160</v>
      </c>
      <c r="D16" s="60"/>
      <c r="G16" s="62"/>
      <c r="H16" s="64" t="s">
        <v>127</v>
      </c>
      <c r="I16" s="64" t="s">
        <v>128</v>
      </c>
      <c r="J16" s="58"/>
    </row>
    <row r="17" spans="2:14" ht="13" x14ac:dyDescent="0.3">
      <c r="B17" s="57"/>
      <c r="C17" s="59" t="s">
        <v>129</v>
      </c>
      <c r="D17" s="59"/>
      <c r="E17" s="59"/>
      <c r="F17" s="59"/>
      <c r="G17" s="62"/>
      <c r="H17" s="65">
        <v>33</v>
      </c>
      <c r="I17" s="66">
        <v>18428658</v>
      </c>
      <c r="J17" s="58"/>
    </row>
    <row r="18" spans="2:14" x14ac:dyDescent="0.25">
      <c r="B18" s="57"/>
      <c r="C18" s="38" t="s">
        <v>130</v>
      </c>
      <c r="G18" s="62"/>
      <c r="H18" s="68">
        <v>6</v>
      </c>
      <c r="I18" s="69">
        <v>1607964</v>
      </c>
      <c r="J18" s="58"/>
    </row>
    <row r="19" spans="2:14" x14ac:dyDescent="0.25">
      <c r="B19" s="57"/>
      <c r="C19" s="38" t="s">
        <v>131</v>
      </c>
      <c r="G19" s="62"/>
      <c r="H19" s="68">
        <v>2</v>
      </c>
      <c r="I19" s="69">
        <v>2777652</v>
      </c>
      <c r="J19" s="58"/>
    </row>
    <row r="20" spans="2:14" x14ac:dyDescent="0.25">
      <c r="B20" s="57"/>
      <c r="C20" s="38" t="s">
        <v>132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144</v>
      </c>
      <c r="H21" s="70">
        <v>1</v>
      </c>
      <c r="I21" s="71">
        <v>651428</v>
      </c>
      <c r="J21" s="58"/>
      <c r="N21" s="72"/>
    </row>
    <row r="22" spans="2:14" ht="13" thickBot="1" x14ac:dyDescent="0.3">
      <c r="B22" s="57"/>
      <c r="C22" s="38" t="s">
        <v>133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134</v>
      </c>
      <c r="D23" s="59"/>
      <c r="E23" s="59"/>
      <c r="F23" s="59"/>
      <c r="H23" s="75">
        <f>H18+H19+H20+H21+H22</f>
        <v>9</v>
      </c>
      <c r="I23" s="76">
        <f>I18+I19+I20+I21+I22</f>
        <v>5037044</v>
      </c>
      <c r="J23" s="58"/>
    </row>
    <row r="24" spans="2:14" x14ac:dyDescent="0.25">
      <c r="B24" s="57"/>
      <c r="C24" s="38" t="s">
        <v>135</v>
      </c>
      <c r="H24" s="70">
        <v>23</v>
      </c>
      <c r="I24" s="71">
        <v>13257765</v>
      </c>
      <c r="J24" s="58"/>
    </row>
    <row r="25" spans="2:14" ht="13" thickBot="1" x14ac:dyDescent="0.3">
      <c r="B25" s="57"/>
      <c r="C25" s="38" t="s">
        <v>116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136</v>
      </c>
      <c r="D26" s="59"/>
      <c r="E26" s="59"/>
      <c r="F26" s="59"/>
      <c r="H26" s="75">
        <f>H24+H25</f>
        <v>23</v>
      </c>
      <c r="I26" s="76">
        <f>I24+I25</f>
        <v>13257765</v>
      </c>
      <c r="J26" s="58"/>
    </row>
    <row r="27" spans="2:14" ht="13.5" thickBot="1" x14ac:dyDescent="0.35">
      <c r="B27" s="57"/>
      <c r="C27" s="62" t="s">
        <v>137</v>
      </c>
      <c r="D27" s="77"/>
      <c r="E27" s="77"/>
      <c r="F27" s="77"/>
      <c r="G27" s="62"/>
      <c r="H27" s="78">
        <v>1</v>
      </c>
      <c r="I27" s="79">
        <v>133849</v>
      </c>
      <c r="J27" s="80"/>
    </row>
    <row r="28" spans="2:14" ht="13" x14ac:dyDescent="0.3">
      <c r="B28" s="57"/>
      <c r="C28" s="77" t="s">
        <v>138</v>
      </c>
      <c r="D28" s="77"/>
      <c r="E28" s="77"/>
      <c r="F28" s="77"/>
      <c r="G28" s="62"/>
      <c r="H28" s="81">
        <f>H27</f>
        <v>1</v>
      </c>
      <c r="I28" s="69">
        <f>I27</f>
        <v>133849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139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33</v>
      </c>
      <c r="I31" s="69">
        <f>I23+I26+I28</f>
        <v>18428658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/>
      <c r="D38" s="84"/>
      <c r="E38" s="62"/>
      <c r="F38" s="62"/>
      <c r="G38" s="62"/>
      <c r="H38" s="91" t="s">
        <v>140</v>
      </c>
      <c r="I38" s="84"/>
      <c r="J38" s="80"/>
    </row>
    <row r="39" spans="2:10" ht="13" x14ac:dyDescent="0.3">
      <c r="B39" s="57"/>
      <c r="C39" s="77" t="s">
        <v>161</v>
      </c>
      <c r="D39" s="62"/>
      <c r="E39" s="62"/>
      <c r="F39" s="62"/>
      <c r="G39" s="62"/>
      <c r="H39" s="77" t="s">
        <v>141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142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143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2" sqref="E22"/>
    </sheetView>
  </sheetViews>
  <sheetFormatPr baseColWidth="10" defaultRowHeight="14.5" x14ac:dyDescent="0.35"/>
  <cols>
    <col min="1" max="8" width="10.90625" style="103"/>
    <col min="9" max="9" width="25.81640625" style="103" customWidth="1"/>
    <col min="10" max="16384" width="10.90625" style="103"/>
  </cols>
  <sheetData>
    <row r="1" spans="1:9" ht="15" thickBot="1" x14ac:dyDescent="0.4">
      <c r="A1" s="97"/>
      <c r="B1" s="98"/>
      <c r="C1" s="99" t="s">
        <v>145</v>
      </c>
      <c r="D1" s="100"/>
      <c r="E1" s="100"/>
      <c r="F1" s="100"/>
      <c r="G1" s="100"/>
      <c r="H1" s="101"/>
      <c r="I1" s="102" t="s">
        <v>123</v>
      </c>
    </row>
    <row r="2" spans="1:9" ht="53.5" customHeight="1" thickBot="1" x14ac:dyDescent="0.4">
      <c r="A2" s="104"/>
      <c r="B2" s="105"/>
      <c r="C2" s="106" t="s">
        <v>146</v>
      </c>
      <c r="D2" s="107"/>
      <c r="E2" s="107"/>
      <c r="F2" s="107"/>
      <c r="G2" s="107"/>
      <c r="H2" s="108"/>
      <c r="I2" s="109" t="s">
        <v>147</v>
      </c>
    </row>
    <row r="3" spans="1:9" x14ac:dyDescent="0.35">
      <c r="A3" s="110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10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10"/>
      <c r="B5" s="59" t="s">
        <v>159</v>
      </c>
      <c r="C5" s="111"/>
      <c r="D5" s="112"/>
      <c r="E5" s="62"/>
      <c r="F5" s="62"/>
      <c r="G5" s="62"/>
      <c r="H5" s="62"/>
      <c r="I5" s="80"/>
    </row>
    <row r="6" spans="1:9" x14ac:dyDescent="0.35">
      <c r="A6" s="110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10"/>
      <c r="B7" s="59" t="s">
        <v>157</v>
      </c>
      <c r="C7" s="62"/>
      <c r="D7" s="62"/>
      <c r="E7" s="62"/>
      <c r="F7" s="62"/>
      <c r="G7" s="62"/>
      <c r="H7" s="62"/>
      <c r="I7" s="80"/>
    </row>
    <row r="8" spans="1:9" x14ac:dyDescent="0.35">
      <c r="A8" s="110"/>
      <c r="B8" s="59" t="s">
        <v>158</v>
      </c>
      <c r="C8" s="62"/>
      <c r="D8" s="62"/>
      <c r="E8" s="62"/>
      <c r="F8" s="62"/>
      <c r="G8" s="62"/>
      <c r="H8" s="62"/>
      <c r="I8" s="80"/>
    </row>
    <row r="9" spans="1:9" x14ac:dyDescent="0.35">
      <c r="A9" s="110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10"/>
      <c r="B10" s="62" t="s">
        <v>148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10"/>
      <c r="B11" s="113"/>
      <c r="C11" s="62"/>
      <c r="D11" s="62"/>
      <c r="E11" s="62"/>
      <c r="F11" s="62"/>
      <c r="G11" s="62"/>
      <c r="H11" s="62"/>
      <c r="I11" s="80"/>
    </row>
    <row r="12" spans="1:9" x14ac:dyDescent="0.35">
      <c r="A12" s="110"/>
      <c r="B12" s="38" t="s">
        <v>160</v>
      </c>
      <c r="C12" s="112"/>
      <c r="D12" s="62"/>
      <c r="E12" s="62"/>
      <c r="F12" s="62"/>
      <c r="G12" s="64" t="s">
        <v>149</v>
      </c>
      <c r="H12" s="64" t="s">
        <v>150</v>
      </c>
      <c r="I12" s="80"/>
    </row>
    <row r="13" spans="1:9" x14ac:dyDescent="0.35">
      <c r="A13" s="110"/>
      <c r="B13" s="77" t="s">
        <v>129</v>
      </c>
      <c r="C13" s="77"/>
      <c r="D13" s="77"/>
      <c r="E13" s="77"/>
      <c r="F13" s="62"/>
      <c r="G13" s="114">
        <f>G19</f>
        <v>9</v>
      </c>
      <c r="H13" s="115">
        <f>H19</f>
        <v>5037044</v>
      </c>
      <c r="I13" s="80"/>
    </row>
    <row r="14" spans="1:9" x14ac:dyDescent="0.35">
      <c r="A14" s="110"/>
      <c r="B14" s="62" t="s">
        <v>130</v>
      </c>
      <c r="C14" s="62"/>
      <c r="D14" s="62"/>
      <c r="E14" s="62"/>
      <c r="F14" s="62"/>
      <c r="G14" s="116">
        <v>6</v>
      </c>
      <c r="H14" s="117">
        <v>1607964</v>
      </c>
      <c r="I14" s="80"/>
    </row>
    <row r="15" spans="1:9" x14ac:dyDescent="0.35">
      <c r="A15" s="110"/>
      <c r="B15" s="62" t="s">
        <v>131</v>
      </c>
      <c r="C15" s="62"/>
      <c r="D15" s="62"/>
      <c r="E15" s="62"/>
      <c r="F15" s="62"/>
      <c r="G15" s="116">
        <v>2</v>
      </c>
      <c r="H15" s="117">
        <v>2777652</v>
      </c>
      <c r="I15" s="80"/>
    </row>
    <row r="16" spans="1:9" x14ac:dyDescent="0.35">
      <c r="A16" s="110"/>
      <c r="B16" s="62" t="s">
        <v>132</v>
      </c>
      <c r="C16" s="62"/>
      <c r="D16" s="62"/>
      <c r="E16" s="62"/>
      <c r="F16" s="62"/>
      <c r="G16" s="116">
        <v>0</v>
      </c>
      <c r="H16" s="117">
        <v>0</v>
      </c>
      <c r="I16" s="80"/>
    </row>
    <row r="17" spans="1:9" x14ac:dyDescent="0.35">
      <c r="A17" s="110"/>
      <c r="B17" s="38" t="s">
        <v>144</v>
      </c>
      <c r="C17" s="62"/>
      <c r="D17" s="62"/>
      <c r="E17" s="62"/>
      <c r="F17" s="62"/>
      <c r="G17" s="116">
        <v>1</v>
      </c>
      <c r="H17" s="117">
        <v>651428</v>
      </c>
      <c r="I17" s="80"/>
    </row>
    <row r="18" spans="1:9" x14ac:dyDescent="0.35">
      <c r="A18" s="110"/>
      <c r="B18" s="62" t="s">
        <v>151</v>
      </c>
      <c r="C18" s="62"/>
      <c r="D18" s="62"/>
      <c r="E18" s="62"/>
      <c r="F18" s="62"/>
      <c r="G18" s="118">
        <v>0</v>
      </c>
      <c r="H18" s="119">
        <v>0</v>
      </c>
      <c r="I18" s="80"/>
    </row>
    <row r="19" spans="1:9" x14ac:dyDescent="0.35">
      <c r="A19" s="110"/>
      <c r="B19" s="77" t="s">
        <v>152</v>
      </c>
      <c r="C19" s="77"/>
      <c r="D19" s="77"/>
      <c r="E19" s="77"/>
      <c r="F19" s="62"/>
      <c r="G19" s="116">
        <f>SUM(G14:G18)</f>
        <v>9</v>
      </c>
      <c r="H19" s="115">
        <f>(H14+H15+H16+H17+H18)</f>
        <v>5037044</v>
      </c>
      <c r="I19" s="80"/>
    </row>
    <row r="20" spans="1:9" ht="15" thickBot="1" x14ac:dyDescent="0.4">
      <c r="A20" s="110"/>
      <c r="B20" s="77"/>
      <c r="C20" s="77"/>
      <c r="D20" s="62"/>
      <c r="E20" s="62"/>
      <c r="F20" s="62"/>
      <c r="G20" s="120"/>
      <c r="H20" s="121"/>
      <c r="I20" s="80"/>
    </row>
    <row r="21" spans="1:9" ht="15" thickTop="1" x14ac:dyDescent="0.35">
      <c r="A21" s="110"/>
      <c r="B21" s="77"/>
      <c r="C21" s="77"/>
      <c r="D21" s="62"/>
      <c r="E21" s="62"/>
      <c r="F21" s="62"/>
      <c r="G21" s="84"/>
      <c r="H21" s="122"/>
      <c r="I21" s="80"/>
    </row>
    <row r="22" spans="1:9" x14ac:dyDescent="0.35">
      <c r="A22" s="110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10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10"/>
      <c r="B24" s="84" t="s">
        <v>153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10"/>
      <c r="B25" s="84" t="s">
        <v>161</v>
      </c>
      <c r="C25" s="84"/>
      <c r="D25" s="62"/>
      <c r="E25" s="62"/>
      <c r="F25" s="84" t="s">
        <v>154</v>
      </c>
      <c r="G25" s="84"/>
      <c r="H25" s="84"/>
      <c r="I25" s="80"/>
    </row>
    <row r="26" spans="1:9" x14ac:dyDescent="0.35">
      <c r="A26" s="110"/>
      <c r="B26" s="84"/>
      <c r="C26" s="84"/>
      <c r="D26" s="62"/>
      <c r="E26" s="62"/>
      <c r="F26" s="84" t="s">
        <v>155</v>
      </c>
      <c r="G26" s="84"/>
      <c r="H26" s="84"/>
      <c r="I26" s="80"/>
    </row>
    <row r="27" spans="1:9" x14ac:dyDescent="0.35">
      <c r="A27" s="110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10"/>
      <c r="B28" s="123" t="s">
        <v>156</v>
      </c>
      <c r="C28" s="123"/>
      <c r="D28" s="123"/>
      <c r="E28" s="123"/>
      <c r="F28" s="123"/>
      <c r="G28" s="123"/>
      <c r="H28" s="123"/>
      <c r="I28" s="80"/>
    </row>
    <row r="29" spans="1:9" ht="15" thickBot="1" x14ac:dyDescent="0.4">
      <c r="A29" s="124"/>
      <c r="B29" s="125"/>
      <c r="C29" s="125"/>
      <c r="D29" s="125"/>
      <c r="E29" s="125"/>
      <c r="F29" s="88"/>
      <c r="G29" s="88"/>
      <c r="H29" s="88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2024-05-31T13:15:01Z</cp:lastPrinted>
  <dcterms:created xsi:type="dcterms:W3CDTF">2024-05-09T20:52:10Z</dcterms:created>
  <dcterms:modified xsi:type="dcterms:W3CDTF">2024-05-31T13:25:52Z</dcterms:modified>
</cp:coreProperties>
</file>