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1380054 FUNDACION HOSPITAL SAN JOSE (BUGA)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FACTURA'!$A$2:$AC$40</definedName>
    <definedName name="_xlnm._FilterDatabase" localSheetId="0" hidden="1">'INFO IPS'!$A$2:$K$40</definedName>
  </definedNames>
  <calcPr calcId="152511"/>
  <pivotCaches>
    <pivotCache cacheId="2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/>
  <c r="H28" i="4"/>
  <c r="I26" i="4"/>
  <c r="H26" i="4"/>
  <c r="I23" i="4"/>
  <c r="I31" i="4" s="1"/>
  <c r="H23" i="4"/>
  <c r="H31" i="4" s="1"/>
  <c r="X1" i="2" l="1"/>
  <c r="Z1" i="2"/>
  <c r="W1" i="2" l="1"/>
  <c r="V1" i="2"/>
  <c r="U1" i="2"/>
  <c r="T1" i="2"/>
  <c r="Q1" i="2"/>
  <c r="L1" i="2"/>
  <c r="J1" i="1" l="1"/>
</calcChain>
</file>

<file path=xl/sharedStrings.xml><?xml version="1.0" encoding="utf-8"?>
<sst xmlns="http://schemas.openxmlformats.org/spreadsheetml/2006/main" count="563" uniqueCount="176">
  <si>
    <t>NIT</t>
  </si>
  <si>
    <t>ENTIDAD</t>
  </si>
  <si>
    <t>NOMBRE CREDITO</t>
  </si>
  <si>
    <t>TIPO DE CREDITO</t>
  </si>
  <si>
    <t>FUENTE</t>
  </si>
  <si>
    <t>FACTURA</t>
  </si>
  <si>
    <t>FECHA EMISION</t>
  </si>
  <si>
    <t>ENVIO</t>
  </si>
  <si>
    <t>VALOR INICIAL</t>
  </si>
  <si>
    <t>SALDO A CORTE</t>
  </si>
  <si>
    <t xml:space="preserve">EDAD MORA SEPARA CTE </t>
  </si>
  <si>
    <t>CAJA DE COMPENSACION FAMILIAR  DEL VALLE DEL CAUCA</t>
  </si>
  <si>
    <t>REGIMEN CONTRIBUTIVO</t>
  </si>
  <si>
    <t>FV</t>
  </si>
  <si>
    <t>FA670910</t>
  </si>
  <si>
    <t>31 A 60</t>
  </si>
  <si>
    <t>FA716365</t>
  </si>
  <si>
    <t>CTE</t>
  </si>
  <si>
    <t>FA713240</t>
  </si>
  <si>
    <t>FA667051</t>
  </si>
  <si>
    <t>FA705079</t>
  </si>
  <si>
    <t>FA701015</t>
  </si>
  <si>
    <t>FA684652</t>
  </si>
  <si>
    <t>FA656318</t>
  </si>
  <si>
    <t>61 A 90</t>
  </si>
  <si>
    <t>FA700846</t>
  </si>
  <si>
    <t>FA656330</t>
  </si>
  <si>
    <t>FA716198</t>
  </si>
  <si>
    <t>FA662325</t>
  </si>
  <si>
    <t>FA654720</t>
  </si>
  <si>
    <t>FA653800</t>
  </si>
  <si>
    <t>FA715540</t>
  </si>
  <si>
    <t>FA714627</t>
  </si>
  <si>
    <t>FA702787</t>
  </si>
  <si>
    <t>FA657121</t>
  </si>
  <si>
    <t>FA443434</t>
  </si>
  <si>
    <t>MAS 360</t>
  </si>
  <si>
    <t>FA673233</t>
  </si>
  <si>
    <t>FA708579</t>
  </si>
  <si>
    <t>FA702989</t>
  </si>
  <si>
    <t>FA659416</t>
  </si>
  <si>
    <t>FA704608</t>
  </si>
  <si>
    <t>FA425067</t>
  </si>
  <si>
    <t>FA699449</t>
  </si>
  <si>
    <t>FA694062</t>
  </si>
  <si>
    <t>FA653498</t>
  </si>
  <si>
    <t>FA325705</t>
  </si>
  <si>
    <t>FA715718</t>
  </si>
  <si>
    <t>FA423744</t>
  </si>
  <si>
    <t>FA715476</t>
  </si>
  <si>
    <t>FA710525</t>
  </si>
  <si>
    <t>FA685839</t>
  </si>
  <si>
    <t>REGIMEN SUBSIDIADO</t>
  </si>
  <si>
    <t>FA708257</t>
  </si>
  <si>
    <t>FA668201</t>
  </si>
  <si>
    <t>FA443380</t>
  </si>
  <si>
    <t>FA708674</t>
  </si>
  <si>
    <t>Llave</t>
  </si>
  <si>
    <t>FUNDACION HOSPITAL SAN JOSE (BUGA)</t>
  </si>
  <si>
    <t>891380054_FA670910</t>
  </si>
  <si>
    <t>891380054_FA716365</t>
  </si>
  <si>
    <t>891380054_FA713240</t>
  </si>
  <si>
    <t>891380054_FA667051</t>
  </si>
  <si>
    <t>891380054_FA705079</t>
  </si>
  <si>
    <t>891380054_FA701015</t>
  </si>
  <si>
    <t>891380054_FA684652</t>
  </si>
  <si>
    <t>891380054_FA656318</t>
  </si>
  <si>
    <t>891380054_FA700846</t>
  </si>
  <si>
    <t>891380054_FA656330</t>
  </si>
  <si>
    <t>891380054_FA716198</t>
  </si>
  <si>
    <t>891380054_FA662325</t>
  </si>
  <si>
    <t>891380054_FA654720</t>
  </si>
  <si>
    <t>891380054_FA653800</t>
  </si>
  <si>
    <t>891380054_FA715540</t>
  </si>
  <si>
    <t>891380054_FA714627</t>
  </si>
  <si>
    <t>891380054_FA702787</t>
  </si>
  <si>
    <t>891380054_FA657121</t>
  </si>
  <si>
    <t>891380054_FA443434</t>
  </si>
  <si>
    <t>891380054_FA673233</t>
  </si>
  <si>
    <t>891380054_FA708579</t>
  </si>
  <si>
    <t>891380054_FA702989</t>
  </si>
  <si>
    <t>891380054_FA659416</t>
  </si>
  <si>
    <t>891380054_FA704608</t>
  </si>
  <si>
    <t>891380054_FA425067</t>
  </si>
  <si>
    <t>891380054_FA699449</t>
  </si>
  <si>
    <t>891380054_FA694062</t>
  </si>
  <si>
    <t>891380054_FA653498</t>
  </si>
  <si>
    <t>891380054_FA325705</t>
  </si>
  <si>
    <t>891380054_FA715718</t>
  </si>
  <si>
    <t>891380054_FA423744</t>
  </si>
  <si>
    <t>891380054_FA715476</t>
  </si>
  <si>
    <t>891380054_FA710525</t>
  </si>
  <si>
    <t>891380054_FA685839</t>
  </si>
  <si>
    <t>891380054_FA708257</t>
  </si>
  <si>
    <t>891380054_FA668201</t>
  </si>
  <si>
    <t>891380054_FA443380</t>
  </si>
  <si>
    <t>891380054_FA708674</t>
  </si>
  <si>
    <t>SALDO A CORTE IPS</t>
  </si>
  <si>
    <t>FECHA EMISION IPS</t>
  </si>
  <si>
    <t>Fecha de radicacion EPS</t>
  </si>
  <si>
    <t>Estado de Factura EPS Abril 20</t>
  </si>
  <si>
    <t>Boxalud</t>
  </si>
  <si>
    <t>Finalizada</t>
  </si>
  <si>
    <t>Para auditoria de pertinencia</t>
  </si>
  <si>
    <t>Devuelta</t>
  </si>
  <si>
    <t>Para respuesta prestador</t>
  </si>
  <si>
    <t>Valor Devolucion</t>
  </si>
  <si>
    <t>Valor Radicado</t>
  </si>
  <si>
    <t>Valor Pagar</t>
  </si>
  <si>
    <t>Valor Total Bruto</t>
  </si>
  <si>
    <t>Valor Glosa Aceptada</t>
  </si>
  <si>
    <t>Valor Glosa Pendiente</t>
  </si>
  <si>
    <t>FACTURA PENDIENTE EN PROGRAMACION DE PAGO</t>
  </si>
  <si>
    <t>FACTURA EN PROCESO INTERNO</t>
  </si>
  <si>
    <t>FACTURA COVID-19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</si>
  <si>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</si>
  <si>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</si>
  <si>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</si>
  <si>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</si>
  <si>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</si>
  <si>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</si>
  <si>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22.03.2024</t>
  </si>
  <si>
    <t>Observacion objeccion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</si>
  <si>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</si>
  <si>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FACTURA DEVUELTA</t>
  </si>
  <si>
    <t>GLOSA ACEPTADA POR LA IPS</t>
  </si>
  <si>
    <t>Covid-19</t>
  </si>
  <si>
    <t>Validacion Covid.19</t>
  </si>
  <si>
    <t>ESTADO DOS</t>
  </si>
  <si>
    <t>Total general</t>
  </si>
  <si>
    <t>Tipificación</t>
  </si>
  <si>
    <t>Cant. Facturas</t>
  </si>
  <si>
    <t>Saldo IPS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</si>
  <si>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</si>
  <si>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</si>
  <si>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</si>
  <si>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</si>
  <si>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</si>
  <si>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</si>
  <si>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</si>
  <si>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</si>
  <si>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</si>
  <si>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</si>
  <si>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</si>
  <si>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</si>
  <si>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</si>
  <si>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</si>
  <si>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</si>
  <si>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</si>
  <si>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</si>
  <si>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</si>
  <si>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</si>
  <si>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</si>
  <si>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</si>
  <si>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</si>
  <si>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</si>
  <si>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GLOSA ACEPTADA POR LA IPS</t>
  </si>
  <si>
    <t>Señores: FUNDACION HOSPITAL SAN JOSE (BUGA)</t>
  </si>
  <si>
    <t>NIT: 891380054</t>
  </si>
  <si>
    <t>Santiago de Cali, Abril 20 del 2024</t>
  </si>
  <si>
    <t>Con Corte al dia: 31/03/2024</t>
  </si>
  <si>
    <t>Lizeth Cristina Bocanegra Moya</t>
  </si>
  <si>
    <t>Profesional Administrativo - Cartera</t>
  </si>
  <si>
    <t>A continuacion me permito remitir nuestra respuesta al estado de cartera presentado en la fecha: 11/04/2024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</si>
  <si>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</si>
  <si>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</si>
  <si>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</si>
  <si>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</si>
  <si>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</si>
  <si>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</si>
  <si>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</si>
  <si>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</si>
  <si>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</si>
  <si>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</si>
  <si>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</si>
  <si>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FUNDACION HOSPITAL SAN JOSE (BUGA)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</si>
</sst>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1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6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8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0" fontId="4" fillId="0" borderId="0" xfId="0" applyFont="1"/>
    <xf numFmtId="14" fontId="4" fillId="0" borderId="0" xfId="0" applyNumberFormat="1" applyFont="1"/>
    <xf numFmtId="3" fontId="4" fillId="0" borderId="0" xfId="0" applyNumberFormat="1" applyFont="1"/>
    <xf numFmtId="164" fontId="4" fillId="0" borderId="0" xfId="1" applyNumberFormat="1" applyFont="1"/>
    <xf numFmtId="0" fontId="0" fillId="0" borderId="1" xfId="0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164" fontId="4" fillId="0" borderId="1" xfId="1" applyNumberFormat="1" applyFont="1" applyBorder="1"/>
    <xf numFmtId="164" fontId="5" fillId="6" borderId="1" xfId="1" applyNumberFormat="1" applyFont="1" applyFill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8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9" fillId="0" borderId="0" xfId="0" applyFont="1"/>
    <xf numFmtId="164" fontId="9" fillId="0" borderId="0" xfId="1" applyNumberFormat="1" applyFont="1"/>
    <xf numFmtId="164" fontId="8" fillId="8" borderId="1" xfId="1" applyNumberFormat="1" applyFont="1" applyFill="1" applyBorder="1" applyAlignment="1">
      <alignment horizontal="center" vertical="center" wrapText="1"/>
    </xf>
    <xf numFmtId="164" fontId="8" fillId="9" borderId="1" xfId="1" applyNumberFormat="1" applyFont="1" applyFill="1" applyBorder="1" applyAlignment="1">
      <alignment horizontal="center" vertical="center" wrapText="1"/>
    </xf>
    <xf numFmtId="164" fontId="8" fillId="10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10" xfId="1" applyNumberFormat="1" applyFont="1" applyBorder="1"/>
    <xf numFmtId="0" fontId="0" fillId="0" borderId="5" xfId="0" applyBorder="1"/>
    <xf numFmtId="0" fontId="0" fillId="0" borderId="7" xfId="0" applyNumberFormat="1" applyBorder="1"/>
    <xf numFmtId="0" fontId="0" fillId="0" borderId="10" xfId="0" applyNumberFormat="1" applyBorder="1"/>
    <xf numFmtId="0" fontId="0" fillId="0" borderId="11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0" borderId="0" xfId="2" applyFont="1"/>
    <xf numFmtId="0" fontId="3" fillId="0" borderId="3" xfId="2" applyFont="1" applyBorder="1" applyAlignment="1">
      <alignment horizontal="centerContinuous"/>
    </xf>
    <xf numFmtId="0" fontId="3" fillId="0" borderId="5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3" fillId="0" borderId="6" xfId="2" applyFont="1" applyBorder="1" applyAlignment="1">
      <alignment horizontal="centerContinuous"/>
    </xf>
    <xf numFmtId="0" fontId="3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/>
    </xf>
    <xf numFmtId="0" fontId="3" fillId="0" borderId="10" xfId="2" applyFont="1" applyBorder="1" applyAlignment="1">
      <alignment horizontal="centerContinuous"/>
    </xf>
    <xf numFmtId="0" fontId="3" fillId="0" borderId="6" xfId="2" applyFont="1" applyBorder="1"/>
    <xf numFmtId="0" fontId="3" fillId="0" borderId="7" xfId="2" applyFont="1" applyBorder="1"/>
    <xf numFmtId="0" fontId="9" fillId="0" borderId="0" xfId="2" applyFont="1"/>
    <xf numFmtId="14" fontId="3" fillId="0" borderId="0" xfId="2" applyNumberFormat="1" applyFont="1"/>
    <xf numFmtId="168" fontId="3" fillId="0" borderId="0" xfId="2" applyNumberFormat="1" applyFont="1"/>
    <xf numFmtId="0" fontId="6" fillId="0" borderId="0" xfId="2" applyFont="1"/>
    <xf numFmtId="14" fontId="3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70" fontId="7" fillId="0" borderId="0" xfId="3" applyNumberFormat="1" applyFont="1" applyAlignment="1">
      <alignment horizontal="center"/>
    </xf>
    <xf numFmtId="171" fontId="7" fillId="0" borderId="0" xfId="4" applyNumberFormat="1" applyFont="1" applyAlignment="1">
      <alignment horizontal="right"/>
    </xf>
    <xf numFmtId="171" fontId="3" fillId="0" borderId="0" xfId="4" applyNumberFormat="1" applyFont="1"/>
    <xf numFmtId="170" fontId="6" fillId="0" borderId="0" xfId="3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70" fontId="3" fillId="0" borderId="0" xfId="3" applyNumberFormat="1" applyFont="1" applyAlignment="1">
      <alignment horizontal="center"/>
    </xf>
    <xf numFmtId="171" fontId="3" fillId="0" borderId="0" xfId="4" applyNumberFormat="1" applyFont="1" applyAlignment="1">
      <alignment horizontal="right"/>
    </xf>
    <xf numFmtId="171" fontId="3" fillId="0" borderId="0" xfId="2" applyNumberFormat="1" applyFont="1"/>
    <xf numFmtId="170" fontId="3" fillId="0" borderId="9" xfId="3" applyNumberFormat="1" applyFont="1" applyBorder="1" applyAlignment="1">
      <alignment horizontal="center"/>
    </xf>
    <xf numFmtId="171" fontId="3" fillId="0" borderId="9" xfId="4" applyNumberFormat="1" applyFont="1" applyBorder="1" applyAlignment="1">
      <alignment horizontal="right"/>
    </xf>
    <xf numFmtId="170" fontId="9" fillId="0" borderId="0" xfId="4" applyNumberFormat="1" applyFont="1" applyAlignment="1">
      <alignment horizontal="right"/>
    </xf>
    <xf numFmtId="171" fontId="9" fillId="0" borderId="0" xfId="4" applyNumberFormat="1" applyFont="1" applyAlignment="1">
      <alignment horizontal="right"/>
    </xf>
    <xf numFmtId="0" fontId="7" fillId="0" borderId="0" xfId="2" applyFont="1"/>
    <xf numFmtId="170" fontId="6" fillId="0" borderId="9" xfId="3" applyNumberFormat="1" applyFont="1" applyBorder="1" applyAlignment="1">
      <alignment horizontal="center"/>
    </xf>
    <xf numFmtId="171" fontId="6" fillId="0" borderId="9" xfId="4" applyNumberFormat="1" applyFont="1" applyBorder="1" applyAlignment="1">
      <alignment horizontal="right"/>
    </xf>
    <xf numFmtId="0" fontId="6" fillId="0" borderId="7" xfId="2" applyFont="1" applyBorder="1"/>
    <xf numFmtId="170" fontId="6" fillId="0" borderId="0" xfId="4" applyNumberFormat="1" applyFont="1" applyAlignment="1">
      <alignment horizontal="right"/>
    </xf>
    <xf numFmtId="170" fontId="7" fillId="0" borderId="14" xfId="3" applyNumberFormat="1" applyFont="1" applyBorder="1" applyAlignment="1">
      <alignment horizontal="center"/>
    </xf>
    <xf numFmtId="171" fontId="7" fillId="0" borderId="14" xfId="4" applyNumberFormat="1" applyFont="1" applyBorder="1" applyAlignment="1">
      <alignment horizontal="right"/>
    </xf>
    <xf numFmtId="172" fontId="6" fillId="0" borderId="0" xfId="2" applyNumberFormat="1" applyFont="1"/>
    <xf numFmtId="169" fontId="6" fillId="0" borderId="0" xfId="3" applyFont="1"/>
    <xf numFmtId="171" fontId="6" fillId="0" borderId="0" xfId="4" applyNumberFormat="1" applyFont="1"/>
    <xf numFmtId="172" fontId="7" fillId="0" borderId="9" xfId="2" applyNumberFormat="1" applyFont="1" applyBorder="1"/>
    <xf numFmtId="172" fontId="6" fillId="0" borderId="9" xfId="2" applyNumberFormat="1" applyFont="1" applyBorder="1"/>
    <xf numFmtId="169" fontId="7" fillId="0" borderId="9" xfId="3" applyFont="1" applyBorder="1"/>
    <xf numFmtId="171" fontId="6" fillId="0" borderId="9" xfId="4" applyNumberFormat="1" applyFont="1" applyBorder="1"/>
    <xf numFmtId="172" fontId="7" fillId="0" borderId="0" xfId="2" applyNumberFormat="1" applyFont="1"/>
    <xf numFmtId="0" fontId="10" fillId="0" borderId="0" xfId="2" applyFont="1" applyAlignment="1">
      <alignment horizontal="center" vertical="center" wrapText="1"/>
    </xf>
    <xf numFmtId="0" fontId="3" fillId="0" borderId="8" xfId="2" applyFont="1" applyBorder="1"/>
    <xf numFmtId="0" fontId="3" fillId="0" borderId="9" xfId="2" applyFont="1" applyBorder="1"/>
    <xf numFmtId="172" fontId="3" fillId="0" borderId="9" xfId="2" applyNumberFormat="1" applyFont="1" applyBorder="1"/>
    <xf numFmtId="0" fontId="3" fillId="0" borderId="10" xfId="2" applyFont="1" applyBorder="1"/>
    <xf numFmtId="0" fontId="0" fillId="0" borderId="0" xfId="2" applyFont="1"/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9" fillId="0" borderId="0" xfId="5" applyNumberFormat="1" applyFont="1" applyAlignment="1">
      <alignment horizontal="center"/>
    </xf>
    <xf numFmtId="173" fontId="9" fillId="0" borderId="0" xfId="5" applyNumberFormat="1" applyFont="1" applyAlignment="1">
      <alignment horizontal="right"/>
    </xf>
    <xf numFmtId="0" fontId="3" fillId="0" borderId="0" xfId="5" applyNumberFormat="1" applyFont="1" applyAlignment="1">
      <alignment horizontal="center"/>
    </xf>
    <xf numFmtId="173" fontId="3" fillId="0" borderId="0" xfId="5" applyNumberFormat="1" applyFont="1" applyAlignment="1">
      <alignment horizontal="right"/>
    </xf>
    <xf numFmtId="0" fontId="3" fillId="0" borderId="2" xfId="5" applyNumberFormat="1" applyFont="1" applyBorder="1" applyAlignment="1">
      <alignment horizontal="center"/>
    </xf>
    <xf numFmtId="173" fontId="3" fillId="0" borderId="2" xfId="5" applyNumberFormat="1" applyFont="1" applyBorder="1" applyAlignment="1">
      <alignment horizontal="right"/>
    </xf>
    <xf numFmtId="164" fontId="3" fillId="0" borderId="14" xfId="5" applyNumberFormat="1" applyFont="1" applyBorder="1" applyAlignment="1">
      <alignment horizontal="center"/>
    </xf>
    <xf numFmtId="173" fontId="3" fillId="0" borderId="14" xfId="5" applyNumberFormat="1" applyFont="1" applyBorder="1" applyAlignment="1">
      <alignment horizontal="right"/>
    </xf>
    <xf numFmtId="172" fontId="3" fillId="0" borderId="0" xfId="2" applyNumberFormat="1" applyFont="1"/>
    <xf numFmtId="172" fontId="3" fillId="0" borderId="0" xfId="2" applyNumberFormat="1" applyFont="1" applyAlignment="1">
      <alignment horizontal="right"/>
    </xf>
    <xf numFmtId="172" fontId="9" fillId="0" borderId="9" xfId="2" applyNumberFormat="1" applyFont="1" applyBorder="1"/>
    <xf numFmtId="172" fontId="9" fillId="0" borderId="0" xfId="2" applyNumberFormat="1" applyFont="1"/>
  </cellXfs>
  <cellStyles count="6">
    <cellStyle name="Millares" xfId="1" builtinId="3"/>
    <cellStyle name="Millares 2" xfId="3"/>
    <cellStyle name="Millares 3" xfId="5"/>
    <cellStyle name="Moneda 2" xfId="4"/>
    <cellStyle name="Normal" xfId="0" builtinId="0"/>
    <cellStyle name="Normal 2 2" xfId="2"/>
  </cellStyles>
  <dxfs count="1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2.847403240739" createdVersion="5" refreshedVersion="5" minRefreshableVersion="3" recordCount="38">
  <cacheSource type="worksheet">
    <worksheetSource ref="A2:AC40" sheet="ESTADO DE CADA FACTURA"/>
  </cacheSource>
  <cacheFields count="29">
    <cacheField name="NIT" numFmtId="0">
      <sharedItems containsSemiMixedTypes="0" containsString="0" containsNumber="1" containsInteger="1" minValue="891380054" maxValue="891380054"/>
    </cacheField>
    <cacheField name="ENTIDAD" numFmtId="0">
      <sharedItems/>
    </cacheField>
    <cacheField name="NOMBRE CREDITO" numFmtId="0">
      <sharedItems/>
    </cacheField>
    <cacheField name="TIPO DE CREDITO" numFmtId="0">
      <sharedItems containsSemiMixedTypes="0" containsString="0" containsNumber="1" containsInteger="1" minValue="5" maxValue="10"/>
    </cacheField>
    <cacheField name="FUENTE" numFmtId="0">
      <sharedItems/>
    </cacheField>
    <cacheField name="FACTURA" numFmtId="0">
      <sharedItems/>
    </cacheField>
    <cacheField name="Llave" numFmtId="0">
      <sharedItems/>
    </cacheField>
    <cacheField name="FECHA EMISION IPS" numFmtId="14">
      <sharedItems containsSemiMixedTypes="0" containsNonDate="0" containsDate="1" containsString="0" minDate="2022-07-17T00:00:00" maxDate="2024-03-31T00:00:00"/>
    </cacheField>
    <cacheField name="Fecha de radicacion EPS" numFmtId="14">
      <sharedItems containsSemiMixedTypes="0" containsNonDate="0" containsDate="1" containsString="0" minDate="2022-08-13T00:00:00" maxDate="2024-04-08T10:00:07"/>
    </cacheField>
    <cacheField name="ENVIO" numFmtId="0">
      <sharedItems containsString="0" containsBlank="1" containsNumber="1" containsInteger="1" minValue="11981" maxValue="17946"/>
    </cacheField>
    <cacheField name="VALOR INICIAL" numFmtId="3">
      <sharedItems containsSemiMixedTypes="0" containsString="0" containsNumber="1" containsInteger="1" minValue="81400" maxValue="11237403"/>
    </cacheField>
    <cacheField name="SALDO A CORTE IPS" numFmtId="164">
      <sharedItems containsSemiMixedTypes="0" containsString="0" containsNumber="1" containsInteger="1" minValue="52810" maxValue="3126894"/>
    </cacheField>
    <cacheField name="Estado de Factura EPS Abril 20" numFmtId="0">
      <sharedItems count="5">
        <s v="FACTURA PENDIENTE EN PROGRAMACION DE PAGO"/>
        <s v="FACTURA EN PROCESO INTERNO"/>
        <s v="FACTURA DEVUELTA"/>
        <s v="GLOSA ACEPTADA POR LA IPS"/>
        <s v="FACTURA COVID-19"/>
      </sharedItems>
    </cacheField>
    <cacheField name="Boxalud" numFmtId="0">
      <sharedItems/>
    </cacheField>
    <cacheField name="Covid-19" numFmtId="0">
      <sharedItems containsBlank="1"/>
    </cacheField>
    <cacheField name="Validacion Covid.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11237403"/>
    </cacheField>
    <cacheField name="Valor Devolucion" numFmtId="164">
      <sharedItems containsString="0" containsBlank="1" containsNumber="1" containsInteger="1" minValue="528717" maxValue="528717"/>
    </cacheField>
    <cacheField name="Observacion objeccion" numFmtId="164">
      <sharedItems containsBlank="1"/>
    </cacheField>
    <cacheField name="Valor Radicado" numFmtId="164">
      <sharedItems containsSemiMixedTypes="0" containsString="0" containsNumber="1" containsInteger="1" minValue="0" maxValue="11237403"/>
    </cacheField>
    <cacheField name="Valor Glosa Aceptada" numFmtId="164">
      <sharedItems containsSemiMixedTypes="0" containsString="0" containsNumber="1" containsInteger="1" minValue="0" maxValue="651428"/>
    </cacheField>
    <cacheField name="Valor Glosa Pendiente" numFmtId="164">
      <sharedItems containsSemiMixedTypes="0" containsString="0" containsNumber="1" containsInteger="1" minValue="0" maxValue="55572"/>
    </cacheField>
    <cacheField name="Valor Pagar" numFmtId="164">
      <sharedItems containsSemiMixedTypes="0" containsString="0" containsNumber="1" containsInteger="1" minValue="0" maxValue="11183331"/>
    </cacheField>
    <cacheField name="Por pagar SAP" numFmtId="164">
      <sharedItems containsSemiMixedTypes="0" containsString="0" containsNumber="1" containsInteger="1" minValue="0" maxValue="1738619"/>
    </cacheField>
    <cacheField name="P. abiertas doc" numFmtId="0">
      <sharedItems containsString="0" containsBlank="1" containsNumber="1" containsInteger="1" minValue="1222380163" maxValue="1910620646"/>
    </cacheField>
    <cacheField name="Valor compensacion SAP" numFmtId="164">
      <sharedItems containsSemiMixedTypes="0" containsString="0" containsNumber="1" containsInteger="1" minValue="0" maxValue="10167540"/>
    </cacheField>
    <cacheField name="Doc compensacion " numFmtId="0">
      <sharedItems containsString="0" containsBlank="1" containsNumber="1" containsInteger="1" minValue="2201491818" maxValue="2201491818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1380054"/>
    <s v="FUNDACION HOSPITAL SAN JOSE (BUGA)"/>
    <s v="REGIMEN CONTRIBUTIVO"/>
    <n v="5"/>
    <s v="FV"/>
    <s v="FA670910"/>
    <s v="891380054_FA670910"/>
    <d v="2024-01-24T00:00:00"/>
    <d v="2024-02-05T15:21:18"/>
    <n v="17671"/>
    <n v="633455"/>
    <n v="633455"/>
    <x v="0"/>
    <s v="Finalizada"/>
    <m/>
    <m/>
    <n v="633455"/>
    <m/>
    <m/>
    <n v="633455"/>
    <n v="0"/>
    <n v="0"/>
    <n v="633455"/>
    <n v="633455"/>
    <n v="1222399489"/>
    <n v="0"/>
    <m/>
    <m/>
    <d v="2024-03-31T00:00:00"/>
  </r>
  <r>
    <n v="891380054"/>
    <s v="FUNDACION HOSPITAL SAN JOSE (BUGA)"/>
    <s v="REGIMEN CONTRIBUTIVO"/>
    <n v="5"/>
    <s v="FV"/>
    <s v="FA716365"/>
    <s v="891380054_FA716365"/>
    <d v="2024-03-30T00:00:00"/>
    <d v="2024-04-08T08:37:24"/>
    <m/>
    <n v="81400"/>
    <n v="81400"/>
    <x v="0"/>
    <s v="Finalizada"/>
    <m/>
    <m/>
    <n v="81400"/>
    <m/>
    <m/>
    <n v="81400"/>
    <n v="0"/>
    <n v="0"/>
    <n v="81400"/>
    <n v="0"/>
    <m/>
    <n v="0"/>
    <m/>
    <m/>
    <d v="2024-03-31T00:00:00"/>
  </r>
  <r>
    <n v="891380054"/>
    <s v="FUNDACION HOSPITAL SAN JOSE (BUGA)"/>
    <s v="REGIMEN CONTRIBUTIVO"/>
    <n v="5"/>
    <s v="FV"/>
    <s v="FA713240"/>
    <s v="891380054_FA713240"/>
    <d v="2024-03-24T00:00:00"/>
    <d v="2024-04-08T08:09:34"/>
    <m/>
    <n v="344040"/>
    <n v="344040"/>
    <x v="0"/>
    <s v="Finalizada"/>
    <m/>
    <m/>
    <n v="344040"/>
    <m/>
    <m/>
    <n v="344040"/>
    <n v="0"/>
    <n v="0"/>
    <n v="344040"/>
    <n v="0"/>
    <m/>
    <n v="0"/>
    <m/>
    <m/>
    <d v="2024-03-31T00:00:00"/>
  </r>
  <r>
    <n v="891380054"/>
    <s v="FUNDACION HOSPITAL SAN JOSE (BUGA)"/>
    <s v="REGIMEN CONTRIBUTIVO"/>
    <n v="5"/>
    <s v="FV"/>
    <s v="FA667051"/>
    <s v="891380054_FA667051"/>
    <d v="2024-01-19T00:00:00"/>
    <d v="2024-03-04T14:15:32"/>
    <n v="17671"/>
    <n v="304915"/>
    <n v="304915"/>
    <x v="0"/>
    <s v="Finalizada"/>
    <m/>
    <m/>
    <n v="304915"/>
    <m/>
    <m/>
    <n v="304915"/>
    <n v="0"/>
    <n v="0"/>
    <n v="304915"/>
    <n v="304915"/>
    <n v="1222422603"/>
    <n v="0"/>
    <m/>
    <m/>
    <d v="2024-03-31T00:00:00"/>
  </r>
  <r>
    <n v="891380054"/>
    <s v="FUNDACION HOSPITAL SAN JOSE (BUGA)"/>
    <s v="REGIMEN CONTRIBUTIVO"/>
    <n v="5"/>
    <s v="FV"/>
    <s v="FA705079"/>
    <s v="891380054_FA705079"/>
    <d v="2024-03-12T00:00:00"/>
    <d v="2024-04-08T10:00:07"/>
    <m/>
    <n v="2541170"/>
    <n v="2248935"/>
    <x v="1"/>
    <s v="Para auditoria de pertinencia"/>
    <m/>
    <m/>
    <n v="0"/>
    <m/>
    <m/>
    <n v="0"/>
    <n v="0"/>
    <n v="0"/>
    <n v="0"/>
    <n v="0"/>
    <m/>
    <n v="0"/>
    <m/>
    <m/>
    <d v="2024-03-31T00:00:00"/>
  </r>
  <r>
    <n v="891380054"/>
    <s v="FUNDACION HOSPITAL SAN JOSE (BUGA)"/>
    <s v="REGIMEN CONTRIBUTIVO"/>
    <n v="5"/>
    <s v="FV"/>
    <s v="FA701015"/>
    <s v="891380054_FA701015"/>
    <d v="2024-03-07T00:00:00"/>
    <d v="2024-04-08T07:00:00"/>
    <m/>
    <n v="81400"/>
    <n v="81400"/>
    <x v="0"/>
    <s v="Finalizada"/>
    <m/>
    <m/>
    <n v="81400"/>
    <m/>
    <m/>
    <n v="81400"/>
    <n v="0"/>
    <n v="0"/>
    <n v="81400"/>
    <n v="0"/>
    <m/>
    <n v="0"/>
    <m/>
    <m/>
    <d v="2024-03-31T00:00:00"/>
  </r>
  <r>
    <n v="891380054"/>
    <s v="FUNDACION HOSPITAL SAN JOSE (BUGA)"/>
    <s v="REGIMEN CONTRIBUTIVO"/>
    <n v="5"/>
    <s v="FV"/>
    <s v="FA684652"/>
    <s v="891380054_FA684652"/>
    <d v="2024-02-13T00:00:00"/>
    <d v="2024-03-04T07:00:00"/>
    <n v="17946"/>
    <n v="612103"/>
    <n v="612103"/>
    <x v="0"/>
    <s v="Finalizada"/>
    <m/>
    <m/>
    <n v="612103"/>
    <m/>
    <m/>
    <n v="612103"/>
    <n v="0"/>
    <n v="0"/>
    <n v="612103"/>
    <n v="612103"/>
    <n v="1222424562"/>
    <n v="0"/>
    <m/>
    <m/>
    <d v="2024-03-31T00:00:00"/>
  </r>
  <r>
    <n v="891380054"/>
    <s v="FUNDACION HOSPITAL SAN JOSE (BUGA)"/>
    <s v="REGIMEN CONTRIBUTIVO"/>
    <n v="5"/>
    <s v="FV"/>
    <s v="FA656318"/>
    <s v="891380054_FA656318"/>
    <d v="2023-12-30T00:00:00"/>
    <d v="2024-03-01T07:00:00"/>
    <n v="17382"/>
    <n v="1462662"/>
    <n v="1462662"/>
    <x v="0"/>
    <s v="Finalizada"/>
    <m/>
    <m/>
    <n v="1462662"/>
    <m/>
    <m/>
    <n v="1462662"/>
    <n v="0"/>
    <n v="0"/>
    <n v="1462662"/>
    <n v="1462662"/>
    <n v="1222404184"/>
    <n v="0"/>
    <m/>
    <m/>
    <d v="2024-03-31T00:00:00"/>
  </r>
  <r>
    <n v="891380054"/>
    <s v="FUNDACION HOSPITAL SAN JOSE (BUGA)"/>
    <s v="REGIMEN CONTRIBUTIVO"/>
    <n v="5"/>
    <s v="FV"/>
    <s v="FA700846"/>
    <s v="891380054_FA700846"/>
    <d v="2024-03-06T00:00:00"/>
    <d v="2024-04-08T07:00:00"/>
    <m/>
    <n v="1085301"/>
    <n v="1085301"/>
    <x v="0"/>
    <s v="Finalizada"/>
    <m/>
    <m/>
    <n v="1085301"/>
    <m/>
    <m/>
    <n v="1085301"/>
    <n v="0"/>
    <n v="0"/>
    <n v="1085301"/>
    <n v="0"/>
    <m/>
    <n v="0"/>
    <m/>
    <m/>
    <d v="2024-03-31T00:00:00"/>
  </r>
  <r>
    <n v="891380054"/>
    <s v="FUNDACION HOSPITAL SAN JOSE (BUGA)"/>
    <s v="REGIMEN CONTRIBUTIVO"/>
    <n v="5"/>
    <s v="FV"/>
    <s v="FA656330"/>
    <s v="891380054_FA656330"/>
    <d v="2023-12-31T00:00:00"/>
    <d v="2024-01-10T09:23:50"/>
    <n v="17382"/>
    <n v="229736"/>
    <n v="229736"/>
    <x v="0"/>
    <s v="Finalizada"/>
    <m/>
    <m/>
    <n v="229736"/>
    <m/>
    <m/>
    <n v="229736"/>
    <n v="0"/>
    <n v="0"/>
    <n v="229736"/>
    <n v="229736"/>
    <n v="1222380428"/>
    <n v="0"/>
    <m/>
    <m/>
    <d v="2024-03-31T00:00:00"/>
  </r>
  <r>
    <n v="891380054"/>
    <s v="FUNDACION HOSPITAL SAN JOSE (BUGA)"/>
    <s v="REGIMEN CONTRIBUTIVO"/>
    <n v="5"/>
    <s v="FV"/>
    <s v="FA716198"/>
    <s v="891380054_FA716198"/>
    <d v="2024-03-29T00:00:00"/>
    <d v="2024-04-08T08:34:53"/>
    <m/>
    <n v="528717"/>
    <n v="528717"/>
    <x v="2"/>
    <s v="Devuelta"/>
    <m/>
    <m/>
    <n v="0"/>
    <n v="528717"/>
    <s v="AUT: SE REALIZA DEVOLUCIÓN DE FACTURA CON SOPORTES COMPLETOS, FACTURA NO CUENTA CON AUTORIZACIÓN PARA LOS SERVICIOS FACTURADOS, FAVOR COMUNICARSE CON EL ÁREA ENCARGADA, SOLICITARLA A LA capautorizaciones@epsdelagente.com.co"/>
    <n v="0"/>
    <n v="0"/>
    <n v="0"/>
    <n v="0"/>
    <n v="0"/>
    <m/>
    <n v="0"/>
    <m/>
    <m/>
    <d v="2024-03-31T00:00:00"/>
  </r>
  <r>
    <n v="891380054"/>
    <s v="FUNDACION HOSPITAL SAN JOSE (BUGA)"/>
    <s v="REGIMEN CONTRIBUTIVO"/>
    <n v="5"/>
    <s v="FV"/>
    <s v="FA662325"/>
    <s v="891380054_FA662325"/>
    <d v="2024-01-12T00:00:00"/>
    <d v="2024-03-04T14:09:16"/>
    <n v="17671"/>
    <n v="85700"/>
    <n v="85700"/>
    <x v="0"/>
    <s v="Finalizada"/>
    <m/>
    <m/>
    <n v="85700"/>
    <m/>
    <m/>
    <n v="85700"/>
    <n v="0"/>
    <n v="0"/>
    <n v="85700"/>
    <n v="85700"/>
    <n v="1222404192"/>
    <n v="0"/>
    <m/>
    <m/>
    <d v="2024-03-31T00:00:00"/>
  </r>
  <r>
    <n v="891380054"/>
    <s v="FUNDACION HOSPITAL SAN JOSE (BUGA)"/>
    <s v="REGIMEN CONTRIBUTIVO"/>
    <n v="5"/>
    <s v="FV"/>
    <s v="FA654720"/>
    <s v="891380054_FA654720"/>
    <d v="2023-12-27T00:00:00"/>
    <d v="2024-01-10T09:05:37"/>
    <n v="17382"/>
    <n v="379178"/>
    <n v="379178"/>
    <x v="0"/>
    <s v="Finalizada"/>
    <m/>
    <m/>
    <n v="379178"/>
    <m/>
    <m/>
    <n v="379178"/>
    <n v="0"/>
    <n v="0"/>
    <n v="379178"/>
    <n v="379178"/>
    <n v="1222380163"/>
    <n v="0"/>
    <m/>
    <m/>
    <d v="2024-03-31T00:00:00"/>
  </r>
  <r>
    <n v="891380054"/>
    <s v="FUNDACION HOSPITAL SAN JOSE (BUGA)"/>
    <s v="REGIMEN CONTRIBUTIVO"/>
    <n v="5"/>
    <s v="FV"/>
    <s v="FA653800"/>
    <s v="891380054_FA653800"/>
    <d v="2023-12-26T00:00:00"/>
    <d v="2024-01-10T08:52:27"/>
    <n v="17382"/>
    <n v="1738619"/>
    <n v="1738619"/>
    <x v="0"/>
    <s v="Finalizada"/>
    <m/>
    <m/>
    <n v="1738619"/>
    <m/>
    <m/>
    <n v="1738619"/>
    <n v="0"/>
    <n v="0"/>
    <n v="1738619"/>
    <n v="1738619"/>
    <n v="1222380630"/>
    <n v="0"/>
    <m/>
    <m/>
    <d v="2024-03-31T00:00:00"/>
  </r>
  <r>
    <n v="891380054"/>
    <s v="FUNDACION HOSPITAL SAN JOSE (BUGA)"/>
    <s v="REGIMEN CONTRIBUTIVO"/>
    <n v="5"/>
    <s v="FV"/>
    <s v="FA715540"/>
    <s v="891380054_FA715540"/>
    <d v="2024-03-27T00:00:00"/>
    <d v="2024-04-08T08:21:25"/>
    <m/>
    <n v="221900"/>
    <n v="221900"/>
    <x v="0"/>
    <s v="Finalizada"/>
    <m/>
    <m/>
    <n v="221900"/>
    <m/>
    <m/>
    <n v="221900"/>
    <n v="0"/>
    <n v="0"/>
    <n v="221900"/>
    <n v="0"/>
    <m/>
    <n v="0"/>
    <m/>
    <m/>
    <d v="2024-03-31T00:00:00"/>
  </r>
  <r>
    <n v="891380054"/>
    <s v="FUNDACION HOSPITAL SAN JOSE (BUGA)"/>
    <s v="REGIMEN CONTRIBUTIVO"/>
    <n v="5"/>
    <s v="FV"/>
    <s v="FA714627"/>
    <s v="891380054_FA714627"/>
    <d v="2024-03-26T00:00:00"/>
    <d v="2024-04-08T08:14:15"/>
    <m/>
    <n v="490160"/>
    <n v="490160"/>
    <x v="0"/>
    <s v="Finalizada"/>
    <m/>
    <m/>
    <n v="490160"/>
    <m/>
    <m/>
    <n v="490160"/>
    <n v="0"/>
    <n v="0"/>
    <n v="490160"/>
    <n v="0"/>
    <m/>
    <n v="0"/>
    <m/>
    <m/>
    <d v="2024-03-31T00:00:00"/>
  </r>
  <r>
    <n v="891380054"/>
    <s v="FUNDACION HOSPITAL SAN JOSE (BUGA)"/>
    <s v="REGIMEN CONTRIBUTIVO"/>
    <n v="5"/>
    <s v="FV"/>
    <s v="FA702787"/>
    <s v="891380054_FA702787"/>
    <d v="2024-03-09T00:00:00"/>
    <d v="2024-04-08T07:00:00"/>
    <m/>
    <n v="182500"/>
    <n v="182500"/>
    <x v="0"/>
    <s v="Finalizada"/>
    <m/>
    <m/>
    <n v="182500"/>
    <m/>
    <m/>
    <n v="182500"/>
    <n v="0"/>
    <n v="0"/>
    <n v="182500"/>
    <n v="0"/>
    <m/>
    <n v="0"/>
    <m/>
    <m/>
    <d v="2024-03-31T00:00:00"/>
  </r>
  <r>
    <n v="891380054"/>
    <s v="FUNDACION HOSPITAL SAN JOSE (BUGA)"/>
    <s v="REGIMEN CONTRIBUTIVO"/>
    <n v="5"/>
    <s v="FV"/>
    <s v="FA657121"/>
    <s v="891380054_FA657121"/>
    <d v="2024-01-02T00:00:00"/>
    <d v="2024-03-04T13:46:01"/>
    <n v="17671"/>
    <n v="538118"/>
    <n v="538118"/>
    <x v="0"/>
    <s v="Finalizada"/>
    <m/>
    <m/>
    <n v="538118"/>
    <m/>
    <m/>
    <n v="538118"/>
    <n v="0"/>
    <n v="0"/>
    <n v="538118"/>
    <n v="538118"/>
    <n v="1222425342"/>
    <n v="0"/>
    <m/>
    <m/>
    <d v="2024-03-31T00:00:00"/>
  </r>
  <r>
    <n v="891380054"/>
    <s v="FUNDACION HOSPITAL SAN JOSE (BUGA)"/>
    <s v="REGIMEN CONTRIBUTIVO"/>
    <n v="5"/>
    <s v="FV"/>
    <s v="FA443434"/>
    <s v="891380054_FA443434"/>
    <d v="2023-01-31T00:00:00"/>
    <d v="2023-11-07T08:08:37"/>
    <n v="13927"/>
    <n v="6188606"/>
    <n v="651428"/>
    <x v="3"/>
    <s v="Para respuesta prestador"/>
    <m/>
    <m/>
    <n v="6188606"/>
    <m/>
    <m/>
    <n v="6188606"/>
    <n v="651428"/>
    <n v="55572"/>
    <n v="5481606"/>
    <n v="0"/>
    <m/>
    <n v="5443631"/>
    <n v="2201491818"/>
    <s v="22.03.2024"/>
    <d v="2024-03-31T00:00:00"/>
  </r>
  <r>
    <n v="891380054"/>
    <s v="FUNDACION HOSPITAL SAN JOSE (BUGA)"/>
    <s v="REGIMEN CONTRIBUTIVO"/>
    <n v="5"/>
    <s v="FV"/>
    <s v="FA673233"/>
    <s v="891380054_FA673233"/>
    <d v="2024-01-28T00:00:00"/>
    <d v="2024-02-05T15:25:09"/>
    <n v="17671"/>
    <n v="1221465"/>
    <n v="1221465"/>
    <x v="0"/>
    <s v="Finalizada"/>
    <m/>
    <m/>
    <n v="1221465"/>
    <m/>
    <m/>
    <n v="1221465"/>
    <n v="0"/>
    <n v="0"/>
    <n v="1221465"/>
    <n v="1221465"/>
    <n v="1222399490"/>
    <n v="0"/>
    <m/>
    <m/>
    <d v="2024-03-31T00:00:00"/>
  </r>
  <r>
    <n v="891380054"/>
    <s v="FUNDACION HOSPITAL SAN JOSE (BUGA)"/>
    <s v="REGIMEN CONTRIBUTIVO"/>
    <n v="5"/>
    <s v="FV"/>
    <s v="FA708579"/>
    <s v="891380054_FA708579"/>
    <d v="2024-03-17T00:00:00"/>
    <d v="2024-04-08T08:01:01"/>
    <m/>
    <n v="173880"/>
    <n v="173880"/>
    <x v="0"/>
    <s v="Finalizada"/>
    <m/>
    <m/>
    <n v="173880"/>
    <m/>
    <m/>
    <n v="173880"/>
    <n v="0"/>
    <n v="0"/>
    <n v="173880"/>
    <n v="0"/>
    <m/>
    <n v="0"/>
    <m/>
    <m/>
    <d v="2024-03-31T00:00:00"/>
  </r>
  <r>
    <n v="891380054"/>
    <s v="FUNDACION HOSPITAL SAN JOSE (BUGA)"/>
    <s v="REGIMEN CONTRIBUTIVO"/>
    <n v="5"/>
    <s v="FV"/>
    <s v="FA702989"/>
    <s v="891380054_FA702989"/>
    <d v="2024-03-10T00:00:00"/>
    <d v="2024-04-08T07:00:00"/>
    <m/>
    <n v="302862"/>
    <n v="302862"/>
    <x v="0"/>
    <s v="Finalizada"/>
    <m/>
    <m/>
    <n v="302862"/>
    <m/>
    <m/>
    <n v="302862"/>
    <n v="0"/>
    <n v="0"/>
    <n v="302862"/>
    <n v="0"/>
    <m/>
    <n v="0"/>
    <m/>
    <m/>
    <d v="2024-03-31T00:00:00"/>
  </r>
  <r>
    <n v="891380054"/>
    <s v="FUNDACION HOSPITAL SAN JOSE (BUGA)"/>
    <s v="REGIMEN CONTRIBUTIVO"/>
    <n v="5"/>
    <s v="FV"/>
    <s v="FA659416"/>
    <s v="891380054_FA659416"/>
    <d v="2024-01-07T00:00:00"/>
    <d v="2024-03-04T13:56:44"/>
    <n v="17671"/>
    <n v="95826"/>
    <n v="95826"/>
    <x v="0"/>
    <s v="Finalizada"/>
    <m/>
    <m/>
    <n v="95826"/>
    <m/>
    <m/>
    <n v="95826"/>
    <n v="0"/>
    <n v="0"/>
    <n v="95826"/>
    <n v="95826"/>
    <n v="1222404191"/>
    <n v="0"/>
    <m/>
    <m/>
    <d v="2024-03-31T00:00:00"/>
  </r>
  <r>
    <n v="891380054"/>
    <s v="FUNDACION HOSPITAL SAN JOSE (BUGA)"/>
    <s v="REGIMEN CONTRIBUTIVO"/>
    <n v="5"/>
    <s v="FV"/>
    <s v="FA704608"/>
    <s v="891380054_FA704608"/>
    <d v="2024-03-12T00:00:00"/>
    <d v="2024-04-08T07:00:00"/>
    <m/>
    <n v="592005"/>
    <n v="523924"/>
    <x v="0"/>
    <s v="Finalizada"/>
    <m/>
    <m/>
    <n v="592005"/>
    <m/>
    <m/>
    <n v="592005"/>
    <n v="0"/>
    <n v="0"/>
    <n v="592005"/>
    <n v="0"/>
    <m/>
    <n v="0"/>
    <m/>
    <m/>
    <d v="2024-03-31T00:00:00"/>
  </r>
  <r>
    <n v="891380054"/>
    <s v="FUNDACION HOSPITAL SAN JOSE (BUGA)"/>
    <s v="REGIMEN CONTRIBUTIVO"/>
    <n v="5"/>
    <s v="FV"/>
    <s v="FA425067"/>
    <s v="891380054_FA425067"/>
    <d v="2022-12-27T00:00:00"/>
    <d v="2023-02-20T00:00:00"/>
    <n v="13922"/>
    <n v="133849"/>
    <n v="133849"/>
    <x v="4"/>
    <s v="Finalizada"/>
    <s v="ESTADO DOS"/>
    <m/>
    <n v="133849"/>
    <m/>
    <m/>
    <n v="133849"/>
    <n v="0"/>
    <n v="0"/>
    <n v="133849"/>
    <n v="133849"/>
    <n v="1910620646"/>
    <n v="0"/>
    <m/>
    <m/>
    <d v="2024-03-31T00:00:00"/>
  </r>
  <r>
    <n v="891380054"/>
    <s v="FUNDACION HOSPITAL SAN JOSE (BUGA)"/>
    <s v="REGIMEN CONTRIBUTIVO"/>
    <n v="5"/>
    <s v="FV"/>
    <s v="FA699449"/>
    <s v="891380054_FA699449"/>
    <d v="2024-03-05T00:00:00"/>
    <d v="2024-04-08T07:00:00"/>
    <m/>
    <n v="425407"/>
    <n v="425407"/>
    <x v="0"/>
    <s v="Finalizada"/>
    <m/>
    <m/>
    <n v="425407"/>
    <m/>
    <m/>
    <n v="425407"/>
    <n v="0"/>
    <n v="0"/>
    <n v="425407"/>
    <n v="0"/>
    <m/>
    <n v="0"/>
    <m/>
    <m/>
    <d v="2024-03-31T00:00:00"/>
  </r>
  <r>
    <n v="891380054"/>
    <s v="FUNDACION HOSPITAL SAN JOSE (BUGA)"/>
    <s v="REGIMEN CONTRIBUTIVO"/>
    <n v="5"/>
    <s v="FV"/>
    <s v="FA694062"/>
    <s v="891380054_FA694062"/>
    <d v="2024-02-27T00:00:00"/>
    <d v="2024-03-04T07:00:00"/>
    <n v="17946"/>
    <n v="502736"/>
    <n v="502736"/>
    <x v="0"/>
    <s v="Finalizada"/>
    <m/>
    <m/>
    <n v="502736"/>
    <m/>
    <m/>
    <n v="502736"/>
    <n v="0"/>
    <n v="0"/>
    <n v="502736"/>
    <n v="502736"/>
    <n v="1222425071"/>
    <n v="0"/>
    <m/>
    <m/>
    <d v="2024-03-31T00:00:00"/>
  </r>
  <r>
    <n v="891380054"/>
    <s v="FUNDACION HOSPITAL SAN JOSE (BUGA)"/>
    <s v="REGIMEN CONTRIBUTIVO"/>
    <n v="5"/>
    <s v="FV"/>
    <s v="FA653498"/>
    <s v="891380054_FA653498"/>
    <d v="2023-12-24T00:00:00"/>
    <d v="2024-01-10T08:39:13"/>
    <n v="17382"/>
    <n v="695548"/>
    <n v="695548"/>
    <x v="0"/>
    <s v="Finalizada"/>
    <m/>
    <m/>
    <n v="695548"/>
    <m/>
    <m/>
    <n v="695548"/>
    <n v="0"/>
    <n v="0"/>
    <n v="695548"/>
    <n v="695548"/>
    <n v="1222380628"/>
    <n v="0"/>
    <m/>
    <m/>
    <d v="2024-03-31T00:00:00"/>
  </r>
  <r>
    <n v="891380054"/>
    <s v="FUNDACION HOSPITAL SAN JOSE (BUGA)"/>
    <s v="REGIMEN CONTRIBUTIVO"/>
    <n v="5"/>
    <s v="FV"/>
    <s v="FA325705"/>
    <s v="891380054_FA325705"/>
    <d v="2022-07-17T00:00:00"/>
    <d v="2022-08-13T00:00:00"/>
    <n v="11981"/>
    <n v="619176"/>
    <n v="433988"/>
    <x v="0"/>
    <s v="Finalizada"/>
    <m/>
    <m/>
    <n v="619176"/>
    <m/>
    <m/>
    <n v="619176"/>
    <n v="0"/>
    <n v="0"/>
    <n v="619176"/>
    <n v="0"/>
    <m/>
    <n v="0"/>
    <m/>
    <m/>
    <d v="2024-03-31T00:00:00"/>
  </r>
  <r>
    <n v="891380054"/>
    <s v="FUNDACION HOSPITAL SAN JOSE (BUGA)"/>
    <s v="REGIMEN CONTRIBUTIVO"/>
    <n v="5"/>
    <s v="FV"/>
    <s v="FA715718"/>
    <s v="891380054_FA715718"/>
    <d v="2024-03-28T00:00:00"/>
    <d v="2024-04-08T08:31:48"/>
    <m/>
    <n v="3126894"/>
    <n v="3126894"/>
    <x v="0"/>
    <s v="Finalizada"/>
    <m/>
    <m/>
    <n v="3126894"/>
    <m/>
    <m/>
    <n v="3126894"/>
    <n v="0"/>
    <n v="0"/>
    <n v="3126894"/>
    <n v="0"/>
    <m/>
    <n v="0"/>
    <m/>
    <m/>
    <d v="2024-03-31T00:00:00"/>
  </r>
  <r>
    <n v="891380054"/>
    <s v="FUNDACION HOSPITAL SAN JOSE (BUGA)"/>
    <s v="REGIMEN CONTRIBUTIVO"/>
    <n v="5"/>
    <s v="FV"/>
    <s v="FA423744"/>
    <s v="891380054_FA423744"/>
    <d v="2022-12-23T00:00:00"/>
    <d v="2023-11-07T07:42:05"/>
    <n v="13920"/>
    <n v="11237403"/>
    <n v="54072"/>
    <x v="3"/>
    <s v="Finalizada"/>
    <m/>
    <m/>
    <n v="11237403"/>
    <m/>
    <m/>
    <n v="11237403"/>
    <n v="54072"/>
    <n v="0"/>
    <n v="11183331"/>
    <n v="0"/>
    <m/>
    <n v="10167540"/>
    <n v="2201491818"/>
    <s v="22.03.2024"/>
    <d v="2024-03-31T00:00:00"/>
  </r>
  <r>
    <n v="891380054"/>
    <s v="FUNDACION HOSPITAL SAN JOSE (BUGA)"/>
    <s v="REGIMEN CONTRIBUTIVO"/>
    <n v="5"/>
    <s v="FV"/>
    <s v="FA715476"/>
    <s v="891380054_FA715476"/>
    <d v="2024-03-27T00:00:00"/>
    <d v="2024-04-08T08:17:56"/>
    <m/>
    <n v="249255"/>
    <n v="249255"/>
    <x v="0"/>
    <s v="Finalizada"/>
    <m/>
    <m/>
    <n v="249255"/>
    <m/>
    <m/>
    <n v="249255"/>
    <n v="0"/>
    <n v="0"/>
    <n v="249255"/>
    <n v="0"/>
    <m/>
    <n v="0"/>
    <m/>
    <m/>
    <d v="2024-03-31T00:00:00"/>
  </r>
  <r>
    <n v="891380054"/>
    <s v="FUNDACION HOSPITAL SAN JOSE (BUGA)"/>
    <s v="REGIMEN CONTRIBUTIVO"/>
    <n v="5"/>
    <s v="FV"/>
    <s v="FA710525"/>
    <s v="891380054_FA710525"/>
    <d v="2024-03-19T00:00:00"/>
    <d v="2024-04-08T08:06:03"/>
    <m/>
    <n v="81400"/>
    <n v="81400"/>
    <x v="0"/>
    <s v="Finalizada"/>
    <m/>
    <m/>
    <n v="81400"/>
    <m/>
    <m/>
    <n v="81400"/>
    <n v="0"/>
    <n v="0"/>
    <n v="81400"/>
    <n v="0"/>
    <m/>
    <n v="0"/>
    <m/>
    <m/>
    <d v="2024-03-31T00:00:00"/>
  </r>
  <r>
    <n v="891380054"/>
    <s v="FUNDACION HOSPITAL SAN JOSE (BUGA)"/>
    <s v="REGIMEN CONTRIBUTIVO"/>
    <n v="5"/>
    <s v="FV"/>
    <s v="FA685839"/>
    <s v="891380054_FA685839"/>
    <d v="2024-02-15T00:00:00"/>
    <d v="2024-03-04T07:00:00"/>
    <n v="17946"/>
    <n v="81400"/>
    <n v="81400"/>
    <x v="0"/>
    <s v="Finalizada"/>
    <m/>
    <m/>
    <n v="81400"/>
    <m/>
    <m/>
    <n v="81400"/>
    <n v="0"/>
    <n v="0"/>
    <n v="81400"/>
    <n v="81400"/>
    <n v="1222404190"/>
    <n v="0"/>
    <m/>
    <m/>
    <d v="2024-03-31T00:00:00"/>
  </r>
  <r>
    <n v="891380054"/>
    <s v="FUNDACION HOSPITAL SAN JOSE (BUGA)"/>
    <s v="REGIMEN SUBSIDIADO"/>
    <n v="10"/>
    <s v="FV"/>
    <s v="FA708257"/>
    <s v="891380054_FA708257"/>
    <d v="2024-03-16T00:00:00"/>
    <d v="2024-04-08T08:42:55"/>
    <m/>
    <n v="465654"/>
    <n v="465654"/>
    <x v="0"/>
    <s v="Finalizada"/>
    <m/>
    <m/>
    <n v="465654"/>
    <m/>
    <m/>
    <n v="465654"/>
    <n v="0"/>
    <n v="0"/>
    <n v="465654"/>
    <n v="0"/>
    <m/>
    <n v="0"/>
    <m/>
    <m/>
    <d v="2024-03-31T00:00:00"/>
  </r>
  <r>
    <n v="891380054"/>
    <s v="FUNDACION HOSPITAL SAN JOSE (BUGA)"/>
    <s v="REGIMEN SUBSIDIADO"/>
    <n v="10"/>
    <s v="FV"/>
    <s v="FA668201"/>
    <s v="891380054_FA668201"/>
    <d v="2024-01-20T00:00:00"/>
    <d v="2024-02-05T15:28:53"/>
    <n v="17672"/>
    <n v="233221"/>
    <n v="233221"/>
    <x v="0"/>
    <s v="Finalizada"/>
    <m/>
    <m/>
    <n v="233221"/>
    <m/>
    <m/>
    <n v="233221"/>
    <n v="0"/>
    <n v="0"/>
    <n v="233221"/>
    <n v="233221"/>
    <n v="1222399487"/>
    <n v="0"/>
    <m/>
    <m/>
    <d v="2024-03-31T00:00:00"/>
  </r>
  <r>
    <n v="891380054"/>
    <s v="FUNDACION HOSPITAL SAN JOSE (BUGA)"/>
    <s v="REGIMEN SUBSIDIADO"/>
    <n v="10"/>
    <s v="FV"/>
    <s v="FA443380"/>
    <s v="891380054_FA443380"/>
    <d v="2023-01-31T00:00:00"/>
    <d v="2023-07-14T08:34:40"/>
    <n v="13928"/>
    <n v="7005370"/>
    <n v="52810"/>
    <x v="0"/>
    <s v="Finalizada"/>
    <m/>
    <m/>
    <n v="7005370"/>
    <m/>
    <m/>
    <n v="7005370"/>
    <n v="0"/>
    <n v="0"/>
    <n v="7005370"/>
    <n v="52810"/>
    <n v="1222394028"/>
    <n v="0"/>
    <m/>
    <m/>
    <d v="2024-03-31T00:00:00"/>
  </r>
  <r>
    <n v="891380054"/>
    <s v="FUNDACION HOSPITAL SAN JOSE (BUGA)"/>
    <s v="REGIMEN SUBSIDIADO"/>
    <n v="10"/>
    <s v="FV"/>
    <s v="FA708674"/>
    <s v="891380054_FA708674"/>
    <d v="2024-03-17T00:00:00"/>
    <d v="2024-04-08T08:47:19"/>
    <m/>
    <n v="321628"/>
    <n v="321628"/>
    <x v="0"/>
    <s v="Finalizada"/>
    <m/>
    <m/>
    <n v="321628"/>
    <m/>
    <m/>
    <n v="321628"/>
    <n v="0"/>
    <n v="0"/>
    <n v="321628"/>
    <n v="0"/>
    <m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3" showAll="0"/>
    <pivotField dataField="1" numFmtId="164" showAll="0"/>
    <pivotField axis="axisRow" dataField="1" showAll="0">
      <items count="6">
        <item x="4"/>
        <item x="2"/>
        <item x="1"/>
        <item x="0"/>
        <item x="3"/>
        <item t="default"/>
      </items>
    </pivotField>
    <pivotField showAll="0"/>
    <pivotField showAll="0"/>
    <pivotField showAll="0"/>
    <pivotField numFmtId="164" showAll="0"/>
    <pivotField showAll="0"/>
    <pivotField showAll="0"/>
    <pivotField numFmtId="164" showAll="0"/>
    <pivotField dataField="1"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2" subtotal="count" baseField="0" baseItem="0"/>
    <dataField name="Saldo IPS" fld="11" baseField="0" baseItem="0" numFmtId="164"/>
    <dataField name="Valor glosa aceptada " fld="20" baseField="0" baseItem="0" numFmtId="164"/>
  </dataFields>
  <formats count="15"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dataOnly="0" labelOnly="1" fieldPosition="0">
        <references count="1">
          <reference field="12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C15" sqref="C15"/>
    </sheetView>
  </sheetViews>
  <sheetFormatPr baseColWidth="10" defaultRowHeight="12.5" x14ac:dyDescent="0.25"/>
  <cols>
    <col min="4" max="5" width="3.26953125" customWidth="1"/>
    <col min="10" max="10" width="13.81640625" style="1" bestFit="1" customWidth="1"/>
  </cols>
  <sheetData>
    <row r="1" spans="1:11" x14ac:dyDescent="0.25">
      <c r="J1" s="1">
        <f t="shared" ref="J1" si="0">SUBTOTAL(9,J3:J40)</f>
        <v>21076086</v>
      </c>
    </row>
    <row r="2" spans="1:11" ht="78" customHeight="1" x14ac:dyDescent="0.25">
      <c r="A2" s="2" t="s">
        <v>0</v>
      </c>
      <c r="B2" s="3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4" t="s">
        <v>6</v>
      </c>
      <c r="H2" s="2" t="s">
        <v>7</v>
      </c>
      <c r="I2" s="2" t="s">
        <v>8</v>
      </c>
      <c r="J2" s="3" t="s">
        <v>9</v>
      </c>
      <c r="K2" s="3" t="s">
        <v>10</v>
      </c>
    </row>
    <row r="3" spans="1:11" ht="14.5" x14ac:dyDescent="0.35">
      <c r="A3" s="5">
        <v>890303093</v>
      </c>
      <c r="B3" s="5" t="s">
        <v>11</v>
      </c>
      <c r="C3" s="5" t="s">
        <v>12</v>
      </c>
      <c r="D3" s="5">
        <v>5</v>
      </c>
      <c r="E3" s="5" t="s">
        <v>13</v>
      </c>
      <c r="F3" s="5" t="s">
        <v>14</v>
      </c>
      <c r="G3" s="6">
        <v>45315</v>
      </c>
      <c r="H3" s="5">
        <v>17671</v>
      </c>
      <c r="I3" s="7">
        <v>633455</v>
      </c>
      <c r="J3" s="8">
        <v>633455</v>
      </c>
      <c r="K3" s="5" t="s">
        <v>15</v>
      </c>
    </row>
    <row r="4" spans="1:11" ht="14.5" x14ac:dyDescent="0.35">
      <c r="A4" s="5">
        <v>890303093</v>
      </c>
      <c r="B4" s="5" t="s">
        <v>11</v>
      </c>
      <c r="C4" s="5" t="s">
        <v>12</v>
      </c>
      <c r="D4" s="5">
        <v>5</v>
      </c>
      <c r="E4" s="5" t="s">
        <v>13</v>
      </c>
      <c r="F4" s="5" t="s">
        <v>16</v>
      </c>
      <c r="G4" s="6">
        <v>45381</v>
      </c>
      <c r="H4" s="5"/>
      <c r="I4" s="7">
        <v>81400</v>
      </c>
      <c r="J4" s="8">
        <v>81400</v>
      </c>
      <c r="K4" s="5" t="s">
        <v>17</v>
      </c>
    </row>
    <row r="5" spans="1:11" ht="14.5" x14ac:dyDescent="0.35">
      <c r="A5" s="5">
        <v>890303093</v>
      </c>
      <c r="B5" s="5" t="s">
        <v>11</v>
      </c>
      <c r="C5" s="5" t="s">
        <v>12</v>
      </c>
      <c r="D5" s="5">
        <v>5</v>
      </c>
      <c r="E5" s="5" t="s">
        <v>13</v>
      </c>
      <c r="F5" s="5" t="s">
        <v>18</v>
      </c>
      <c r="G5" s="6">
        <v>45375</v>
      </c>
      <c r="H5" s="5"/>
      <c r="I5" s="7">
        <v>344040</v>
      </c>
      <c r="J5" s="8">
        <v>344040</v>
      </c>
      <c r="K5" s="5" t="s">
        <v>17</v>
      </c>
    </row>
    <row r="6" spans="1:11" ht="14.5" x14ac:dyDescent="0.35">
      <c r="A6" s="5">
        <v>890303093</v>
      </c>
      <c r="B6" s="5" t="s">
        <v>11</v>
      </c>
      <c r="C6" s="5" t="s">
        <v>12</v>
      </c>
      <c r="D6" s="5">
        <v>5</v>
      </c>
      <c r="E6" s="5" t="s">
        <v>13</v>
      </c>
      <c r="F6" s="5" t="s">
        <v>19</v>
      </c>
      <c r="G6" s="6">
        <v>45310</v>
      </c>
      <c r="H6" s="5">
        <v>17671</v>
      </c>
      <c r="I6" s="7">
        <v>304915</v>
      </c>
      <c r="J6" s="8">
        <v>304915</v>
      </c>
      <c r="K6" s="5" t="s">
        <v>15</v>
      </c>
    </row>
    <row r="7" spans="1:11" ht="14.5" x14ac:dyDescent="0.35">
      <c r="A7" s="5">
        <v>890303093</v>
      </c>
      <c r="B7" s="5" t="s">
        <v>11</v>
      </c>
      <c r="C7" s="5" t="s">
        <v>12</v>
      </c>
      <c r="D7" s="5">
        <v>5</v>
      </c>
      <c r="E7" s="5" t="s">
        <v>13</v>
      </c>
      <c r="F7" s="5" t="s">
        <v>20</v>
      </c>
      <c r="G7" s="6">
        <v>45363</v>
      </c>
      <c r="H7" s="5"/>
      <c r="I7" s="7">
        <v>2541170</v>
      </c>
      <c r="J7" s="8">
        <v>2248935</v>
      </c>
      <c r="K7" s="5" t="s">
        <v>17</v>
      </c>
    </row>
    <row r="8" spans="1:11" ht="14.5" x14ac:dyDescent="0.35">
      <c r="A8" s="5">
        <v>890303093</v>
      </c>
      <c r="B8" s="5" t="s">
        <v>11</v>
      </c>
      <c r="C8" s="5" t="s">
        <v>12</v>
      </c>
      <c r="D8" s="5">
        <v>5</v>
      </c>
      <c r="E8" s="5" t="s">
        <v>13</v>
      </c>
      <c r="F8" s="5" t="s">
        <v>21</v>
      </c>
      <c r="G8" s="6">
        <v>45358</v>
      </c>
      <c r="H8" s="5"/>
      <c r="I8" s="7">
        <v>81400</v>
      </c>
      <c r="J8" s="8">
        <v>81400</v>
      </c>
      <c r="K8" s="5" t="s">
        <v>17</v>
      </c>
    </row>
    <row r="9" spans="1:11" ht="14.5" x14ac:dyDescent="0.35">
      <c r="A9" s="5">
        <v>890303093</v>
      </c>
      <c r="B9" s="5" t="s">
        <v>11</v>
      </c>
      <c r="C9" s="5" t="s">
        <v>12</v>
      </c>
      <c r="D9" s="5">
        <v>5</v>
      </c>
      <c r="E9" s="5" t="s">
        <v>13</v>
      </c>
      <c r="F9" s="5" t="s">
        <v>22</v>
      </c>
      <c r="G9" s="6">
        <v>45335</v>
      </c>
      <c r="H9" s="5">
        <v>17946</v>
      </c>
      <c r="I9" s="7">
        <v>612103</v>
      </c>
      <c r="J9" s="8">
        <v>612103</v>
      </c>
      <c r="K9" s="5" t="s">
        <v>15</v>
      </c>
    </row>
    <row r="10" spans="1:11" ht="14.5" x14ac:dyDescent="0.35">
      <c r="A10" s="5">
        <v>890303093</v>
      </c>
      <c r="B10" s="5" t="s">
        <v>11</v>
      </c>
      <c r="C10" s="5" t="s">
        <v>12</v>
      </c>
      <c r="D10" s="5">
        <v>5</v>
      </c>
      <c r="E10" s="5" t="s">
        <v>13</v>
      </c>
      <c r="F10" s="5" t="s">
        <v>23</v>
      </c>
      <c r="G10" s="6">
        <v>45290</v>
      </c>
      <c r="H10" s="5">
        <v>17382</v>
      </c>
      <c r="I10" s="7">
        <v>1462662</v>
      </c>
      <c r="J10" s="8">
        <v>1462662</v>
      </c>
      <c r="K10" s="5" t="s">
        <v>24</v>
      </c>
    </row>
    <row r="11" spans="1:11" ht="14.5" x14ac:dyDescent="0.35">
      <c r="A11" s="5">
        <v>890303093</v>
      </c>
      <c r="B11" s="5" t="s">
        <v>11</v>
      </c>
      <c r="C11" s="5" t="s">
        <v>12</v>
      </c>
      <c r="D11" s="5">
        <v>5</v>
      </c>
      <c r="E11" s="5" t="s">
        <v>13</v>
      </c>
      <c r="F11" s="5" t="s">
        <v>25</v>
      </c>
      <c r="G11" s="6">
        <v>45357</v>
      </c>
      <c r="H11" s="5"/>
      <c r="I11" s="7">
        <v>1085301</v>
      </c>
      <c r="J11" s="8">
        <v>1085301</v>
      </c>
      <c r="K11" s="5" t="s">
        <v>17</v>
      </c>
    </row>
    <row r="12" spans="1:11" ht="14.5" x14ac:dyDescent="0.35">
      <c r="A12" s="5">
        <v>890303093</v>
      </c>
      <c r="B12" s="5" t="s">
        <v>11</v>
      </c>
      <c r="C12" s="5" t="s">
        <v>12</v>
      </c>
      <c r="D12" s="5">
        <v>5</v>
      </c>
      <c r="E12" s="5" t="s">
        <v>13</v>
      </c>
      <c r="F12" s="5" t="s">
        <v>26</v>
      </c>
      <c r="G12" s="6">
        <v>45291</v>
      </c>
      <c r="H12" s="5">
        <v>17382</v>
      </c>
      <c r="I12" s="7">
        <v>229736</v>
      </c>
      <c r="J12" s="8">
        <v>229736</v>
      </c>
      <c r="K12" s="5" t="s">
        <v>24</v>
      </c>
    </row>
    <row r="13" spans="1:11" ht="14.5" x14ac:dyDescent="0.35">
      <c r="A13" s="5">
        <v>890303093</v>
      </c>
      <c r="B13" s="5" t="s">
        <v>11</v>
      </c>
      <c r="C13" s="5" t="s">
        <v>12</v>
      </c>
      <c r="D13" s="5">
        <v>5</v>
      </c>
      <c r="E13" s="5" t="s">
        <v>13</v>
      </c>
      <c r="F13" s="5" t="s">
        <v>27</v>
      </c>
      <c r="G13" s="6">
        <v>45380</v>
      </c>
      <c r="H13" s="5"/>
      <c r="I13" s="7">
        <v>528717</v>
      </c>
      <c r="J13" s="8">
        <v>528717</v>
      </c>
      <c r="K13" s="5" t="s">
        <v>17</v>
      </c>
    </row>
    <row r="14" spans="1:11" ht="14.5" x14ac:dyDescent="0.35">
      <c r="A14" s="5">
        <v>890303093</v>
      </c>
      <c r="B14" s="5" t="s">
        <v>11</v>
      </c>
      <c r="C14" s="5" t="s">
        <v>12</v>
      </c>
      <c r="D14" s="5">
        <v>5</v>
      </c>
      <c r="E14" s="5" t="s">
        <v>13</v>
      </c>
      <c r="F14" s="5" t="s">
        <v>28</v>
      </c>
      <c r="G14" s="6">
        <v>45303</v>
      </c>
      <c r="H14" s="5">
        <v>17671</v>
      </c>
      <c r="I14" s="7">
        <v>85700</v>
      </c>
      <c r="J14" s="8">
        <v>85700</v>
      </c>
      <c r="K14" s="5" t="s">
        <v>15</v>
      </c>
    </row>
    <row r="15" spans="1:11" ht="14.5" x14ac:dyDescent="0.35">
      <c r="A15" s="5">
        <v>890303093</v>
      </c>
      <c r="B15" s="5" t="s">
        <v>11</v>
      </c>
      <c r="C15" s="5" t="s">
        <v>12</v>
      </c>
      <c r="D15" s="5">
        <v>5</v>
      </c>
      <c r="E15" s="5" t="s">
        <v>13</v>
      </c>
      <c r="F15" s="5" t="s">
        <v>29</v>
      </c>
      <c r="G15" s="6">
        <v>45287</v>
      </c>
      <c r="H15" s="5">
        <v>17382</v>
      </c>
      <c r="I15" s="7">
        <v>379178</v>
      </c>
      <c r="J15" s="8">
        <v>379178</v>
      </c>
      <c r="K15" s="5" t="s">
        <v>24</v>
      </c>
    </row>
    <row r="16" spans="1:11" ht="14.5" x14ac:dyDescent="0.35">
      <c r="A16" s="5">
        <v>890303093</v>
      </c>
      <c r="B16" s="5" t="s">
        <v>11</v>
      </c>
      <c r="C16" s="5" t="s">
        <v>12</v>
      </c>
      <c r="D16" s="5">
        <v>5</v>
      </c>
      <c r="E16" s="5" t="s">
        <v>13</v>
      </c>
      <c r="F16" s="5" t="s">
        <v>30</v>
      </c>
      <c r="G16" s="6">
        <v>45286</v>
      </c>
      <c r="H16" s="5">
        <v>17382</v>
      </c>
      <c r="I16" s="7">
        <v>1738619</v>
      </c>
      <c r="J16" s="8">
        <v>1738619</v>
      </c>
      <c r="K16" s="5" t="s">
        <v>24</v>
      </c>
    </row>
    <row r="17" spans="1:11" ht="14.5" x14ac:dyDescent="0.35">
      <c r="A17" s="5">
        <v>890303093</v>
      </c>
      <c r="B17" s="5" t="s">
        <v>11</v>
      </c>
      <c r="C17" s="5" t="s">
        <v>12</v>
      </c>
      <c r="D17" s="5">
        <v>5</v>
      </c>
      <c r="E17" s="5" t="s">
        <v>13</v>
      </c>
      <c r="F17" s="5" t="s">
        <v>31</v>
      </c>
      <c r="G17" s="6">
        <v>45378</v>
      </c>
      <c r="H17" s="5"/>
      <c r="I17" s="7">
        <v>221900</v>
      </c>
      <c r="J17" s="8">
        <v>221900</v>
      </c>
      <c r="K17" s="5" t="s">
        <v>17</v>
      </c>
    </row>
    <row r="18" spans="1:11" ht="14.5" x14ac:dyDescent="0.35">
      <c r="A18" s="5">
        <v>890303093</v>
      </c>
      <c r="B18" s="5" t="s">
        <v>11</v>
      </c>
      <c r="C18" s="5" t="s">
        <v>12</v>
      </c>
      <c r="D18" s="5">
        <v>5</v>
      </c>
      <c r="E18" s="5" t="s">
        <v>13</v>
      </c>
      <c r="F18" s="5" t="s">
        <v>32</v>
      </c>
      <c r="G18" s="6">
        <v>45377</v>
      </c>
      <c r="H18" s="5"/>
      <c r="I18" s="7">
        <v>490160</v>
      </c>
      <c r="J18" s="8">
        <v>490160</v>
      </c>
      <c r="K18" s="5" t="s">
        <v>17</v>
      </c>
    </row>
    <row r="19" spans="1:11" ht="14.5" x14ac:dyDescent="0.35">
      <c r="A19" s="5">
        <v>890303093</v>
      </c>
      <c r="B19" s="5" t="s">
        <v>11</v>
      </c>
      <c r="C19" s="5" t="s">
        <v>12</v>
      </c>
      <c r="D19" s="5">
        <v>5</v>
      </c>
      <c r="E19" s="5" t="s">
        <v>13</v>
      </c>
      <c r="F19" s="5" t="s">
        <v>33</v>
      </c>
      <c r="G19" s="6">
        <v>45360</v>
      </c>
      <c r="H19" s="5"/>
      <c r="I19" s="7">
        <v>182500</v>
      </c>
      <c r="J19" s="8">
        <v>182500</v>
      </c>
      <c r="K19" s="5" t="s">
        <v>17</v>
      </c>
    </row>
    <row r="20" spans="1:11" ht="14.5" x14ac:dyDescent="0.35">
      <c r="A20" s="5">
        <v>890303093</v>
      </c>
      <c r="B20" s="5" t="s">
        <v>11</v>
      </c>
      <c r="C20" s="5" t="s">
        <v>12</v>
      </c>
      <c r="D20" s="5">
        <v>5</v>
      </c>
      <c r="E20" s="5" t="s">
        <v>13</v>
      </c>
      <c r="F20" s="5" t="s">
        <v>34</v>
      </c>
      <c r="G20" s="6">
        <v>45293</v>
      </c>
      <c r="H20" s="5">
        <v>17671</v>
      </c>
      <c r="I20" s="7">
        <v>538118</v>
      </c>
      <c r="J20" s="8">
        <v>538118</v>
      </c>
      <c r="K20" s="5" t="s">
        <v>15</v>
      </c>
    </row>
    <row r="21" spans="1:11" ht="14.5" x14ac:dyDescent="0.35">
      <c r="A21" s="5">
        <v>890303093</v>
      </c>
      <c r="B21" s="5" t="s">
        <v>11</v>
      </c>
      <c r="C21" s="5" t="s">
        <v>12</v>
      </c>
      <c r="D21" s="5">
        <v>5</v>
      </c>
      <c r="E21" s="5" t="s">
        <v>13</v>
      </c>
      <c r="F21" s="5" t="s">
        <v>35</v>
      </c>
      <c r="G21" s="6">
        <v>44957</v>
      </c>
      <c r="H21" s="5">
        <v>13927</v>
      </c>
      <c r="I21" s="7">
        <v>6188606</v>
      </c>
      <c r="J21" s="8">
        <v>651428</v>
      </c>
      <c r="K21" s="5" t="s">
        <v>36</v>
      </c>
    </row>
    <row r="22" spans="1:11" ht="14.5" x14ac:dyDescent="0.35">
      <c r="A22" s="5">
        <v>890303093</v>
      </c>
      <c r="B22" s="5" t="s">
        <v>11</v>
      </c>
      <c r="C22" s="5" t="s">
        <v>12</v>
      </c>
      <c r="D22" s="5">
        <v>5</v>
      </c>
      <c r="E22" s="5" t="s">
        <v>13</v>
      </c>
      <c r="F22" s="5" t="s">
        <v>37</v>
      </c>
      <c r="G22" s="6">
        <v>45319</v>
      </c>
      <c r="H22" s="5">
        <v>17671</v>
      </c>
      <c r="I22" s="7">
        <v>1221465</v>
      </c>
      <c r="J22" s="8">
        <v>1221465</v>
      </c>
      <c r="K22" s="5" t="s">
        <v>15</v>
      </c>
    </row>
    <row r="23" spans="1:11" ht="14.5" x14ac:dyDescent="0.35">
      <c r="A23" s="5">
        <v>890303093</v>
      </c>
      <c r="B23" s="5" t="s">
        <v>11</v>
      </c>
      <c r="C23" s="5" t="s">
        <v>12</v>
      </c>
      <c r="D23" s="5">
        <v>5</v>
      </c>
      <c r="E23" s="5" t="s">
        <v>13</v>
      </c>
      <c r="F23" s="5" t="s">
        <v>38</v>
      </c>
      <c r="G23" s="6">
        <v>45368</v>
      </c>
      <c r="H23" s="5"/>
      <c r="I23" s="7">
        <v>173880</v>
      </c>
      <c r="J23" s="8">
        <v>173880</v>
      </c>
      <c r="K23" s="5" t="s">
        <v>17</v>
      </c>
    </row>
    <row r="24" spans="1:11" ht="14.5" x14ac:dyDescent="0.35">
      <c r="A24" s="5">
        <v>890303093</v>
      </c>
      <c r="B24" s="5" t="s">
        <v>11</v>
      </c>
      <c r="C24" s="5" t="s">
        <v>12</v>
      </c>
      <c r="D24" s="5">
        <v>5</v>
      </c>
      <c r="E24" s="5" t="s">
        <v>13</v>
      </c>
      <c r="F24" s="5" t="s">
        <v>39</v>
      </c>
      <c r="G24" s="6">
        <v>45361</v>
      </c>
      <c r="H24" s="5"/>
      <c r="I24" s="7">
        <v>302862</v>
      </c>
      <c r="J24" s="8">
        <v>302862</v>
      </c>
      <c r="K24" s="5" t="s">
        <v>17</v>
      </c>
    </row>
    <row r="25" spans="1:11" ht="14.5" x14ac:dyDescent="0.35">
      <c r="A25" s="5">
        <v>890303093</v>
      </c>
      <c r="B25" s="5" t="s">
        <v>11</v>
      </c>
      <c r="C25" s="5" t="s">
        <v>12</v>
      </c>
      <c r="D25" s="5">
        <v>5</v>
      </c>
      <c r="E25" s="5" t="s">
        <v>13</v>
      </c>
      <c r="F25" s="5" t="s">
        <v>40</v>
      </c>
      <c r="G25" s="6">
        <v>45298</v>
      </c>
      <c r="H25" s="5">
        <v>17671</v>
      </c>
      <c r="I25" s="7">
        <v>95826</v>
      </c>
      <c r="J25" s="8">
        <v>95826</v>
      </c>
      <c r="K25" s="5" t="s">
        <v>15</v>
      </c>
    </row>
    <row r="26" spans="1:11" ht="14.5" x14ac:dyDescent="0.35">
      <c r="A26" s="5">
        <v>890303093</v>
      </c>
      <c r="B26" s="5" t="s">
        <v>11</v>
      </c>
      <c r="C26" s="5" t="s">
        <v>12</v>
      </c>
      <c r="D26" s="5">
        <v>5</v>
      </c>
      <c r="E26" s="5" t="s">
        <v>13</v>
      </c>
      <c r="F26" s="5" t="s">
        <v>41</v>
      </c>
      <c r="G26" s="6">
        <v>45363</v>
      </c>
      <c r="H26" s="5"/>
      <c r="I26" s="7">
        <v>592005</v>
      </c>
      <c r="J26" s="8">
        <v>523924</v>
      </c>
      <c r="K26" s="5" t="s">
        <v>17</v>
      </c>
    </row>
    <row r="27" spans="1:11" ht="14.5" x14ac:dyDescent="0.35">
      <c r="A27" s="5">
        <v>890303093</v>
      </c>
      <c r="B27" s="5" t="s">
        <v>11</v>
      </c>
      <c r="C27" s="5" t="s">
        <v>12</v>
      </c>
      <c r="D27" s="5">
        <v>5</v>
      </c>
      <c r="E27" s="5" t="s">
        <v>13</v>
      </c>
      <c r="F27" s="5" t="s">
        <v>42</v>
      </c>
      <c r="G27" s="6">
        <v>44922</v>
      </c>
      <c r="H27" s="5">
        <v>13922</v>
      </c>
      <c r="I27" s="7">
        <v>133849</v>
      </c>
      <c r="J27" s="8">
        <v>133849</v>
      </c>
      <c r="K27" s="5" t="s">
        <v>36</v>
      </c>
    </row>
    <row r="28" spans="1:11" ht="14.5" x14ac:dyDescent="0.35">
      <c r="A28" s="5">
        <v>890303093</v>
      </c>
      <c r="B28" s="5" t="s">
        <v>11</v>
      </c>
      <c r="C28" s="5" t="s">
        <v>12</v>
      </c>
      <c r="D28" s="5">
        <v>5</v>
      </c>
      <c r="E28" s="5" t="s">
        <v>13</v>
      </c>
      <c r="F28" s="5" t="s">
        <v>43</v>
      </c>
      <c r="G28" s="6">
        <v>45356</v>
      </c>
      <c r="H28" s="5"/>
      <c r="I28" s="7">
        <v>425407</v>
      </c>
      <c r="J28" s="8">
        <v>425407</v>
      </c>
      <c r="K28" s="5" t="s">
        <v>17</v>
      </c>
    </row>
    <row r="29" spans="1:11" ht="14.5" x14ac:dyDescent="0.35">
      <c r="A29" s="5">
        <v>890303093</v>
      </c>
      <c r="B29" s="5" t="s">
        <v>11</v>
      </c>
      <c r="C29" s="5" t="s">
        <v>12</v>
      </c>
      <c r="D29" s="5">
        <v>5</v>
      </c>
      <c r="E29" s="5" t="s">
        <v>13</v>
      </c>
      <c r="F29" s="5" t="s">
        <v>44</v>
      </c>
      <c r="G29" s="6">
        <v>45349</v>
      </c>
      <c r="H29" s="5">
        <v>17946</v>
      </c>
      <c r="I29" s="7">
        <v>502736</v>
      </c>
      <c r="J29" s="8">
        <v>502736</v>
      </c>
      <c r="K29" s="5" t="s">
        <v>15</v>
      </c>
    </row>
    <row r="30" spans="1:11" ht="14.5" x14ac:dyDescent="0.35">
      <c r="A30" s="5">
        <v>890303093</v>
      </c>
      <c r="B30" s="5" t="s">
        <v>11</v>
      </c>
      <c r="C30" s="5" t="s">
        <v>12</v>
      </c>
      <c r="D30" s="5">
        <v>5</v>
      </c>
      <c r="E30" s="5" t="s">
        <v>13</v>
      </c>
      <c r="F30" s="5" t="s">
        <v>45</v>
      </c>
      <c r="G30" s="6">
        <v>45284</v>
      </c>
      <c r="H30" s="5">
        <v>17382</v>
      </c>
      <c r="I30" s="7">
        <v>695548</v>
      </c>
      <c r="J30" s="8">
        <v>695548</v>
      </c>
      <c r="K30" s="5" t="s">
        <v>24</v>
      </c>
    </row>
    <row r="31" spans="1:11" ht="14.5" x14ac:dyDescent="0.35">
      <c r="A31" s="5">
        <v>890303093</v>
      </c>
      <c r="B31" s="5" t="s">
        <v>11</v>
      </c>
      <c r="C31" s="5" t="s">
        <v>12</v>
      </c>
      <c r="D31" s="5">
        <v>5</v>
      </c>
      <c r="E31" s="5" t="s">
        <v>13</v>
      </c>
      <c r="F31" s="5" t="s">
        <v>46</v>
      </c>
      <c r="G31" s="6">
        <v>44759</v>
      </c>
      <c r="H31" s="5">
        <v>11981</v>
      </c>
      <c r="I31" s="7">
        <v>619176</v>
      </c>
      <c r="J31" s="8">
        <v>433988</v>
      </c>
      <c r="K31" s="5" t="s">
        <v>36</v>
      </c>
    </row>
    <row r="32" spans="1:11" ht="14.5" x14ac:dyDescent="0.35">
      <c r="A32" s="5">
        <v>890303093</v>
      </c>
      <c r="B32" s="5" t="s">
        <v>11</v>
      </c>
      <c r="C32" s="5" t="s">
        <v>12</v>
      </c>
      <c r="D32" s="5">
        <v>5</v>
      </c>
      <c r="E32" s="5" t="s">
        <v>13</v>
      </c>
      <c r="F32" s="5" t="s">
        <v>47</v>
      </c>
      <c r="G32" s="6">
        <v>45379</v>
      </c>
      <c r="H32" s="5"/>
      <c r="I32" s="7">
        <v>3126894</v>
      </c>
      <c r="J32" s="8">
        <v>3126894</v>
      </c>
      <c r="K32" s="5" t="s">
        <v>17</v>
      </c>
    </row>
    <row r="33" spans="1:11" ht="14.5" x14ac:dyDescent="0.35">
      <c r="A33" s="5">
        <v>890303093</v>
      </c>
      <c r="B33" s="5" t="s">
        <v>11</v>
      </c>
      <c r="C33" s="5" t="s">
        <v>12</v>
      </c>
      <c r="D33" s="5">
        <v>5</v>
      </c>
      <c r="E33" s="5" t="s">
        <v>13</v>
      </c>
      <c r="F33" s="5" t="s">
        <v>48</v>
      </c>
      <c r="G33" s="6">
        <v>44918</v>
      </c>
      <c r="H33" s="5">
        <v>13920</v>
      </c>
      <c r="I33" s="7">
        <v>11237403</v>
      </c>
      <c r="J33" s="8">
        <v>54072</v>
      </c>
      <c r="K33" s="5" t="s">
        <v>36</v>
      </c>
    </row>
    <row r="34" spans="1:11" ht="14.5" x14ac:dyDescent="0.35">
      <c r="A34" s="5">
        <v>890303093</v>
      </c>
      <c r="B34" s="5" t="s">
        <v>11</v>
      </c>
      <c r="C34" s="5" t="s">
        <v>12</v>
      </c>
      <c r="D34" s="5">
        <v>5</v>
      </c>
      <c r="E34" s="5" t="s">
        <v>13</v>
      </c>
      <c r="F34" s="5" t="s">
        <v>49</v>
      </c>
      <c r="G34" s="6">
        <v>45378</v>
      </c>
      <c r="H34" s="5"/>
      <c r="I34" s="7">
        <v>249255</v>
      </c>
      <c r="J34" s="8">
        <v>249255</v>
      </c>
      <c r="K34" s="5" t="s">
        <v>17</v>
      </c>
    </row>
    <row r="35" spans="1:11" ht="14.5" x14ac:dyDescent="0.35">
      <c r="A35" s="5">
        <v>890303093</v>
      </c>
      <c r="B35" s="5" t="s">
        <v>11</v>
      </c>
      <c r="C35" s="5" t="s">
        <v>12</v>
      </c>
      <c r="D35" s="5">
        <v>5</v>
      </c>
      <c r="E35" s="5" t="s">
        <v>13</v>
      </c>
      <c r="F35" s="5" t="s">
        <v>50</v>
      </c>
      <c r="G35" s="6">
        <v>45370</v>
      </c>
      <c r="H35" s="5"/>
      <c r="I35" s="7">
        <v>81400</v>
      </c>
      <c r="J35" s="8">
        <v>81400</v>
      </c>
      <c r="K35" s="5" t="s">
        <v>17</v>
      </c>
    </row>
    <row r="36" spans="1:11" ht="14.5" x14ac:dyDescent="0.35">
      <c r="A36" s="5">
        <v>890303093</v>
      </c>
      <c r="B36" s="5" t="s">
        <v>11</v>
      </c>
      <c r="C36" s="5" t="s">
        <v>12</v>
      </c>
      <c r="D36" s="5">
        <v>5</v>
      </c>
      <c r="E36" s="5" t="s">
        <v>13</v>
      </c>
      <c r="F36" s="5" t="s">
        <v>51</v>
      </c>
      <c r="G36" s="6">
        <v>45337</v>
      </c>
      <c r="H36" s="5">
        <v>17946</v>
      </c>
      <c r="I36" s="7">
        <v>81400</v>
      </c>
      <c r="J36" s="8">
        <v>81400</v>
      </c>
      <c r="K36" s="5" t="s">
        <v>15</v>
      </c>
    </row>
    <row r="37" spans="1:11" ht="14.5" x14ac:dyDescent="0.35">
      <c r="A37" s="5">
        <v>890303093</v>
      </c>
      <c r="B37" s="5" t="s">
        <v>11</v>
      </c>
      <c r="C37" s="5" t="s">
        <v>52</v>
      </c>
      <c r="D37" s="5">
        <v>10</v>
      </c>
      <c r="E37" s="5" t="s">
        <v>13</v>
      </c>
      <c r="F37" s="5" t="s">
        <v>53</v>
      </c>
      <c r="G37" s="6">
        <v>45367</v>
      </c>
      <c r="H37" s="5"/>
      <c r="I37" s="7">
        <v>465654</v>
      </c>
      <c r="J37" s="8">
        <v>465654</v>
      </c>
      <c r="K37" s="5" t="s">
        <v>17</v>
      </c>
    </row>
    <row r="38" spans="1:11" ht="14.5" x14ac:dyDescent="0.35">
      <c r="A38" s="5">
        <v>890303093</v>
      </c>
      <c r="B38" s="5" t="s">
        <v>11</v>
      </c>
      <c r="C38" s="5" t="s">
        <v>52</v>
      </c>
      <c r="D38" s="5">
        <v>10</v>
      </c>
      <c r="E38" s="5" t="s">
        <v>13</v>
      </c>
      <c r="F38" s="5" t="s">
        <v>54</v>
      </c>
      <c r="G38" s="6">
        <v>45311</v>
      </c>
      <c r="H38" s="5">
        <v>17672</v>
      </c>
      <c r="I38" s="7">
        <v>233221</v>
      </c>
      <c r="J38" s="8">
        <v>233221</v>
      </c>
      <c r="K38" s="5" t="s">
        <v>15</v>
      </c>
    </row>
    <row r="39" spans="1:11" ht="14.5" x14ac:dyDescent="0.35">
      <c r="A39" s="5">
        <v>890303093</v>
      </c>
      <c r="B39" s="5" t="s">
        <v>11</v>
      </c>
      <c r="C39" s="5" t="s">
        <v>52</v>
      </c>
      <c r="D39" s="5">
        <v>10</v>
      </c>
      <c r="E39" s="5" t="s">
        <v>13</v>
      </c>
      <c r="F39" s="5" t="s">
        <v>55</v>
      </c>
      <c r="G39" s="6">
        <v>44957</v>
      </c>
      <c r="H39" s="5">
        <v>13928</v>
      </c>
      <c r="I39" s="7">
        <v>7005370</v>
      </c>
      <c r="J39" s="8">
        <v>52810</v>
      </c>
      <c r="K39" s="5" t="s">
        <v>36</v>
      </c>
    </row>
    <row r="40" spans="1:11" ht="14.5" x14ac:dyDescent="0.35">
      <c r="A40" s="5">
        <v>890303093</v>
      </c>
      <c r="B40" s="5" t="s">
        <v>11</v>
      </c>
      <c r="C40" s="5" t="s">
        <v>52</v>
      </c>
      <c r="D40" s="5">
        <v>10</v>
      </c>
      <c r="E40" s="5" t="s">
        <v>13</v>
      </c>
      <c r="F40" s="5" t="s">
        <v>56</v>
      </c>
      <c r="G40" s="6">
        <v>45368</v>
      </c>
      <c r="H40" s="5"/>
      <c r="I40" s="7">
        <v>321628</v>
      </c>
      <c r="J40" s="8">
        <v>321628</v>
      </c>
      <c r="K40" s="5" t="s">
        <v>17</v>
      </c>
    </row>
  </sheetData>
  <autoFilter ref="A2:K4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C32" sqref="C32"/>
    </sheetView>
  </sheetViews>
  <sheetFormatPr baseColWidth="10" defaultRowHeight="12.5" x14ac:dyDescent="0.25"/>
  <cols>
    <col min="1" max="1" width="47.54296875" bestFit="1" customWidth="1"/>
    <col min="2" max="2" width="13.453125" bestFit="1" customWidth="1"/>
    <col min="3" max="3" width="13.7265625" style="1" bestFit="1" customWidth="1"/>
    <col min="4" max="4" width="20.7265625" style="1" bestFit="1" customWidth="1"/>
  </cols>
  <sheetData>
    <row r="2" spans="1:4" ht="13" thickBot="1" x14ac:dyDescent="0.3"/>
    <row r="3" spans="1:4" x14ac:dyDescent="0.25">
      <c r="A3" s="39" t="s">
        <v>130</v>
      </c>
      <c r="B3" s="36" t="s">
        <v>131</v>
      </c>
      <c r="C3" s="33" t="s">
        <v>132</v>
      </c>
      <c r="D3" s="33" t="s">
        <v>133</v>
      </c>
    </row>
    <row r="4" spans="1:4" x14ac:dyDescent="0.25">
      <c r="A4" s="40" t="s">
        <v>114</v>
      </c>
      <c r="B4" s="37">
        <v>1</v>
      </c>
      <c r="C4" s="34">
        <v>133849</v>
      </c>
      <c r="D4" s="34">
        <v>0</v>
      </c>
    </row>
    <row r="5" spans="1:4" x14ac:dyDescent="0.25">
      <c r="A5" s="40" t="s">
        <v>124</v>
      </c>
      <c r="B5" s="37">
        <v>1</v>
      </c>
      <c r="C5" s="34">
        <v>528717</v>
      </c>
      <c r="D5" s="34">
        <v>0</v>
      </c>
    </row>
    <row r="6" spans="1:4" x14ac:dyDescent="0.25">
      <c r="A6" s="40" t="s">
        <v>113</v>
      </c>
      <c r="B6" s="37">
        <v>1</v>
      </c>
      <c r="C6" s="34">
        <v>2248935</v>
      </c>
      <c r="D6" s="34">
        <v>0</v>
      </c>
    </row>
    <row r="7" spans="1:4" x14ac:dyDescent="0.25">
      <c r="A7" s="40" t="s">
        <v>112</v>
      </c>
      <c r="B7" s="37">
        <v>33</v>
      </c>
      <c r="C7" s="34">
        <v>17459085</v>
      </c>
      <c r="D7" s="34">
        <v>0</v>
      </c>
    </row>
    <row r="8" spans="1:4" x14ac:dyDescent="0.25">
      <c r="A8" s="40" t="s">
        <v>125</v>
      </c>
      <c r="B8" s="37">
        <v>2</v>
      </c>
      <c r="C8" s="34">
        <v>705500</v>
      </c>
      <c r="D8" s="34">
        <v>705500</v>
      </c>
    </row>
    <row r="9" spans="1:4" ht="13" thickBot="1" x14ac:dyDescent="0.3">
      <c r="A9" s="41" t="s">
        <v>129</v>
      </c>
      <c r="B9" s="38">
        <v>38</v>
      </c>
      <c r="C9" s="35">
        <v>21076086</v>
      </c>
      <c r="D9" s="35">
        <v>705500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showGridLines="0" topLeftCell="A2" zoomScale="80" zoomScaleNormal="80" workbookViewId="0">
      <selection activeCell="H2" sqref="H2"/>
    </sheetView>
  </sheetViews>
  <sheetFormatPr baseColWidth="10" defaultRowHeight="12.5" x14ac:dyDescent="0.25"/>
  <cols>
    <col min="2" max="2" width="32.1796875" customWidth="1"/>
    <col min="3" max="3" width="22.90625" bestFit="1" customWidth="1"/>
    <col min="4" max="4" width="6.1796875" customWidth="1"/>
    <col min="5" max="5" width="10.81640625" customWidth="1"/>
    <col min="7" max="7" width="19" bestFit="1" customWidth="1"/>
    <col min="12" max="12" width="13.81640625" style="1" bestFit="1" customWidth="1"/>
    <col min="13" max="13" width="20" customWidth="1"/>
    <col min="17" max="17" width="13.7265625" style="1" bestFit="1" customWidth="1"/>
    <col min="18" max="19" width="13.7265625" style="1" customWidth="1"/>
    <col min="20" max="20" width="13.7265625" style="1" bestFit="1" customWidth="1"/>
    <col min="21" max="21" width="11.26953125" style="1" bestFit="1" customWidth="1"/>
    <col min="22" max="22" width="11" style="1" bestFit="1" customWidth="1"/>
    <col min="23" max="23" width="13.7265625" style="1" bestFit="1" customWidth="1"/>
    <col min="24" max="24" width="12.7265625" bestFit="1" customWidth="1"/>
    <col min="25" max="25" width="11.26953125" bestFit="1" customWidth="1"/>
    <col min="26" max="26" width="15.453125" customWidth="1"/>
    <col min="27" max="27" width="14.81640625" customWidth="1"/>
    <col min="28" max="28" width="13.54296875" customWidth="1"/>
  </cols>
  <sheetData>
    <row r="1" spans="1:29" s="27" customFormat="1" ht="13" x14ac:dyDescent="0.3">
      <c r="L1" s="28">
        <f t="shared" ref="L1" si="0">SUBTOTAL(9,L3:L40)</f>
        <v>21076086</v>
      </c>
      <c r="Q1" s="28">
        <f t="shared" ref="Q1:X1" si="1">SUBTOTAL(9,Q3:Q40)</f>
        <v>42224772</v>
      </c>
      <c r="R1" s="28"/>
      <c r="S1" s="28"/>
      <c r="T1" s="28">
        <f t="shared" si="1"/>
        <v>42224772</v>
      </c>
      <c r="U1" s="28">
        <f t="shared" si="1"/>
        <v>705500</v>
      </c>
      <c r="V1" s="28">
        <f t="shared" si="1"/>
        <v>55572</v>
      </c>
      <c r="W1" s="28">
        <f t="shared" si="1"/>
        <v>41463700</v>
      </c>
      <c r="X1" s="28">
        <f t="shared" si="1"/>
        <v>9001341</v>
      </c>
      <c r="Z1" s="28">
        <f t="shared" ref="Z1" si="2">SUBTOTAL(9,Z3:Z40)</f>
        <v>15611171</v>
      </c>
    </row>
    <row r="2" spans="1:29" s="20" customFormat="1" ht="78" customHeight="1" x14ac:dyDescent="0.25">
      <c r="A2" s="10" t="s">
        <v>0</v>
      </c>
      <c r="B2" s="11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2" t="s">
        <v>57</v>
      </c>
      <c r="H2" s="13" t="s">
        <v>98</v>
      </c>
      <c r="I2" s="19" t="s">
        <v>99</v>
      </c>
      <c r="J2" s="10" t="s">
        <v>7</v>
      </c>
      <c r="K2" s="10" t="s">
        <v>8</v>
      </c>
      <c r="L2" s="18" t="s">
        <v>97</v>
      </c>
      <c r="M2" s="21" t="s">
        <v>100</v>
      </c>
      <c r="N2" s="22" t="s">
        <v>101</v>
      </c>
      <c r="O2" s="32" t="s">
        <v>126</v>
      </c>
      <c r="P2" s="32" t="s">
        <v>127</v>
      </c>
      <c r="Q2" s="25" t="s">
        <v>109</v>
      </c>
      <c r="R2" s="31" t="s">
        <v>106</v>
      </c>
      <c r="S2" s="31" t="s">
        <v>122</v>
      </c>
      <c r="T2" s="25" t="s">
        <v>107</v>
      </c>
      <c r="U2" s="31" t="s">
        <v>110</v>
      </c>
      <c r="V2" s="25" t="s">
        <v>111</v>
      </c>
      <c r="W2" s="25" t="s">
        <v>108</v>
      </c>
      <c r="X2" s="29" t="s">
        <v>115</v>
      </c>
      <c r="Y2" s="29" t="s">
        <v>116</v>
      </c>
      <c r="Z2" s="30" t="s">
        <v>117</v>
      </c>
      <c r="AA2" s="30" t="s">
        <v>118</v>
      </c>
      <c r="AB2" s="30" t="s">
        <v>119</v>
      </c>
      <c r="AC2" s="25" t="s">
        <v>120</v>
      </c>
    </row>
    <row r="3" spans="1:29" ht="14.5" x14ac:dyDescent="0.35">
      <c r="A3" s="9">
        <v>891380054</v>
      </c>
      <c r="B3" s="9" t="s">
        <v>58</v>
      </c>
      <c r="C3" s="14" t="s">
        <v>12</v>
      </c>
      <c r="D3" s="14">
        <v>5</v>
      </c>
      <c r="E3" s="14" t="s">
        <v>13</v>
      </c>
      <c r="F3" s="14" t="s">
        <v>14</v>
      </c>
      <c r="G3" s="14" t="s">
        <v>59</v>
      </c>
      <c r="H3" s="15">
        <v>45315</v>
      </c>
      <c r="I3" s="15">
        <v>45327.639790162037</v>
      </c>
      <c r="J3" s="14">
        <v>17671</v>
      </c>
      <c r="K3" s="16">
        <v>633455</v>
      </c>
      <c r="L3" s="17">
        <v>633455</v>
      </c>
      <c r="M3" s="23" t="s">
        <v>112</v>
      </c>
      <c r="N3" s="23" t="s">
        <v>102</v>
      </c>
      <c r="O3" s="23"/>
      <c r="P3" s="23"/>
      <c r="Q3" s="26">
        <v>633455</v>
      </c>
      <c r="R3" s="26"/>
      <c r="S3" s="26"/>
      <c r="T3" s="26">
        <v>633455</v>
      </c>
      <c r="U3" s="26">
        <v>0</v>
      </c>
      <c r="V3" s="26">
        <v>0</v>
      </c>
      <c r="W3" s="26">
        <v>633455</v>
      </c>
      <c r="X3" s="26">
        <v>633455</v>
      </c>
      <c r="Y3" s="23">
        <v>1222399489</v>
      </c>
      <c r="Z3" s="26">
        <v>0</v>
      </c>
      <c r="AA3" s="23"/>
      <c r="AB3" s="23"/>
      <c r="AC3" s="24">
        <v>45382</v>
      </c>
    </row>
    <row r="4" spans="1:29" ht="14.5" x14ac:dyDescent="0.35">
      <c r="A4" s="9">
        <v>891380054</v>
      </c>
      <c r="B4" s="9" t="s">
        <v>58</v>
      </c>
      <c r="C4" s="14" t="s">
        <v>12</v>
      </c>
      <c r="D4" s="14">
        <v>5</v>
      </c>
      <c r="E4" s="14" t="s">
        <v>13</v>
      </c>
      <c r="F4" s="14" t="s">
        <v>16</v>
      </c>
      <c r="G4" s="14" t="s">
        <v>60</v>
      </c>
      <c r="H4" s="15">
        <v>45381</v>
      </c>
      <c r="I4" s="15">
        <v>45390.359306284721</v>
      </c>
      <c r="J4" s="14"/>
      <c r="K4" s="16">
        <v>81400</v>
      </c>
      <c r="L4" s="17">
        <v>81400</v>
      </c>
      <c r="M4" s="23" t="s">
        <v>112</v>
      </c>
      <c r="N4" s="23" t="s">
        <v>102</v>
      </c>
      <c r="O4" s="23"/>
      <c r="P4" s="23"/>
      <c r="Q4" s="26">
        <v>81400</v>
      </c>
      <c r="R4" s="26"/>
      <c r="S4" s="26"/>
      <c r="T4" s="26">
        <v>81400</v>
      </c>
      <c r="U4" s="26">
        <v>0</v>
      </c>
      <c r="V4" s="26">
        <v>0</v>
      </c>
      <c r="W4" s="26">
        <v>81400</v>
      </c>
      <c r="X4" s="26">
        <v>0</v>
      </c>
      <c r="Y4" s="23"/>
      <c r="Z4" s="26">
        <v>0</v>
      </c>
      <c r="AA4" s="23"/>
      <c r="AB4" s="23"/>
      <c r="AC4" s="24">
        <v>45382</v>
      </c>
    </row>
    <row r="5" spans="1:29" ht="14.5" x14ac:dyDescent="0.35">
      <c r="A5" s="9">
        <v>891380054</v>
      </c>
      <c r="B5" s="9" t="s">
        <v>58</v>
      </c>
      <c r="C5" s="14" t="s">
        <v>12</v>
      </c>
      <c r="D5" s="14">
        <v>5</v>
      </c>
      <c r="E5" s="14" t="s">
        <v>13</v>
      </c>
      <c r="F5" s="14" t="s">
        <v>18</v>
      </c>
      <c r="G5" s="14" t="s">
        <v>61</v>
      </c>
      <c r="H5" s="15">
        <v>45375</v>
      </c>
      <c r="I5" s="15">
        <v>45390.339974618058</v>
      </c>
      <c r="J5" s="14"/>
      <c r="K5" s="16">
        <v>344040</v>
      </c>
      <c r="L5" s="17">
        <v>344040</v>
      </c>
      <c r="M5" s="23" t="s">
        <v>112</v>
      </c>
      <c r="N5" s="23" t="s">
        <v>102</v>
      </c>
      <c r="O5" s="23"/>
      <c r="P5" s="23"/>
      <c r="Q5" s="26">
        <v>344040</v>
      </c>
      <c r="R5" s="26"/>
      <c r="S5" s="26"/>
      <c r="T5" s="26">
        <v>344040</v>
      </c>
      <c r="U5" s="26">
        <v>0</v>
      </c>
      <c r="V5" s="26">
        <v>0</v>
      </c>
      <c r="W5" s="26">
        <v>344040</v>
      </c>
      <c r="X5" s="26">
        <v>0</v>
      </c>
      <c r="Y5" s="23"/>
      <c r="Z5" s="26">
        <v>0</v>
      </c>
      <c r="AA5" s="23"/>
      <c r="AB5" s="23"/>
      <c r="AC5" s="24">
        <v>45382</v>
      </c>
    </row>
    <row r="6" spans="1:29" ht="14.5" x14ac:dyDescent="0.35">
      <c r="A6" s="9">
        <v>891380054</v>
      </c>
      <c r="B6" s="9" t="s">
        <v>58</v>
      </c>
      <c r="C6" s="14" t="s">
        <v>12</v>
      </c>
      <c r="D6" s="14">
        <v>5</v>
      </c>
      <c r="E6" s="14" t="s">
        <v>13</v>
      </c>
      <c r="F6" s="14" t="s">
        <v>19</v>
      </c>
      <c r="G6" s="14" t="s">
        <v>62</v>
      </c>
      <c r="H6" s="15">
        <v>45310</v>
      </c>
      <c r="I6" s="15">
        <v>45355.594121527778</v>
      </c>
      <c r="J6" s="14">
        <v>17671</v>
      </c>
      <c r="K6" s="16">
        <v>304915</v>
      </c>
      <c r="L6" s="17">
        <v>304915</v>
      </c>
      <c r="M6" s="23" t="s">
        <v>112</v>
      </c>
      <c r="N6" s="23" t="s">
        <v>102</v>
      </c>
      <c r="O6" s="23"/>
      <c r="P6" s="23"/>
      <c r="Q6" s="26">
        <v>304915</v>
      </c>
      <c r="R6" s="26"/>
      <c r="S6" s="26"/>
      <c r="T6" s="26">
        <v>304915</v>
      </c>
      <c r="U6" s="26">
        <v>0</v>
      </c>
      <c r="V6" s="26">
        <v>0</v>
      </c>
      <c r="W6" s="26">
        <v>304915</v>
      </c>
      <c r="X6" s="26">
        <v>304915</v>
      </c>
      <c r="Y6" s="23">
        <v>1222422603</v>
      </c>
      <c r="Z6" s="26">
        <v>0</v>
      </c>
      <c r="AA6" s="23"/>
      <c r="AB6" s="23"/>
      <c r="AC6" s="24">
        <v>45382</v>
      </c>
    </row>
    <row r="7" spans="1:29" ht="14.5" x14ac:dyDescent="0.35">
      <c r="A7" s="9">
        <v>891380054</v>
      </c>
      <c r="B7" s="9" t="s">
        <v>58</v>
      </c>
      <c r="C7" s="14" t="s">
        <v>12</v>
      </c>
      <c r="D7" s="14">
        <v>5</v>
      </c>
      <c r="E7" s="14" t="s">
        <v>13</v>
      </c>
      <c r="F7" s="14" t="s">
        <v>20</v>
      </c>
      <c r="G7" s="14" t="s">
        <v>63</v>
      </c>
      <c r="H7" s="15">
        <v>45363</v>
      </c>
      <c r="I7" s="15">
        <v>45390.416752812504</v>
      </c>
      <c r="J7" s="14"/>
      <c r="K7" s="16">
        <v>2541170</v>
      </c>
      <c r="L7" s="17">
        <v>2248935</v>
      </c>
      <c r="M7" s="23" t="s">
        <v>113</v>
      </c>
      <c r="N7" s="23" t="s">
        <v>103</v>
      </c>
      <c r="O7" s="23"/>
      <c r="P7" s="23"/>
      <c r="Q7" s="26">
        <v>0</v>
      </c>
      <c r="R7" s="26"/>
      <c r="S7" s="26"/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3"/>
      <c r="Z7" s="26">
        <v>0</v>
      </c>
      <c r="AA7" s="23"/>
      <c r="AB7" s="23"/>
      <c r="AC7" s="24">
        <v>45382</v>
      </c>
    </row>
    <row r="8" spans="1:29" ht="14.5" x14ac:dyDescent="0.35">
      <c r="A8" s="9">
        <v>891380054</v>
      </c>
      <c r="B8" s="9" t="s">
        <v>58</v>
      </c>
      <c r="C8" s="14" t="s">
        <v>12</v>
      </c>
      <c r="D8" s="14">
        <v>5</v>
      </c>
      <c r="E8" s="14" t="s">
        <v>13</v>
      </c>
      <c r="F8" s="14" t="s">
        <v>21</v>
      </c>
      <c r="G8" s="14" t="s">
        <v>64</v>
      </c>
      <c r="H8" s="15">
        <v>45358</v>
      </c>
      <c r="I8" s="15">
        <v>45390.291666666664</v>
      </c>
      <c r="J8" s="14"/>
      <c r="K8" s="16">
        <v>81400</v>
      </c>
      <c r="L8" s="17">
        <v>81400</v>
      </c>
      <c r="M8" s="23" t="s">
        <v>112</v>
      </c>
      <c r="N8" s="23" t="s">
        <v>102</v>
      </c>
      <c r="O8" s="23"/>
      <c r="P8" s="23"/>
      <c r="Q8" s="26">
        <v>81400</v>
      </c>
      <c r="R8" s="26"/>
      <c r="S8" s="26"/>
      <c r="T8" s="26">
        <v>81400</v>
      </c>
      <c r="U8" s="26">
        <v>0</v>
      </c>
      <c r="V8" s="26">
        <v>0</v>
      </c>
      <c r="W8" s="26">
        <v>81400</v>
      </c>
      <c r="X8" s="26">
        <v>0</v>
      </c>
      <c r="Y8" s="23"/>
      <c r="Z8" s="26">
        <v>0</v>
      </c>
      <c r="AA8" s="23"/>
      <c r="AB8" s="23"/>
      <c r="AC8" s="24">
        <v>45382</v>
      </c>
    </row>
    <row r="9" spans="1:29" ht="14.5" x14ac:dyDescent="0.35">
      <c r="A9" s="9">
        <v>891380054</v>
      </c>
      <c r="B9" s="9" t="s">
        <v>58</v>
      </c>
      <c r="C9" s="14" t="s">
        <v>12</v>
      </c>
      <c r="D9" s="14">
        <v>5</v>
      </c>
      <c r="E9" s="14" t="s">
        <v>13</v>
      </c>
      <c r="F9" s="14" t="s">
        <v>22</v>
      </c>
      <c r="G9" s="14" t="s">
        <v>65</v>
      </c>
      <c r="H9" s="15">
        <v>45335</v>
      </c>
      <c r="I9" s="15">
        <v>45355.291666666664</v>
      </c>
      <c r="J9" s="14">
        <v>17946</v>
      </c>
      <c r="K9" s="16">
        <v>612103</v>
      </c>
      <c r="L9" s="17">
        <v>612103</v>
      </c>
      <c r="M9" s="23" t="s">
        <v>112</v>
      </c>
      <c r="N9" s="23" t="s">
        <v>102</v>
      </c>
      <c r="O9" s="23"/>
      <c r="P9" s="23"/>
      <c r="Q9" s="26">
        <v>612103</v>
      </c>
      <c r="R9" s="26"/>
      <c r="S9" s="26"/>
      <c r="T9" s="26">
        <v>612103</v>
      </c>
      <c r="U9" s="26">
        <v>0</v>
      </c>
      <c r="V9" s="26">
        <v>0</v>
      </c>
      <c r="W9" s="26">
        <v>612103</v>
      </c>
      <c r="X9" s="26">
        <v>612103</v>
      </c>
      <c r="Y9" s="23">
        <v>1222424562</v>
      </c>
      <c r="Z9" s="26">
        <v>0</v>
      </c>
      <c r="AA9" s="23"/>
      <c r="AB9" s="23"/>
      <c r="AC9" s="24">
        <v>45382</v>
      </c>
    </row>
    <row r="10" spans="1:29" ht="14.5" x14ac:dyDescent="0.35">
      <c r="A10" s="9">
        <v>891380054</v>
      </c>
      <c r="B10" s="9" t="s">
        <v>58</v>
      </c>
      <c r="C10" s="14" t="s">
        <v>12</v>
      </c>
      <c r="D10" s="14">
        <v>5</v>
      </c>
      <c r="E10" s="14" t="s">
        <v>13</v>
      </c>
      <c r="F10" s="14" t="s">
        <v>23</v>
      </c>
      <c r="G10" s="14" t="s">
        <v>66</v>
      </c>
      <c r="H10" s="15">
        <v>45290</v>
      </c>
      <c r="I10" s="15">
        <v>45352.291666666664</v>
      </c>
      <c r="J10" s="14">
        <v>17382</v>
      </c>
      <c r="K10" s="16">
        <v>1462662</v>
      </c>
      <c r="L10" s="17">
        <v>1462662</v>
      </c>
      <c r="M10" s="23" t="s">
        <v>112</v>
      </c>
      <c r="N10" s="23" t="s">
        <v>102</v>
      </c>
      <c r="O10" s="23"/>
      <c r="P10" s="23"/>
      <c r="Q10" s="26">
        <v>1462662</v>
      </c>
      <c r="R10" s="26"/>
      <c r="S10" s="26"/>
      <c r="T10" s="26">
        <v>1462662</v>
      </c>
      <c r="U10" s="26">
        <v>0</v>
      </c>
      <c r="V10" s="26">
        <v>0</v>
      </c>
      <c r="W10" s="26">
        <v>1462662</v>
      </c>
      <c r="X10" s="26">
        <v>1462662</v>
      </c>
      <c r="Y10" s="23">
        <v>1222404184</v>
      </c>
      <c r="Z10" s="26">
        <v>0</v>
      </c>
      <c r="AA10" s="23"/>
      <c r="AB10" s="23"/>
      <c r="AC10" s="24">
        <v>45382</v>
      </c>
    </row>
    <row r="11" spans="1:29" ht="14.5" x14ac:dyDescent="0.35">
      <c r="A11" s="9">
        <v>891380054</v>
      </c>
      <c r="B11" s="9" t="s">
        <v>58</v>
      </c>
      <c r="C11" s="14" t="s">
        <v>12</v>
      </c>
      <c r="D11" s="14">
        <v>5</v>
      </c>
      <c r="E11" s="14" t="s">
        <v>13</v>
      </c>
      <c r="F11" s="14" t="s">
        <v>25</v>
      </c>
      <c r="G11" s="14" t="s">
        <v>67</v>
      </c>
      <c r="H11" s="15">
        <v>45357</v>
      </c>
      <c r="I11" s="15">
        <v>45390.291666666664</v>
      </c>
      <c r="J11" s="14"/>
      <c r="K11" s="16">
        <v>1085301</v>
      </c>
      <c r="L11" s="17">
        <v>1085301</v>
      </c>
      <c r="M11" s="23" t="s">
        <v>112</v>
      </c>
      <c r="N11" s="23" t="s">
        <v>102</v>
      </c>
      <c r="O11" s="23"/>
      <c r="P11" s="23"/>
      <c r="Q11" s="26">
        <v>1085301</v>
      </c>
      <c r="R11" s="26"/>
      <c r="S11" s="26"/>
      <c r="T11" s="26">
        <v>1085301</v>
      </c>
      <c r="U11" s="26">
        <v>0</v>
      </c>
      <c r="V11" s="26">
        <v>0</v>
      </c>
      <c r="W11" s="26">
        <v>1085301</v>
      </c>
      <c r="X11" s="26">
        <v>0</v>
      </c>
      <c r="Y11" s="23"/>
      <c r="Z11" s="26">
        <v>0</v>
      </c>
      <c r="AA11" s="23"/>
      <c r="AB11" s="23"/>
      <c r="AC11" s="24">
        <v>45382</v>
      </c>
    </row>
    <row r="12" spans="1:29" ht="14.5" x14ac:dyDescent="0.35">
      <c r="A12" s="9">
        <v>891380054</v>
      </c>
      <c r="B12" s="9" t="s">
        <v>58</v>
      </c>
      <c r="C12" s="14" t="s">
        <v>12</v>
      </c>
      <c r="D12" s="14">
        <v>5</v>
      </c>
      <c r="E12" s="14" t="s">
        <v>13</v>
      </c>
      <c r="F12" s="14" t="s">
        <v>26</v>
      </c>
      <c r="G12" s="14" t="s">
        <v>68</v>
      </c>
      <c r="H12" s="15">
        <v>45291</v>
      </c>
      <c r="I12" s="15">
        <v>45301.39155177083</v>
      </c>
      <c r="J12" s="14">
        <v>17382</v>
      </c>
      <c r="K12" s="16">
        <v>229736</v>
      </c>
      <c r="L12" s="17">
        <v>229736</v>
      </c>
      <c r="M12" s="23" t="s">
        <v>112</v>
      </c>
      <c r="N12" s="23" t="s">
        <v>102</v>
      </c>
      <c r="O12" s="23"/>
      <c r="P12" s="23"/>
      <c r="Q12" s="26">
        <v>229736</v>
      </c>
      <c r="R12" s="26"/>
      <c r="S12" s="26"/>
      <c r="T12" s="26">
        <v>229736</v>
      </c>
      <c r="U12" s="26">
        <v>0</v>
      </c>
      <c r="V12" s="26">
        <v>0</v>
      </c>
      <c r="W12" s="26">
        <v>229736</v>
      </c>
      <c r="X12" s="26">
        <v>229736</v>
      </c>
      <c r="Y12" s="23">
        <v>1222380428</v>
      </c>
      <c r="Z12" s="26">
        <v>0</v>
      </c>
      <c r="AA12" s="23"/>
      <c r="AB12" s="23"/>
      <c r="AC12" s="24">
        <v>45382</v>
      </c>
    </row>
    <row r="13" spans="1:29" ht="14.5" x14ac:dyDescent="0.35">
      <c r="A13" s="9">
        <v>891380054</v>
      </c>
      <c r="B13" s="9" t="s">
        <v>58</v>
      </c>
      <c r="C13" s="14" t="s">
        <v>12</v>
      </c>
      <c r="D13" s="14">
        <v>5</v>
      </c>
      <c r="E13" s="14" t="s">
        <v>13</v>
      </c>
      <c r="F13" s="14" t="s">
        <v>27</v>
      </c>
      <c r="G13" s="14" t="s">
        <v>69</v>
      </c>
      <c r="H13" s="15">
        <v>45380</v>
      </c>
      <c r="I13" s="15">
        <v>45390.357554942129</v>
      </c>
      <c r="J13" s="14"/>
      <c r="K13" s="16">
        <v>528717</v>
      </c>
      <c r="L13" s="17">
        <v>528717</v>
      </c>
      <c r="M13" s="23" t="s">
        <v>124</v>
      </c>
      <c r="N13" s="23" t="s">
        <v>104</v>
      </c>
      <c r="O13" s="23"/>
      <c r="P13" s="23"/>
      <c r="Q13" s="26">
        <v>0</v>
      </c>
      <c r="R13" s="17">
        <v>528717</v>
      </c>
      <c r="S13" s="26" t="s">
        <v>123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3"/>
      <c r="Z13" s="26">
        <v>0</v>
      </c>
      <c r="AA13" s="23"/>
      <c r="AB13" s="23"/>
      <c r="AC13" s="24">
        <v>45382</v>
      </c>
    </row>
    <row r="14" spans="1:29" ht="14.5" x14ac:dyDescent="0.35">
      <c r="A14" s="9">
        <v>891380054</v>
      </c>
      <c r="B14" s="9" t="s">
        <v>58</v>
      </c>
      <c r="C14" s="14" t="s">
        <v>12</v>
      </c>
      <c r="D14" s="14">
        <v>5</v>
      </c>
      <c r="E14" s="14" t="s">
        <v>13</v>
      </c>
      <c r="F14" s="14" t="s">
        <v>28</v>
      </c>
      <c r="G14" s="14" t="s">
        <v>70</v>
      </c>
      <c r="H14" s="15">
        <v>45303</v>
      </c>
      <c r="I14" s="15">
        <v>45355.589769988423</v>
      </c>
      <c r="J14" s="14">
        <v>17671</v>
      </c>
      <c r="K14" s="16">
        <v>85700</v>
      </c>
      <c r="L14" s="17">
        <v>85700</v>
      </c>
      <c r="M14" s="23" t="s">
        <v>112</v>
      </c>
      <c r="N14" s="23" t="s">
        <v>102</v>
      </c>
      <c r="O14" s="23"/>
      <c r="P14" s="23"/>
      <c r="Q14" s="26">
        <v>85700</v>
      </c>
      <c r="R14" s="26"/>
      <c r="S14" s="26"/>
      <c r="T14" s="26">
        <v>85700</v>
      </c>
      <c r="U14" s="26">
        <v>0</v>
      </c>
      <c r="V14" s="26">
        <v>0</v>
      </c>
      <c r="W14" s="26">
        <v>85700</v>
      </c>
      <c r="X14" s="26">
        <v>85700</v>
      </c>
      <c r="Y14" s="23">
        <v>1222404192</v>
      </c>
      <c r="Z14" s="26">
        <v>0</v>
      </c>
      <c r="AA14" s="23"/>
      <c r="AB14" s="23"/>
      <c r="AC14" s="24">
        <v>45382</v>
      </c>
    </row>
    <row r="15" spans="1:29" ht="14.5" x14ac:dyDescent="0.35">
      <c r="A15" s="9">
        <v>891380054</v>
      </c>
      <c r="B15" s="9" t="s">
        <v>58</v>
      </c>
      <c r="C15" s="14" t="s">
        <v>12</v>
      </c>
      <c r="D15" s="14">
        <v>5</v>
      </c>
      <c r="E15" s="14" t="s">
        <v>13</v>
      </c>
      <c r="F15" s="14" t="s">
        <v>29</v>
      </c>
      <c r="G15" s="14" t="s">
        <v>71</v>
      </c>
      <c r="H15" s="15">
        <v>45287</v>
      </c>
      <c r="I15" s="15">
        <v>45301.378903935183</v>
      </c>
      <c r="J15" s="14">
        <v>17382</v>
      </c>
      <c r="K15" s="16">
        <v>379178</v>
      </c>
      <c r="L15" s="17">
        <v>379178</v>
      </c>
      <c r="M15" s="23" t="s">
        <v>112</v>
      </c>
      <c r="N15" s="23" t="s">
        <v>102</v>
      </c>
      <c r="O15" s="23"/>
      <c r="P15" s="23"/>
      <c r="Q15" s="26">
        <v>379178</v>
      </c>
      <c r="R15" s="26"/>
      <c r="S15" s="26"/>
      <c r="T15" s="26">
        <v>379178</v>
      </c>
      <c r="U15" s="26">
        <v>0</v>
      </c>
      <c r="V15" s="26">
        <v>0</v>
      </c>
      <c r="W15" s="26">
        <v>379178</v>
      </c>
      <c r="X15" s="26">
        <v>379178</v>
      </c>
      <c r="Y15" s="23">
        <v>1222380163</v>
      </c>
      <c r="Z15" s="26">
        <v>0</v>
      </c>
      <c r="AA15" s="23"/>
      <c r="AB15" s="23"/>
      <c r="AC15" s="24">
        <v>45382</v>
      </c>
    </row>
    <row r="16" spans="1:29" ht="14.5" x14ac:dyDescent="0.35">
      <c r="A16" s="9">
        <v>891380054</v>
      </c>
      <c r="B16" s="9" t="s">
        <v>58</v>
      </c>
      <c r="C16" s="14" t="s">
        <v>12</v>
      </c>
      <c r="D16" s="14">
        <v>5</v>
      </c>
      <c r="E16" s="14" t="s">
        <v>13</v>
      </c>
      <c r="F16" s="14" t="s">
        <v>30</v>
      </c>
      <c r="G16" s="14" t="s">
        <v>72</v>
      </c>
      <c r="H16" s="15">
        <v>45286</v>
      </c>
      <c r="I16" s="15">
        <v>45301.369760497684</v>
      </c>
      <c r="J16" s="14">
        <v>17382</v>
      </c>
      <c r="K16" s="16">
        <v>1738619</v>
      </c>
      <c r="L16" s="17">
        <v>1738619</v>
      </c>
      <c r="M16" s="23" t="s">
        <v>112</v>
      </c>
      <c r="N16" s="23" t="s">
        <v>102</v>
      </c>
      <c r="O16" s="23"/>
      <c r="P16" s="23"/>
      <c r="Q16" s="26">
        <v>1738619</v>
      </c>
      <c r="R16" s="26"/>
      <c r="S16" s="26"/>
      <c r="T16" s="26">
        <v>1738619</v>
      </c>
      <c r="U16" s="26">
        <v>0</v>
      </c>
      <c r="V16" s="26">
        <v>0</v>
      </c>
      <c r="W16" s="26">
        <v>1738619</v>
      </c>
      <c r="X16" s="26">
        <v>1738619</v>
      </c>
      <c r="Y16" s="23">
        <v>1222380630</v>
      </c>
      <c r="Z16" s="26">
        <v>0</v>
      </c>
      <c r="AA16" s="23"/>
      <c r="AB16" s="23"/>
      <c r="AC16" s="24">
        <v>45382</v>
      </c>
    </row>
    <row r="17" spans="1:29" ht="14.5" x14ac:dyDescent="0.35">
      <c r="A17" s="9">
        <v>891380054</v>
      </c>
      <c r="B17" s="9" t="s">
        <v>58</v>
      </c>
      <c r="C17" s="14" t="s">
        <v>12</v>
      </c>
      <c r="D17" s="14">
        <v>5</v>
      </c>
      <c r="E17" s="14" t="s">
        <v>13</v>
      </c>
      <c r="F17" s="14" t="s">
        <v>31</v>
      </c>
      <c r="G17" s="14" t="s">
        <v>73</v>
      </c>
      <c r="H17" s="15">
        <v>45378</v>
      </c>
      <c r="I17" s="15">
        <v>45390.348201273147</v>
      </c>
      <c r="J17" s="14"/>
      <c r="K17" s="16">
        <v>221900</v>
      </c>
      <c r="L17" s="17">
        <v>221900</v>
      </c>
      <c r="M17" s="23" t="s">
        <v>112</v>
      </c>
      <c r="N17" s="23" t="s">
        <v>102</v>
      </c>
      <c r="O17" s="23"/>
      <c r="P17" s="23"/>
      <c r="Q17" s="26">
        <v>221900</v>
      </c>
      <c r="R17" s="26"/>
      <c r="S17" s="26"/>
      <c r="T17" s="26">
        <v>221900</v>
      </c>
      <c r="U17" s="26">
        <v>0</v>
      </c>
      <c r="V17" s="26">
        <v>0</v>
      </c>
      <c r="W17" s="26">
        <v>221900</v>
      </c>
      <c r="X17" s="26">
        <v>0</v>
      </c>
      <c r="Y17" s="23"/>
      <c r="Z17" s="26">
        <v>0</v>
      </c>
      <c r="AA17" s="23"/>
      <c r="AB17" s="23"/>
      <c r="AC17" s="24">
        <v>45382</v>
      </c>
    </row>
    <row r="18" spans="1:29" ht="14.5" x14ac:dyDescent="0.35">
      <c r="A18" s="9">
        <v>891380054</v>
      </c>
      <c r="B18" s="9" t="s">
        <v>58</v>
      </c>
      <c r="C18" s="14" t="s">
        <v>12</v>
      </c>
      <c r="D18" s="14">
        <v>5</v>
      </c>
      <c r="E18" s="14" t="s">
        <v>13</v>
      </c>
      <c r="F18" s="14" t="s">
        <v>32</v>
      </c>
      <c r="G18" s="14" t="s">
        <v>74</v>
      </c>
      <c r="H18" s="15">
        <v>45377</v>
      </c>
      <c r="I18" s="15">
        <v>45390.343226238423</v>
      </c>
      <c r="J18" s="14"/>
      <c r="K18" s="16">
        <v>490160</v>
      </c>
      <c r="L18" s="17">
        <v>490160</v>
      </c>
      <c r="M18" s="23" t="s">
        <v>112</v>
      </c>
      <c r="N18" s="23" t="s">
        <v>102</v>
      </c>
      <c r="O18" s="23"/>
      <c r="P18" s="23"/>
      <c r="Q18" s="26">
        <v>490160</v>
      </c>
      <c r="R18" s="26"/>
      <c r="S18" s="26"/>
      <c r="T18" s="26">
        <v>490160</v>
      </c>
      <c r="U18" s="26">
        <v>0</v>
      </c>
      <c r="V18" s="26">
        <v>0</v>
      </c>
      <c r="W18" s="26">
        <v>490160</v>
      </c>
      <c r="X18" s="26">
        <v>0</v>
      </c>
      <c r="Y18" s="23"/>
      <c r="Z18" s="26">
        <v>0</v>
      </c>
      <c r="AA18" s="23"/>
      <c r="AB18" s="23"/>
      <c r="AC18" s="24">
        <v>45382</v>
      </c>
    </row>
    <row r="19" spans="1:29" ht="14.5" x14ac:dyDescent="0.35">
      <c r="A19" s="9">
        <v>891380054</v>
      </c>
      <c r="B19" s="9" t="s">
        <v>58</v>
      </c>
      <c r="C19" s="14" t="s">
        <v>12</v>
      </c>
      <c r="D19" s="14">
        <v>5</v>
      </c>
      <c r="E19" s="14" t="s">
        <v>13</v>
      </c>
      <c r="F19" s="14" t="s">
        <v>33</v>
      </c>
      <c r="G19" s="14" t="s">
        <v>75</v>
      </c>
      <c r="H19" s="15">
        <v>45360</v>
      </c>
      <c r="I19" s="15">
        <v>45390.291666666664</v>
      </c>
      <c r="J19" s="14"/>
      <c r="K19" s="16">
        <v>182500</v>
      </c>
      <c r="L19" s="17">
        <v>182500</v>
      </c>
      <c r="M19" s="23" t="s">
        <v>112</v>
      </c>
      <c r="N19" s="23" t="s">
        <v>102</v>
      </c>
      <c r="O19" s="23"/>
      <c r="P19" s="23"/>
      <c r="Q19" s="26">
        <v>182500</v>
      </c>
      <c r="R19" s="26"/>
      <c r="S19" s="26"/>
      <c r="T19" s="26">
        <v>182500</v>
      </c>
      <c r="U19" s="26">
        <v>0</v>
      </c>
      <c r="V19" s="26">
        <v>0</v>
      </c>
      <c r="W19" s="26">
        <v>182500</v>
      </c>
      <c r="X19" s="26">
        <v>0</v>
      </c>
      <c r="Y19" s="23"/>
      <c r="Z19" s="26">
        <v>0</v>
      </c>
      <c r="AA19" s="23"/>
      <c r="AB19" s="23"/>
      <c r="AC19" s="24">
        <v>45382</v>
      </c>
    </row>
    <row r="20" spans="1:29" ht="14.5" x14ac:dyDescent="0.35">
      <c r="A20" s="9">
        <v>891380054</v>
      </c>
      <c r="B20" s="9" t="s">
        <v>58</v>
      </c>
      <c r="C20" s="14" t="s">
        <v>12</v>
      </c>
      <c r="D20" s="14">
        <v>5</v>
      </c>
      <c r="E20" s="14" t="s">
        <v>13</v>
      </c>
      <c r="F20" s="14" t="s">
        <v>34</v>
      </c>
      <c r="G20" s="14" t="s">
        <v>76</v>
      </c>
      <c r="H20" s="15">
        <v>45293</v>
      </c>
      <c r="I20" s="15">
        <v>45355.57361994213</v>
      </c>
      <c r="J20" s="14">
        <v>17671</v>
      </c>
      <c r="K20" s="16">
        <v>538118</v>
      </c>
      <c r="L20" s="17">
        <v>538118</v>
      </c>
      <c r="M20" s="23" t="s">
        <v>112</v>
      </c>
      <c r="N20" s="23" t="s">
        <v>102</v>
      </c>
      <c r="O20" s="23"/>
      <c r="P20" s="23"/>
      <c r="Q20" s="26">
        <v>538118</v>
      </c>
      <c r="R20" s="26"/>
      <c r="S20" s="26"/>
      <c r="T20" s="26">
        <v>538118</v>
      </c>
      <c r="U20" s="26">
        <v>0</v>
      </c>
      <c r="V20" s="26">
        <v>0</v>
      </c>
      <c r="W20" s="26">
        <v>538118</v>
      </c>
      <c r="X20" s="26">
        <v>538118</v>
      </c>
      <c r="Y20" s="23">
        <v>1222425342</v>
      </c>
      <c r="Z20" s="26">
        <v>0</v>
      </c>
      <c r="AA20" s="23"/>
      <c r="AB20" s="23"/>
      <c r="AC20" s="24">
        <v>45382</v>
      </c>
    </row>
    <row r="21" spans="1:29" ht="14.5" x14ac:dyDescent="0.35">
      <c r="A21" s="9">
        <v>891380054</v>
      </c>
      <c r="B21" s="9" t="s">
        <v>58</v>
      </c>
      <c r="C21" s="14" t="s">
        <v>12</v>
      </c>
      <c r="D21" s="14">
        <v>5</v>
      </c>
      <c r="E21" s="14" t="s">
        <v>13</v>
      </c>
      <c r="F21" s="14" t="s">
        <v>35</v>
      </c>
      <c r="G21" s="14" t="s">
        <v>77</v>
      </c>
      <c r="H21" s="15">
        <v>44957</v>
      </c>
      <c r="I21" s="15">
        <v>45237.339317824073</v>
      </c>
      <c r="J21" s="14">
        <v>13927</v>
      </c>
      <c r="K21" s="16">
        <v>6188606</v>
      </c>
      <c r="L21" s="17">
        <v>651428</v>
      </c>
      <c r="M21" s="23" t="s">
        <v>125</v>
      </c>
      <c r="N21" s="23" t="s">
        <v>105</v>
      </c>
      <c r="O21" s="23"/>
      <c r="P21" s="23"/>
      <c r="Q21" s="26">
        <v>6188606</v>
      </c>
      <c r="R21" s="26"/>
      <c r="S21" s="26"/>
      <c r="T21" s="26">
        <v>6188606</v>
      </c>
      <c r="U21" s="26">
        <v>651428</v>
      </c>
      <c r="V21" s="26">
        <v>55572</v>
      </c>
      <c r="W21" s="26">
        <v>5481606</v>
      </c>
      <c r="X21" s="26">
        <v>0</v>
      </c>
      <c r="Y21" s="23"/>
      <c r="Z21" s="26">
        <v>5443631</v>
      </c>
      <c r="AA21" s="23">
        <v>2201491818</v>
      </c>
      <c r="AB21" s="23" t="s">
        <v>121</v>
      </c>
      <c r="AC21" s="24">
        <v>45382</v>
      </c>
    </row>
    <row r="22" spans="1:29" ht="14.5" x14ac:dyDescent="0.35">
      <c r="A22" s="9">
        <v>891380054</v>
      </c>
      <c r="B22" s="9" t="s">
        <v>58</v>
      </c>
      <c r="C22" s="14" t="s">
        <v>12</v>
      </c>
      <c r="D22" s="14">
        <v>5</v>
      </c>
      <c r="E22" s="14" t="s">
        <v>13</v>
      </c>
      <c r="F22" s="14" t="s">
        <v>37</v>
      </c>
      <c r="G22" s="14" t="s">
        <v>78</v>
      </c>
      <c r="H22" s="15">
        <v>45319</v>
      </c>
      <c r="I22" s="15">
        <v>45327.642459606483</v>
      </c>
      <c r="J22" s="14">
        <v>17671</v>
      </c>
      <c r="K22" s="16">
        <v>1221465</v>
      </c>
      <c r="L22" s="17">
        <v>1221465</v>
      </c>
      <c r="M22" s="23" t="s">
        <v>112</v>
      </c>
      <c r="N22" s="23" t="s">
        <v>102</v>
      </c>
      <c r="O22" s="23"/>
      <c r="P22" s="23"/>
      <c r="Q22" s="26">
        <v>1221465</v>
      </c>
      <c r="R22" s="26"/>
      <c r="S22" s="26"/>
      <c r="T22" s="26">
        <v>1221465</v>
      </c>
      <c r="U22" s="26">
        <v>0</v>
      </c>
      <c r="V22" s="26">
        <v>0</v>
      </c>
      <c r="W22" s="26">
        <v>1221465</v>
      </c>
      <c r="X22" s="26">
        <v>1221465</v>
      </c>
      <c r="Y22" s="23">
        <v>1222399490</v>
      </c>
      <c r="Z22" s="26">
        <v>0</v>
      </c>
      <c r="AA22" s="23"/>
      <c r="AB22" s="23"/>
      <c r="AC22" s="24">
        <v>45382</v>
      </c>
    </row>
    <row r="23" spans="1:29" ht="14.5" x14ac:dyDescent="0.35">
      <c r="A23" s="9">
        <v>891380054</v>
      </c>
      <c r="B23" s="9" t="s">
        <v>58</v>
      </c>
      <c r="C23" s="14" t="s">
        <v>12</v>
      </c>
      <c r="D23" s="14">
        <v>5</v>
      </c>
      <c r="E23" s="14" t="s">
        <v>13</v>
      </c>
      <c r="F23" s="14" t="s">
        <v>38</v>
      </c>
      <c r="G23" s="14" t="s">
        <v>79</v>
      </c>
      <c r="H23" s="15">
        <v>45368</v>
      </c>
      <c r="I23" s="15">
        <v>45390.33403903935</v>
      </c>
      <c r="J23" s="14"/>
      <c r="K23" s="16">
        <v>173880</v>
      </c>
      <c r="L23" s="17">
        <v>173880</v>
      </c>
      <c r="M23" s="23" t="s">
        <v>112</v>
      </c>
      <c r="N23" s="23" t="s">
        <v>102</v>
      </c>
      <c r="O23" s="23"/>
      <c r="P23" s="23"/>
      <c r="Q23" s="26">
        <v>173880</v>
      </c>
      <c r="R23" s="26"/>
      <c r="S23" s="26"/>
      <c r="T23" s="26">
        <v>173880</v>
      </c>
      <c r="U23" s="26">
        <v>0</v>
      </c>
      <c r="V23" s="26">
        <v>0</v>
      </c>
      <c r="W23" s="26">
        <v>173880</v>
      </c>
      <c r="X23" s="26">
        <v>0</v>
      </c>
      <c r="Y23" s="23"/>
      <c r="Z23" s="26">
        <v>0</v>
      </c>
      <c r="AA23" s="23"/>
      <c r="AB23" s="23"/>
      <c r="AC23" s="24">
        <v>45382</v>
      </c>
    </row>
    <row r="24" spans="1:29" ht="14.5" x14ac:dyDescent="0.35">
      <c r="A24" s="9">
        <v>891380054</v>
      </c>
      <c r="B24" s="9" t="s">
        <v>58</v>
      </c>
      <c r="C24" s="14" t="s">
        <v>12</v>
      </c>
      <c r="D24" s="14">
        <v>5</v>
      </c>
      <c r="E24" s="14" t="s">
        <v>13</v>
      </c>
      <c r="F24" s="14" t="s">
        <v>39</v>
      </c>
      <c r="G24" s="14" t="s">
        <v>80</v>
      </c>
      <c r="H24" s="15">
        <v>45361</v>
      </c>
      <c r="I24" s="15">
        <v>45390.291666666664</v>
      </c>
      <c r="J24" s="14"/>
      <c r="K24" s="16">
        <v>302862</v>
      </c>
      <c r="L24" s="17">
        <v>302862</v>
      </c>
      <c r="M24" s="23" t="s">
        <v>112</v>
      </c>
      <c r="N24" s="23" t="s">
        <v>102</v>
      </c>
      <c r="O24" s="23"/>
      <c r="P24" s="23"/>
      <c r="Q24" s="26">
        <v>302862</v>
      </c>
      <c r="R24" s="26"/>
      <c r="S24" s="26"/>
      <c r="T24" s="26">
        <v>302862</v>
      </c>
      <c r="U24" s="26">
        <v>0</v>
      </c>
      <c r="V24" s="26">
        <v>0</v>
      </c>
      <c r="W24" s="26">
        <v>302862</v>
      </c>
      <c r="X24" s="26">
        <v>0</v>
      </c>
      <c r="Y24" s="23"/>
      <c r="Z24" s="26">
        <v>0</v>
      </c>
      <c r="AA24" s="23"/>
      <c r="AB24" s="23"/>
      <c r="AC24" s="24">
        <v>45382</v>
      </c>
    </row>
    <row r="25" spans="1:29" ht="14.5" x14ac:dyDescent="0.35">
      <c r="A25" s="9">
        <v>891380054</v>
      </c>
      <c r="B25" s="9" t="s">
        <v>58</v>
      </c>
      <c r="C25" s="14" t="s">
        <v>12</v>
      </c>
      <c r="D25" s="14">
        <v>5</v>
      </c>
      <c r="E25" s="14" t="s">
        <v>13</v>
      </c>
      <c r="F25" s="14" t="s">
        <v>40</v>
      </c>
      <c r="G25" s="14" t="s">
        <v>81</v>
      </c>
      <c r="H25" s="15">
        <v>45298</v>
      </c>
      <c r="I25" s="15">
        <v>45355.581059756943</v>
      </c>
      <c r="J25" s="14">
        <v>17671</v>
      </c>
      <c r="K25" s="16">
        <v>95826</v>
      </c>
      <c r="L25" s="17">
        <v>95826</v>
      </c>
      <c r="M25" s="23" t="s">
        <v>112</v>
      </c>
      <c r="N25" s="23" t="s">
        <v>102</v>
      </c>
      <c r="O25" s="23"/>
      <c r="P25" s="23"/>
      <c r="Q25" s="26">
        <v>95826</v>
      </c>
      <c r="R25" s="26"/>
      <c r="S25" s="26"/>
      <c r="T25" s="26">
        <v>95826</v>
      </c>
      <c r="U25" s="26">
        <v>0</v>
      </c>
      <c r="V25" s="26">
        <v>0</v>
      </c>
      <c r="W25" s="26">
        <v>95826</v>
      </c>
      <c r="X25" s="26">
        <v>95826</v>
      </c>
      <c r="Y25" s="23">
        <v>1222404191</v>
      </c>
      <c r="Z25" s="26">
        <v>0</v>
      </c>
      <c r="AA25" s="23"/>
      <c r="AB25" s="23"/>
      <c r="AC25" s="24">
        <v>45382</v>
      </c>
    </row>
    <row r="26" spans="1:29" ht="14.5" x14ac:dyDescent="0.35">
      <c r="A26" s="9">
        <v>891380054</v>
      </c>
      <c r="B26" s="9" t="s">
        <v>58</v>
      </c>
      <c r="C26" s="14" t="s">
        <v>12</v>
      </c>
      <c r="D26" s="14">
        <v>5</v>
      </c>
      <c r="E26" s="14" t="s">
        <v>13</v>
      </c>
      <c r="F26" s="14" t="s">
        <v>41</v>
      </c>
      <c r="G26" s="14" t="s">
        <v>82</v>
      </c>
      <c r="H26" s="15">
        <v>45363</v>
      </c>
      <c r="I26" s="15">
        <v>45390.291666666664</v>
      </c>
      <c r="J26" s="14"/>
      <c r="K26" s="16">
        <v>592005</v>
      </c>
      <c r="L26" s="17">
        <v>523924</v>
      </c>
      <c r="M26" s="23" t="s">
        <v>112</v>
      </c>
      <c r="N26" s="23" t="s">
        <v>102</v>
      </c>
      <c r="O26" s="23"/>
      <c r="P26" s="23"/>
      <c r="Q26" s="26">
        <v>592005</v>
      </c>
      <c r="R26" s="26"/>
      <c r="S26" s="26"/>
      <c r="T26" s="26">
        <v>592005</v>
      </c>
      <c r="U26" s="26">
        <v>0</v>
      </c>
      <c r="V26" s="26">
        <v>0</v>
      </c>
      <c r="W26" s="26">
        <v>592005</v>
      </c>
      <c r="X26" s="26">
        <v>0</v>
      </c>
      <c r="Y26" s="23"/>
      <c r="Z26" s="26">
        <v>0</v>
      </c>
      <c r="AA26" s="23"/>
      <c r="AB26" s="23"/>
      <c r="AC26" s="24">
        <v>45382</v>
      </c>
    </row>
    <row r="27" spans="1:29" ht="14.5" x14ac:dyDescent="0.35">
      <c r="A27" s="9">
        <v>891380054</v>
      </c>
      <c r="B27" s="9" t="s">
        <v>58</v>
      </c>
      <c r="C27" s="14" t="s">
        <v>12</v>
      </c>
      <c r="D27" s="14">
        <v>5</v>
      </c>
      <c r="E27" s="14" t="s">
        <v>13</v>
      </c>
      <c r="F27" s="14" t="s">
        <v>42</v>
      </c>
      <c r="G27" s="14" t="s">
        <v>83</v>
      </c>
      <c r="H27" s="15">
        <v>44922</v>
      </c>
      <c r="I27" s="15">
        <v>44977</v>
      </c>
      <c r="J27" s="14">
        <v>13922</v>
      </c>
      <c r="K27" s="16">
        <v>133849</v>
      </c>
      <c r="L27" s="17">
        <v>133849</v>
      </c>
      <c r="M27" s="23" t="s">
        <v>114</v>
      </c>
      <c r="N27" s="23" t="s">
        <v>102</v>
      </c>
      <c r="O27" s="23" t="s">
        <v>128</v>
      </c>
      <c r="P27" s="23"/>
      <c r="Q27" s="26">
        <v>133849</v>
      </c>
      <c r="R27" s="26"/>
      <c r="S27" s="26"/>
      <c r="T27" s="26">
        <v>133849</v>
      </c>
      <c r="U27" s="26">
        <v>0</v>
      </c>
      <c r="V27" s="26">
        <v>0</v>
      </c>
      <c r="W27" s="26">
        <v>133849</v>
      </c>
      <c r="X27" s="26">
        <v>133849</v>
      </c>
      <c r="Y27" s="23">
        <v>1910620646</v>
      </c>
      <c r="Z27" s="26">
        <v>0</v>
      </c>
      <c r="AA27" s="23"/>
      <c r="AB27" s="23"/>
      <c r="AC27" s="24">
        <v>45382</v>
      </c>
    </row>
    <row r="28" spans="1:29" ht="14.5" x14ac:dyDescent="0.35">
      <c r="A28" s="9">
        <v>891380054</v>
      </c>
      <c r="B28" s="9" t="s">
        <v>58</v>
      </c>
      <c r="C28" s="14" t="s">
        <v>12</v>
      </c>
      <c r="D28" s="14">
        <v>5</v>
      </c>
      <c r="E28" s="14" t="s">
        <v>13</v>
      </c>
      <c r="F28" s="14" t="s">
        <v>43</v>
      </c>
      <c r="G28" s="14" t="s">
        <v>84</v>
      </c>
      <c r="H28" s="15">
        <v>45356</v>
      </c>
      <c r="I28" s="15">
        <v>45390.291666666664</v>
      </c>
      <c r="J28" s="14"/>
      <c r="K28" s="16">
        <v>425407</v>
      </c>
      <c r="L28" s="17">
        <v>425407</v>
      </c>
      <c r="M28" s="23" t="s">
        <v>112</v>
      </c>
      <c r="N28" s="23" t="s">
        <v>102</v>
      </c>
      <c r="O28" s="23"/>
      <c r="P28" s="23"/>
      <c r="Q28" s="26">
        <v>425407</v>
      </c>
      <c r="R28" s="26"/>
      <c r="S28" s="26"/>
      <c r="T28" s="26">
        <v>425407</v>
      </c>
      <c r="U28" s="26">
        <v>0</v>
      </c>
      <c r="V28" s="26">
        <v>0</v>
      </c>
      <c r="W28" s="26">
        <v>425407</v>
      </c>
      <c r="X28" s="26">
        <v>0</v>
      </c>
      <c r="Y28" s="23"/>
      <c r="Z28" s="26">
        <v>0</v>
      </c>
      <c r="AA28" s="23"/>
      <c r="AB28" s="23"/>
      <c r="AC28" s="24">
        <v>45382</v>
      </c>
    </row>
    <row r="29" spans="1:29" ht="14.5" x14ac:dyDescent="0.35">
      <c r="A29" s="9">
        <v>891380054</v>
      </c>
      <c r="B29" s="9" t="s">
        <v>58</v>
      </c>
      <c r="C29" s="14" t="s">
        <v>12</v>
      </c>
      <c r="D29" s="14">
        <v>5</v>
      </c>
      <c r="E29" s="14" t="s">
        <v>13</v>
      </c>
      <c r="F29" s="14" t="s">
        <v>44</v>
      </c>
      <c r="G29" s="14" t="s">
        <v>85</v>
      </c>
      <c r="H29" s="15">
        <v>45349</v>
      </c>
      <c r="I29" s="15">
        <v>45355.291666666664</v>
      </c>
      <c r="J29" s="14">
        <v>17946</v>
      </c>
      <c r="K29" s="16">
        <v>502736</v>
      </c>
      <c r="L29" s="17">
        <v>502736</v>
      </c>
      <c r="M29" s="23" t="s">
        <v>112</v>
      </c>
      <c r="N29" s="23" t="s">
        <v>102</v>
      </c>
      <c r="O29" s="23"/>
      <c r="P29" s="23"/>
      <c r="Q29" s="26">
        <v>502736</v>
      </c>
      <c r="R29" s="26"/>
      <c r="S29" s="26"/>
      <c r="T29" s="26">
        <v>502736</v>
      </c>
      <c r="U29" s="26">
        <v>0</v>
      </c>
      <c r="V29" s="26">
        <v>0</v>
      </c>
      <c r="W29" s="26">
        <v>502736</v>
      </c>
      <c r="X29" s="26">
        <v>502736</v>
      </c>
      <c r="Y29" s="23">
        <v>1222425071</v>
      </c>
      <c r="Z29" s="26">
        <v>0</v>
      </c>
      <c r="AA29" s="23"/>
      <c r="AB29" s="23"/>
      <c r="AC29" s="24">
        <v>45382</v>
      </c>
    </row>
    <row r="30" spans="1:29" ht="14.5" x14ac:dyDescent="0.35">
      <c r="A30" s="9">
        <v>891380054</v>
      </c>
      <c r="B30" s="9" t="s">
        <v>58</v>
      </c>
      <c r="C30" s="14" t="s">
        <v>12</v>
      </c>
      <c r="D30" s="14">
        <v>5</v>
      </c>
      <c r="E30" s="14" t="s">
        <v>13</v>
      </c>
      <c r="F30" s="14" t="s">
        <v>45</v>
      </c>
      <c r="G30" s="14" t="s">
        <v>86</v>
      </c>
      <c r="H30" s="15">
        <v>45284</v>
      </c>
      <c r="I30" s="15">
        <v>45301.36057109954</v>
      </c>
      <c r="J30" s="14">
        <v>17382</v>
      </c>
      <c r="K30" s="16">
        <v>695548</v>
      </c>
      <c r="L30" s="17">
        <v>695548</v>
      </c>
      <c r="M30" s="23" t="s">
        <v>112</v>
      </c>
      <c r="N30" s="23" t="s">
        <v>102</v>
      </c>
      <c r="O30" s="23"/>
      <c r="P30" s="23"/>
      <c r="Q30" s="26">
        <v>695548</v>
      </c>
      <c r="R30" s="26"/>
      <c r="S30" s="26"/>
      <c r="T30" s="26">
        <v>695548</v>
      </c>
      <c r="U30" s="26">
        <v>0</v>
      </c>
      <c r="V30" s="26">
        <v>0</v>
      </c>
      <c r="W30" s="26">
        <v>695548</v>
      </c>
      <c r="X30" s="26">
        <v>695548</v>
      </c>
      <c r="Y30" s="23">
        <v>1222380628</v>
      </c>
      <c r="Z30" s="26">
        <v>0</v>
      </c>
      <c r="AA30" s="23"/>
      <c r="AB30" s="23"/>
      <c r="AC30" s="24">
        <v>45382</v>
      </c>
    </row>
    <row r="31" spans="1:29" ht="14.5" x14ac:dyDescent="0.35">
      <c r="A31" s="9">
        <v>891380054</v>
      </c>
      <c r="B31" s="9" t="s">
        <v>58</v>
      </c>
      <c r="C31" s="14" t="s">
        <v>12</v>
      </c>
      <c r="D31" s="14">
        <v>5</v>
      </c>
      <c r="E31" s="14" t="s">
        <v>13</v>
      </c>
      <c r="F31" s="14" t="s">
        <v>46</v>
      </c>
      <c r="G31" s="14" t="s">
        <v>87</v>
      </c>
      <c r="H31" s="15">
        <v>44759</v>
      </c>
      <c r="I31" s="15">
        <v>44786</v>
      </c>
      <c r="J31" s="14">
        <v>11981</v>
      </c>
      <c r="K31" s="16">
        <v>619176</v>
      </c>
      <c r="L31" s="17">
        <v>433988</v>
      </c>
      <c r="M31" s="23" t="s">
        <v>112</v>
      </c>
      <c r="N31" s="23" t="s">
        <v>102</v>
      </c>
      <c r="O31" s="23"/>
      <c r="P31" s="23"/>
      <c r="Q31" s="26">
        <v>619176</v>
      </c>
      <c r="R31" s="26"/>
      <c r="S31" s="26"/>
      <c r="T31" s="26">
        <v>619176</v>
      </c>
      <c r="U31" s="26">
        <v>0</v>
      </c>
      <c r="V31" s="26">
        <v>0</v>
      </c>
      <c r="W31" s="26">
        <v>619176</v>
      </c>
      <c r="X31" s="26">
        <v>0</v>
      </c>
      <c r="Y31" s="23"/>
      <c r="Z31" s="26">
        <v>0</v>
      </c>
      <c r="AA31" s="23"/>
      <c r="AB31" s="23"/>
      <c r="AC31" s="24">
        <v>45382</v>
      </c>
    </row>
    <row r="32" spans="1:29" ht="14.5" x14ac:dyDescent="0.35">
      <c r="A32" s="9">
        <v>891380054</v>
      </c>
      <c r="B32" s="9" t="s">
        <v>58</v>
      </c>
      <c r="C32" s="14" t="s">
        <v>12</v>
      </c>
      <c r="D32" s="14">
        <v>5</v>
      </c>
      <c r="E32" s="14" t="s">
        <v>13</v>
      </c>
      <c r="F32" s="14" t="s">
        <v>47</v>
      </c>
      <c r="G32" s="14" t="s">
        <v>88</v>
      </c>
      <c r="H32" s="15">
        <v>45379</v>
      </c>
      <c r="I32" s="15">
        <v>45390.355418865744</v>
      </c>
      <c r="J32" s="14"/>
      <c r="K32" s="16">
        <v>3126894</v>
      </c>
      <c r="L32" s="17">
        <v>3126894</v>
      </c>
      <c r="M32" s="23" t="s">
        <v>112</v>
      </c>
      <c r="N32" s="23" t="s">
        <v>102</v>
      </c>
      <c r="O32" s="23"/>
      <c r="P32" s="23"/>
      <c r="Q32" s="26">
        <v>3126894</v>
      </c>
      <c r="R32" s="26"/>
      <c r="S32" s="26"/>
      <c r="T32" s="26">
        <v>3126894</v>
      </c>
      <c r="U32" s="26">
        <v>0</v>
      </c>
      <c r="V32" s="26">
        <v>0</v>
      </c>
      <c r="W32" s="26">
        <v>3126894</v>
      </c>
      <c r="X32" s="26">
        <v>0</v>
      </c>
      <c r="Y32" s="23"/>
      <c r="Z32" s="26">
        <v>0</v>
      </c>
      <c r="AA32" s="23"/>
      <c r="AB32" s="23"/>
      <c r="AC32" s="24">
        <v>45382</v>
      </c>
    </row>
    <row r="33" spans="1:29" ht="14.5" x14ac:dyDescent="0.35">
      <c r="A33" s="9">
        <v>891380054</v>
      </c>
      <c r="B33" s="9" t="s">
        <v>58</v>
      </c>
      <c r="C33" s="14" t="s">
        <v>12</v>
      </c>
      <c r="D33" s="14">
        <v>5</v>
      </c>
      <c r="E33" s="14" t="s">
        <v>13</v>
      </c>
      <c r="F33" s="14" t="s">
        <v>48</v>
      </c>
      <c r="G33" s="14" t="s">
        <v>89</v>
      </c>
      <c r="H33" s="15">
        <v>44918</v>
      </c>
      <c r="I33" s="15">
        <v>45237.320886805559</v>
      </c>
      <c r="J33" s="14">
        <v>13920</v>
      </c>
      <c r="K33" s="16">
        <v>11237403</v>
      </c>
      <c r="L33" s="17">
        <v>54072</v>
      </c>
      <c r="M33" s="23" t="s">
        <v>125</v>
      </c>
      <c r="N33" s="23" t="s">
        <v>102</v>
      </c>
      <c r="O33" s="23"/>
      <c r="P33" s="23"/>
      <c r="Q33" s="26">
        <v>11237403</v>
      </c>
      <c r="R33" s="26"/>
      <c r="S33" s="26"/>
      <c r="T33" s="26">
        <v>11237403</v>
      </c>
      <c r="U33" s="26">
        <v>54072</v>
      </c>
      <c r="V33" s="26">
        <v>0</v>
      </c>
      <c r="W33" s="26">
        <v>11183331</v>
      </c>
      <c r="X33" s="26">
        <v>0</v>
      </c>
      <c r="Y33" s="23"/>
      <c r="Z33" s="26">
        <v>10167540</v>
      </c>
      <c r="AA33" s="23">
        <v>2201491818</v>
      </c>
      <c r="AB33" s="23" t="s">
        <v>121</v>
      </c>
      <c r="AC33" s="24">
        <v>45382</v>
      </c>
    </row>
    <row r="34" spans="1:29" ht="14.5" x14ac:dyDescent="0.35">
      <c r="A34" s="9">
        <v>891380054</v>
      </c>
      <c r="B34" s="9" t="s">
        <v>58</v>
      </c>
      <c r="C34" s="14" t="s">
        <v>12</v>
      </c>
      <c r="D34" s="14">
        <v>5</v>
      </c>
      <c r="E34" s="14" t="s">
        <v>13</v>
      </c>
      <c r="F34" s="14" t="s">
        <v>49</v>
      </c>
      <c r="G34" s="14" t="s">
        <v>90</v>
      </c>
      <c r="H34" s="15">
        <v>45378</v>
      </c>
      <c r="I34" s="15">
        <v>45390.345787615741</v>
      </c>
      <c r="J34" s="14"/>
      <c r="K34" s="16">
        <v>249255</v>
      </c>
      <c r="L34" s="17">
        <v>249255</v>
      </c>
      <c r="M34" s="23" t="s">
        <v>112</v>
      </c>
      <c r="N34" s="23" t="s">
        <v>102</v>
      </c>
      <c r="O34" s="23"/>
      <c r="P34" s="23"/>
      <c r="Q34" s="26">
        <v>249255</v>
      </c>
      <c r="R34" s="26"/>
      <c r="S34" s="26"/>
      <c r="T34" s="26">
        <v>249255</v>
      </c>
      <c r="U34" s="26">
        <v>0</v>
      </c>
      <c r="V34" s="26">
        <v>0</v>
      </c>
      <c r="W34" s="26">
        <v>249255</v>
      </c>
      <c r="X34" s="26">
        <v>0</v>
      </c>
      <c r="Y34" s="23"/>
      <c r="Z34" s="26">
        <v>0</v>
      </c>
      <c r="AA34" s="23"/>
      <c r="AB34" s="23"/>
      <c r="AC34" s="24">
        <v>45382</v>
      </c>
    </row>
    <row r="35" spans="1:29" ht="14.5" x14ac:dyDescent="0.35">
      <c r="A35" s="9">
        <v>891380054</v>
      </c>
      <c r="B35" s="9" t="s">
        <v>58</v>
      </c>
      <c r="C35" s="14" t="s">
        <v>12</v>
      </c>
      <c r="D35" s="14">
        <v>5</v>
      </c>
      <c r="E35" s="14" t="s">
        <v>13</v>
      </c>
      <c r="F35" s="14" t="s">
        <v>50</v>
      </c>
      <c r="G35" s="14" t="s">
        <v>91</v>
      </c>
      <c r="H35" s="15">
        <v>45370</v>
      </c>
      <c r="I35" s="15">
        <v>45390.337534525461</v>
      </c>
      <c r="J35" s="14"/>
      <c r="K35" s="16">
        <v>81400</v>
      </c>
      <c r="L35" s="17">
        <v>81400</v>
      </c>
      <c r="M35" s="23" t="s">
        <v>112</v>
      </c>
      <c r="N35" s="23" t="s">
        <v>102</v>
      </c>
      <c r="O35" s="23"/>
      <c r="P35" s="23"/>
      <c r="Q35" s="26">
        <v>81400</v>
      </c>
      <c r="R35" s="26"/>
      <c r="S35" s="26"/>
      <c r="T35" s="26">
        <v>81400</v>
      </c>
      <c r="U35" s="26">
        <v>0</v>
      </c>
      <c r="V35" s="26">
        <v>0</v>
      </c>
      <c r="W35" s="26">
        <v>81400</v>
      </c>
      <c r="X35" s="26">
        <v>0</v>
      </c>
      <c r="Y35" s="23"/>
      <c r="Z35" s="26">
        <v>0</v>
      </c>
      <c r="AA35" s="23"/>
      <c r="AB35" s="23"/>
      <c r="AC35" s="24">
        <v>45382</v>
      </c>
    </row>
    <row r="36" spans="1:29" ht="14.5" x14ac:dyDescent="0.35">
      <c r="A36" s="9">
        <v>891380054</v>
      </c>
      <c r="B36" s="9" t="s">
        <v>58</v>
      </c>
      <c r="C36" s="14" t="s">
        <v>12</v>
      </c>
      <c r="D36" s="14">
        <v>5</v>
      </c>
      <c r="E36" s="14" t="s">
        <v>13</v>
      </c>
      <c r="F36" s="14" t="s">
        <v>51</v>
      </c>
      <c r="G36" s="14" t="s">
        <v>92</v>
      </c>
      <c r="H36" s="15">
        <v>45337</v>
      </c>
      <c r="I36" s="15">
        <v>45355.291666666664</v>
      </c>
      <c r="J36" s="14">
        <v>17946</v>
      </c>
      <c r="K36" s="16">
        <v>81400</v>
      </c>
      <c r="L36" s="17">
        <v>81400</v>
      </c>
      <c r="M36" s="23" t="s">
        <v>112</v>
      </c>
      <c r="N36" s="23" t="s">
        <v>102</v>
      </c>
      <c r="O36" s="23"/>
      <c r="P36" s="23"/>
      <c r="Q36" s="26">
        <v>81400</v>
      </c>
      <c r="R36" s="26"/>
      <c r="S36" s="26"/>
      <c r="T36" s="26">
        <v>81400</v>
      </c>
      <c r="U36" s="26">
        <v>0</v>
      </c>
      <c r="V36" s="26">
        <v>0</v>
      </c>
      <c r="W36" s="26">
        <v>81400</v>
      </c>
      <c r="X36" s="26">
        <v>81400</v>
      </c>
      <c r="Y36" s="23">
        <v>1222404190</v>
      </c>
      <c r="Z36" s="26">
        <v>0</v>
      </c>
      <c r="AA36" s="23"/>
      <c r="AB36" s="23"/>
      <c r="AC36" s="24">
        <v>45382</v>
      </c>
    </row>
    <row r="37" spans="1:29" ht="14.5" x14ac:dyDescent="0.35">
      <c r="A37" s="9">
        <v>891380054</v>
      </c>
      <c r="B37" s="9" t="s">
        <v>58</v>
      </c>
      <c r="C37" s="14" t="s">
        <v>52</v>
      </c>
      <c r="D37" s="14">
        <v>10</v>
      </c>
      <c r="E37" s="14" t="s">
        <v>13</v>
      </c>
      <c r="F37" s="14" t="s">
        <v>53</v>
      </c>
      <c r="G37" s="14" t="s">
        <v>93</v>
      </c>
      <c r="H37" s="15">
        <v>45367</v>
      </c>
      <c r="I37" s="15">
        <v>45390.363135335647</v>
      </c>
      <c r="J37" s="14"/>
      <c r="K37" s="16">
        <v>465654</v>
      </c>
      <c r="L37" s="17">
        <v>465654</v>
      </c>
      <c r="M37" s="23" t="s">
        <v>112</v>
      </c>
      <c r="N37" s="23" t="s">
        <v>102</v>
      </c>
      <c r="O37" s="23"/>
      <c r="P37" s="23"/>
      <c r="Q37" s="26">
        <v>465654</v>
      </c>
      <c r="R37" s="26"/>
      <c r="S37" s="26"/>
      <c r="T37" s="26">
        <v>465654</v>
      </c>
      <c r="U37" s="26">
        <v>0</v>
      </c>
      <c r="V37" s="26">
        <v>0</v>
      </c>
      <c r="W37" s="26">
        <v>465654</v>
      </c>
      <c r="X37" s="26">
        <v>0</v>
      </c>
      <c r="Y37" s="23"/>
      <c r="Z37" s="26">
        <v>0</v>
      </c>
      <c r="AA37" s="23"/>
      <c r="AB37" s="23"/>
      <c r="AC37" s="24">
        <v>45382</v>
      </c>
    </row>
    <row r="38" spans="1:29" ht="14.5" x14ac:dyDescent="0.35">
      <c r="A38" s="9">
        <v>891380054</v>
      </c>
      <c r="B38" s="9" t="s">
        <v>58</v>
      </c>
      <c r="C38" s="14" t="s">
        <v>52</v>
      </c>
      <c r="D38" s="14">
        <v>10</v>
      </c>
      <c r="E38" s="14" t="s">
        <v>13</v>
      </c>
      <c r="F38" s="14" t="s">
        <v>54</v>
      </c>
      <c r="G38" s="14" t="s">
        <v>94</v>
      </c>
      <c r="H38" s="15">
        <v>45311</v>
      </c>
      <c r="I38" s="15">
        <v>45327.645057951391</v>
      </c>
      <c r="J38" s="14">
        <v>17672</v>
      </c>
      <c r="K38" s="16">
        <v>233221</v>
      </c>
      <c r="L38" s="17">
        <v>233221</v>
      </c>
      <c r="M38" s="23" t="s">
        <v>112</v>
      </c>
      <c r="N38" s="23" t="s">
        <v>102</v>
      </c>
      <c r="O38" s="23"/>
      <c r="P38" s="23"/>
      <c r="Q38" s="26">
        <v>233221</v>
      </c>
      <c r="R38" s="26"/>
      <c r="S38" s="26"/>
      <c r="T38" s="26">
        <v>233221</v>
      </c>
      <c r="U38" s="26">
        <v>0</v>
      </c>
      <c r="V38" s="26">
        <v>0</v>
      </c>
      <c r="W38" s="26">
        <v>233221</v>
      </c>
      <c r="X38" s="26">
        <v>233221</v>
      </c>
      <c r="Y38" s="23">
        <v>1222399487</v>
      </c>
      <c r="Z38" s="26">
        <v>0</v>
      </c>
      <c r="AA38" s="23"/>
      <c r="AB38" s="23"/>
      <c r="AC38" s="24">
        <v>45382</v>
      </c>
    </row>
    <row r="39" spans="1:29" ht="14.5" x14ac:dyDescent="0.35">
      <c r="A39" s="9">
        <v>891380054</v>
      </c>
      <c r="B39" s="9" t="s">
        <v>58</v>
      </c>
      <c r="C39" s="14" t="s">
        <v>52</v>
      </c>
      <c r="D39" s="14">
        <v>10</v>
      </c>
      <c r="E39" s="14" t="s">
        <v>13</v>
      </c>
      <c r="F39" s="14" t="s">
        <v>55</v>
      </c>
      <c r="G39" s="14" t="s">
        <v>95</v>
      </c>
      <c r="H39" s="15">
        <v>44957</v>
      </c>
      <c r="I39" s="15">
        <v>45121.357402777779</v>
      </c>
      <c r="J39" s="14">
        <v>13928</v>
      </c>
      <c r="K39" s="16">
        <v>7005370</v>
      </c>
      <c r="L39" s="17">
        <v>52810</v>
      </c>
      <c r="M39" s="23" t="s">
        <v>112</v>
      </c>
      <c r="N39" s="23" t="s">
        <v>102</v>
      </c>
      <c r="O39" s="23"/>
      <c r="P39" s="23"/>
      <c r="Q39" s="26">
        <v>7005370</v>
      </c>
      <c r="R39" s="26"/>
      <c r="S39" s="26"/>
      <c r="T39" s="26">
        <v>7005370</v>
      </c>
      <c r="U39" s="26">
        <v>0</v>
      </c>
      <c r="V39" s="26">
        <v>0</v>
      </c>
      <c r="W39" s="26">
        <v>7005370</v>
      </c>
      <c r="X39" s="26">
        <v>52810</v>
      </c>
      <c r="Y39" s="23">
        <v>1222394028</v>
      </c>
      <c r="Z39" s="26">
        <v>0</v>
      </c>
      <c r="AA39" s="23"/>
      <c r="AB39" s="23"/>
      <c r="AC39" s="24">
        <v>45382</v>
      </c>
    </row>
    <row r="40" spans="1:29" ht="14.5" x14ac:dyDescent="0.35">
      <c r="A40" s="9">
        <v>891380054</v>
      </c>
      <c r="B40" s="9" t="s">
        <v>58</v>
      </c>
      <c r="C40" s="14" t="s">
        <v>52</v>
      </c>
      <c r="D40" s="14">
        <v>10</v>
      </c>
      <c r="E40" s="14" t="s">
        <v>13</v>
      </c>
      <c r="F40" s="14" t="s">
        <v>56</v>
      </c>
      <c r="G40" s="14" t="s">
        <v>96</v>
      </c>
      <c r="H40" s="15">
        <v>45368</v>
      </c>
      <c r="I40" s="15">
        <v>45390.366187847219</v>
      </c>
      <c r="J40" s="14"/>
      <c r="K40" s="16">
        <v>321628</v>
      </c>
      <c r="L40" s="17">
        <v>321628</v>
      </c>
      <c r="M40" s="23" t="s">
        <v>112</v>
      </c>
      <c r="N40" s="23" t="s">
        <v>102</v>
      </c>
      <c r="O40" s="23"/>
      <c r="P40" s="23"/>
      <c r="Q40" s="26">
        <v>321628</v>
      </c>
      <c r="R40" s="26"/>
      <c r="S40" s="26"/>
      <c r="T40" s="26">
        <v>321628</v>
      </c>
      <c r="U40" s="26">
        <v>0</v>
      </c>
      <c r="V40" s="26">
        <v>0</v>
      </c>
      <c r="W40" s="26">
        <v>321628</v>
      </c>
      <c r="X40" s="26">
        <v>0</v>
      </c>
      <c r="Y40" s="23"/>
      <c r="Z40" s="26">
        <v>0</v>
      </c>
      <c r="AA40" s="23"/>
      <c r="AB40" s="23"/>
      <c r="AC40" s="24">
        <v>45382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2" sqref="M22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134</v>
      </c>
      <c r="E2" s="46"/>
      <c r="F2" s="46"/>
      <c r="G2" s="46"/>
      <c r="H2" s="46"/>
      <c r="I2" s="47"/>
      <c r="J2" s="48" t="s">
        <v>135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136</v>
      </c>
      <c r="E4" s="46"/>
      <c r="F4" s="46"/>
      <c r="G4" s="46"/>
      <c r="H4" s="46"/>
      <c r="I4" s="47"/>
      <c r="J4" s="48" t="s">
        <v>137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159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157</v>
      </c>
      <c r="J11" s="62"/>
    </row>
    <row r="12" spans="2:10" ht="13" x14ac:dyDescent="0.3">
      <c r="B12" s="61"/>
      <c r="C12" s="63" t="s">
        <v>158</v>
      </c>
      <c r="J12" s="62"/>
    </row>
    <row r="13" spans="2:10" x14ac:dyDescent="0.25">
      <c r="B13" s="61"/>
      <c r="J13" s="62"/>
    </row>
    <row r="14" spans="2:10" x14ac:dyDescent="0.25">
      <c r="B14" s="61"/>
      <c r="C14" s="101" t="s">
        <v>163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101" t="s">
        <v>160</v>
      </c>
      <c r="D16" s="64"/>
      <c r="G16" s="66"/>
      <c r="H16" s="68" t="s">
        <v>138</v>
      </c>
      <c r="I16" s="68" t="s">
        <v>139</v>
      </c>
      <c r="J16" s="62"/>
    </row>
    <row r="17" spans="2:14" ht="13" x14ac:dyDescent="0.3">
      <c r="B17" s="61"/>
      <c r="C17" s="63" t="s">
        <v>140</v>
      </c>
      <c r="D17" s="63"/>
      <c r="E17" s="63"/>
      <c r="F17" s="63"/>
      <c r="G17" s="66"/>
      <c r="H17" s="69">
        <v>38</v>
      </c>
      <c r="I17" s="70">
        <v>21076086</v>
      </c>
      <c r="J17" s="62"/>
    </row>
    <row r="18" spans="2:14" x14ac:dyDescent="0.25">
      <c r="B18" s="61"/>
      <c r="C18" s="42" t="s">
        <v>141</v>
      </c>
      <c r="G18" s="66"/>
      <c r="H18" s="72">
        <v>0</v>
      </c>
      <c r="I18" s="73">
        <v>0</v>
      </c>
      <c r="J18" s="62"/>
    </row>
    <row r="19" spans="2:14" x14ac:dyDescent="0.25">
      <c r="B19" s="61"/>
      <c r="C19" s="42" t="s">
        <v>142</v>
      </c>
      <c r="G19" s="66"/>
      <c r="H19" s="72">
        <v>1</v>
      </c>
      <c r="I19" s="73">
        <v>528717</v>
      </c>
      <c r="J19" s="62"/>
    </row>
    <row r="20" spans="2:14" x14ac:dyDescent="0.25">
      <c r="B20" s="61"/>
      <c r="C20" s="42" t="s">
        <v>143</v>
      </c>
      <c r="H20" s="74">
        <v>0</v>
      </c>
      <c r="I20" s="75">
        <v>0</v>
      </c>
      <c r="J20" s="62"/>
    </row>
    <row r="21" spans="2:14" x14ac:dyDescent="0.25">
      <c r="B21" s="61"/>
      <c r="C21" s="101" t="s">
        <v>156</v>
      </c>
      <c r="H21" s="74">
        <v>2</v>
      </c>
      <c r="I21" s="75">
        <v>705500</v>
      </c>
      <c r="J21" s="62"/>
      <c r="N21" s="76"/>
    </row>
    <row r="22" spans="2:14" ht="13" thickBot="1" x14ac:dyDescent="0.3">
      <c r="B22" s="61"/>
      <c r="C22" s="42" t="s">
        <v>145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146</v>
      </c>
      <c r="D23" s="63"/>
      <c r="E23" s="63"/>
      <c r="F23" s="63"/>
      <c r="H23" s="79">
        <f>H18+H19+H20+H21+H22</f>
        <v>3</v>
      </c>
      <c r="I23" s="80">
        <f>I18+I19+I20+I21+I22</f>
        <v>1234217</v>
      </c>
      <c r="J23" s="62"/>
    </row>
    <row r="24" spans="2:14" x14ac:dyDescent="0.25">
      <c r="B24" s="61"/>
      <c r="C24" s="42" t="s">
        <v>147</v>
      </c>
      <c r="H24" s="74">
        <v>33</v>
      </c>
      <c r="I24" s="75">
        <v>17459085</v>
      </c>
      <c r="J24" s="62"/>
    </row>
    <row r="25" spans="2:14" ht="13" thickBot="1" x14ac:dyDescent="0.3">
      <c r="B25" s="61"/>
      <c r="C25" s="42" t="s">
        <v>113</v>
      </c>
      <c r="H25" s="77">
        <v>1</v>
      </c>
      <c r="I25" s="78">
        <v>2248935</v>
      </c>
      <c r="J25" s="62"/>
    </row>
    <row r="26" spans="2:14" ht="13" x14ac:dyDescent="0.3">
      <c r="B26" s="61"/>
      <c r="C26" s="63" t="s">
        <v>148</v>
      </c>
      <c r="D26" s="63"/>
      <c r="E26" s="63"/>
      <c r="F26" s="63"/>
      <c r="H26" s="79">
        <f>H24+H25</f>
        <v>34</v>
      </c>
      <c r="I26" s="80">
        <f>I24+I25</f>
        <v>19708020</v>
      </c>
      <c r="J26" s="62"/>
    </row>
    <row r="27" spans="2:14" ht="13.5" thickBot="1" x14ac:dyDescent="0.35">
      <c r="B27" s="61"/>
      <c r="C27" s="66" t="s">
        <v>149</v>
      </c>
      <c r="D27" s="81"/>
      <c r="E27" s="81"/>
      <c r="F27" s="81"/>
      <c r="G27" s="66"/>
      <c r="H27" s="82">
        <v>1</v>
      </c>
      <c r="I27" s="83">
        <v>133849</v>
      </c>
      <c r="J27" s="84"/>
    </row>
    <row r="28" spans="2:14" ht="13" x14ac:dyDescent="0.3">
      <c r="B28" s="61"/>
      <c r="C28" s="81" t="s">
        <v>150</v>
      </c>
      <c r="D28" s="81"/>
      <c r="E28" s="81"/>
      <c r="F28" s="81"/>
      <c r="G28" s="66"/>
      <c r="H28" s="85">
        <f>H27</f>
        <v>1</v>
      </c>
      <c r="I28" s="73">
        <f>I27</f>
        <v>133849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151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38</v>
      </c>
      <c r="I31" s="73">
        <f>I23+I26+I28</f>
        <v>21076086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161</v>
      </c>
      <c r="D38" s="88"/>
      <c r="E38" s="66"/>
      <c r="F38" s="66"/>
      <c r="G38" s="66"/>
      <c r="H38" s="95" t="s">
        <v>152</v>
      </c>
      <c r="I38" s="88"/>
      <c r="J38" s="84"/>
    </row>
    <row r="39" spans="2:10" ht="13" x14ac:dyDescent="0.3">
      <c r="B39" s="61"/>
      <c r="C39" s="81" t="s">
        <v>162</v>
      </c>
      <c r="D39" s="66"/>
      <c r="E39" s="66"/>
      <c r="F39" s="66"/>
      <c r="G39" s="66"/>
      <c r="H39" s="81" t="s">
        <v>153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154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155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2" sqref="I12"/>
    </sheetView>
  </sheetViews>
  <sheetFormatPr baseColWidth="10" defaultRowHeight="12.5" x14ac:dyDescent="0.25"/>
  <cols>
    <col min="1" max="1" width="4.453125" style="42" customWidth="1"/>
    <col min="2" max="2" width="10.90625" style="42"/>
    <col min="3" max="3" width="12.81640625" style="42" customWidth="1"/>
    <col min="4" max="4" width="22" style="42" customWidth="1"/>
    <col min="5" max="8" width="10.90625" style="42"/>
    <col min="9" max="9" width="24.7265625" style="42" customWidth="1"/>
    <col min="10" max="10" width="12.54296875" style="42" customWidth="1"/>
    <col min="11" max="11" width="1.7265625" style="42" customWidth="1"/>
    <col min="12" max="223" width="10.90625" style="42"/>
    <col min="224" max="224" width="4.453125" style="42" customWidth="1"/>
    <col min="225" max="225" width="10.90625" style="42"/>
    <col min="226" max="226" width="17.54296875" style="42" customWidth="1"/>
    <col min="227" max="227" width="11.54296875" style="42" customWidth="1"/>
    <col min="228" max="231" width="10.90625" style="42"/>
    <col min="232" max="232" width="22.54296875" style="42" customWidth="1"/>
    <col min="233" max="233" width="14" style="42" customWidth="1"/>
    <col min="234" max="234" width="1.7265625" style="42" customWidth="1"/>
    <col min="235" max="479" width="10.90625" style="42"/>
    <col min="480" max="480" width="4.453125" style="42" customWidth="1"/>
    <col min="481" max="481" width="10.90625" style="42"/>
    <col min="482" max="482" width="17.54296875" style="42" customWidth="1"/>
    <col min="483" max="483" width="11.54296875" style="42" customWidth="1"/>
    <col min="484" max="487" width="10.90625" style="42"/>
    <col min="488" max="488" width="22.54296875" style="42" customWidth="1"/>
    <col min="489" max="489" width="14" style="42" customWidth="1"/>
    <col min="490" max="490" width="1.7265625" style="42" customWidth="1"/>
    <col min="491" max="735" width="10.90625" style="42"/>
    <col min="736" max="736" width="4.453125" style="42" customWidth="1"/>
    <col min="737" max="737" width="10.90625" style="42"/>
    <col min="738" max="738" width="17.54296875" style="42" customWidth="1"/>
    <col min="739" max="739" width="11.54296875" style="42" customWidth="1"/>
    <col min="740" max="743" width="10.90625" style="42"/>
    <col min="744" max="744" width="22.54296875" style="42" customWidth="1"/>
    <col min="745" max="745" width="14" style="42" customWidth="1"/>
    <col min="746" max="746" width="1.7265625" style="42" customWidth="1"/>
    <col min="747" max="991" width="10.90625" style="42"/>
    <col min="992" max="992" width="4.453125" style="42" customWidth="1"/>
    <col min="993" max="993" width="10.90625" style="42"/>
    <col min="994" max="994" width="17.54296875" style="42" customWidth="1"/>
    <col min="995" max="995" width="11.54296875" style="42" customWidth="1"/>
    <col min="996" max="999" width="10.90625" style="42"/>
    <col min="1000" max="1000" width="22.54296875" style="42" customWidth="1"/>
    <col min="1001" max="1001" width="14" style="42" customWidth="1"/>
    <col min="1002" max="1002" width="1.7265625" style="42" customWidth="1"/>
    <col min="1003" max="1247" width="10.90625" style="42"/>
    <col min="1248" max="1248" width="4.453125" style="42" customWidth="1"/>
    <col min="1249" max="1249" width="10.90625" style="42"/>
    <col min="1250" max="1250" width="17.54296875" style="42" customWidth="1"/>
    <col min="1251" max="1251" width="11.54296875" style="42" customWidth="1"/>
    <col min="1252" max="1255" width="10.90625" style="42"/>
    <col min="1256" max="1256" width="22.54296875" style="42" customWidth="1"/>
    <col min="1257" max="1257" width="14" style="42" customWidth="1"/>
    <col min="1258" max="1258" width="1.7265625" style="42" customWidth="1"/>
    <col min="1259" max="1503" width="10.90625" style="42"/>
    <col min="1504" max="1504" width="4.453125" style="42" customWidth="1"/>
    <col min="1505" max="1505" width="10.90625" style="42"/>
    <col min="1506" max="1506" width="17.54296875" style="42" customWidth="1"/>
    <col min="1507" max="1507" width="11.54296875" style="42" customWidth="1"/>
    <col min="1508" max="1511" width="10.90625" style="42"/>
    <col min="1512" max="1512" width="22.54296875" style="42" customWidth="1"/>
    <col min="1513" max="1513" width="14" style="42" customWidth="1"/>
    <col min="1514" max="1514" width="1.7265625" style="42" customWidth="1"/>
    <col min="1515" max="1759" width="10.90625" style="42"/>
    <col min="1760" max="1760" width="4.453125" style="42" customWidth="1"/>
    <col min="1761" max="1761" width="10.90625" style="42"/>
    <col min="1762" max="1762" width="17.54296875" style="42" customWidth="1"/>
    <col min="1763" max="1763" width="11.54296875" style="42" customWidth="1"/>
    <col min="1764" max="1767" width="10.90625" style="42"/>
    <col min="1768" max="1768" width="22.54296875" style="42" customWidth="1"/>
    <col min="1769" max="1769" width="14" style="42" customWidth="1"/>
    <col min="1770" max="1770" width="1.7265625" style="42" customWidth="1"/>
    <col min="1771" max="2015" width="10.90625" style="42"/>
    <col min="2016" max="2016" width="4.453125" style="42" customWidth="1"/>
    <col min="2017" max="2017" width="10.90625" style="42"/>
    <col min="2018" max="2018" width="17.54296875" style="42" customWidth="1"/>
    <col min="2019" max="2019" width="11.54296875" style="42" customWidth="1"/>
    <col min="2020" max="2023" width="10.90625" style="42"/>
    <col min="2024" max="2024" width="22.54296875" style="42" customWidth="1"/>
    <col min="2025" max="2025" width="14" style="42" customWidth="1"/>
    <col min="2026" max="2026" width="1.7265625" style="42" customWidth="1"/>
    <col min="2027" max="2271" width="10.90625" style="42"/>
    <col min="2272" max="2272" width="4.453125" style="42" customWidth="1"/>
    <col min="2273" max="2273" width="10.90625" style="42"/>
    <col min="2274" max="2274" width="17.54296875" style="42" customWidth="1"/>
    <col min="2275" max="2275" width="11.54296875" style="42" customWidth="1"/>
    <col min="2276" max="2279" width="10.90625" style="42"/>
    <col min="2280" max="2280" width="22.54296875" style="42" customWidth="1"/>
    <col min="2281" max="2281" width="14" style="42" customWidth="1"/>
    <col min="2282" max="2282" width="1.7265625" style="42" customWidth="1"/>
    <col min="2283" max="2527" width="10.90625" style="42"/>
    <col min="2528" max="2528" width="4.453125" style="42" customWidth="1"/>
    <col min="2529" max="2529" width="10.90625" style="42"/>
    <col min="2530" max="2530" width="17.54296875" style="42" customWidth="1"/>
    <col min="2531" max="2531" width="11.54296875" style="42" customWidth="1"/>
    <col min="2532" max="2535" width="10.90625" style="42"/>
    <col min="2536" max="2536" width="22.54296875" style="42" customWidth="1"/>
    <col min="2537" max="2537" width="14" style="42" customWidth="1"/>
    <col min="2538" max="2538" width="1.7265625" style="42" customWidth="1"/>
    <col min="2539" max="2783" width="10.90625" style="42"/>
    <col min="2784" max="2784" width="4.453125" style="42" customWidth="1"/>
    <col min="2785" max="2785" width="10.90625" style="42"/>
    <col min="2786" max="2786" width="17.54296875" style="42" customWidth="1"/>
    <col min="2787" max="2787" width="11.54296875" style="42" customWidth="1"/>
    <col min="2788" max="2791" width="10.90625" style="42"/>
    <col min="2792" max="2792" width="22.54296875" style="42" customWidth="1"/>
    <col min="2793" max="2793" width="14" style="42" customWidth="1"/>
    <col min="2794" max="2794" width="1.7265625" style="42" customWidth="1"/>
    <col min="2795" max="3039" width="10.90625" style="42"/>
    <col min="3040" max="3040" width="4.453125" style="42" customWidth="1"/>
    <col min="3041" max="3041" width="10.90625" style="42"/>
    <col min="3042" max="3042" width="17.54296875" style="42" customWidth="1"/>
    <col min="3043" max="3043" width="11.54296875" style="42" customWidth="1"/>
    <col min="3044" max="3047" width="10.90625" style="42"/>
    <col min="3048" max="3048" width="22.54296875" style="42" customWidth="1"/>
    <col min="3049" max="3049" width="14" style="42" customWidth="1"/>
    <col min="3050" max="3050" width="1.7265625" style="42" customWidth="1"/>
    <col min="3051" max="3295" width="10.90625" style="42"/>
    <col min="3296" max="3296" width="4.453125" style="42" customWidth="1"/>
    <col min="3297" max="3297" width="10.90625" style="42"/>
    <col min="3298" max="3298" width="17.54296875" style="42" customWidth="1"/>
    <col min="3299" max="3299" width="11.54296875" style="42" customWidth="1"/>
    <col min="3300" max="3303" width="10.90625" style="42"/>
    <col min="3304" max="3304" width="22.54296875" style="42" customWidth="1"/>
    <col min="3305" max="3305" width="14" style="42" customWidth="1"/>
    <col min="3306" max="3306" width="1.7265625" style="42" customWidth="1"/>
    <col min="3307" max="3551" width="10.90625" style="42"/>
    <col min="3552" max="3552" width="4.453125" style="42" customWidth="1"/>
    <col min="3553" max="3553" width="10.90625" style="42"/>
    <col min="3554" max="3554" width="17.54296875" style="42" customWidth="1"/>
    <col min="3555" max="3555" width="11.54296875" style="42" customWidth="1"/>
    <col min="3556" max="3559" width="10.90625" style="42"/>
    <col min="3560" max="3560" width="22.54296875" style="42" customWidth="1"/>
    <col min="3561" max="3561" width="14" style="42" customWidth="1"/>
    <col min="3562" max="3562" width="1.7265625" style="42" customWidth="1"/>
    <col min="3563" max="3807" width="10.90625" style="42"/>
    <col min="3808" max="3808" width="4.453125" style="42" customWidth="1"/>
    <col min="3809" max="3809" width="10.90625" style="42"/>
    <col min="3810" max="3810" width="17.54296875" style="42" customWidth="1"/>
    <col min="3811" max="3811" width="11.54296875" style="42" customWidth="1"/>
    <col min="3812" max="3815" width="10.90625" style="42"/>
    <col min="3816" max="3816" width="22.54296875" style="42" customWidth="1"/>
    <col min="3817" max="3817" width="14" style="42" customWidth="1"/>
    <col min="3818" max="3818" width="1.7265625" style="42" customWidth="1"/>
    <col min="3819" max="4063" width="10.90625" style="42"/>
    <col min="4064" max="4064" width="4.453125" style="42" customWidth="1"/>
    <col min="4065" max="4065" width="10.90625" style="42"/>
    <col min="4066" max="4066" width="17.54296875" style="42" customWidth="1"/>
    <col min="4067" max="4067" width="11.54296875" style="42" customWidth="1"/>
    <col min="4068" max="4071" width="10.90625" style="42"/>
    <col min="4072" max="4072" width="22.54296875" style="42" customWidth="1"/>
    <col min="4073" max="4073" width="14" style="42" customWidth="1"/>
    <col min="4074" max="4074" width="1.7265625" style="42" customWidth="1"/>
    <col min="4075" max="4319" width="10.90625" style="42"/>
    <col min="4320" max="4320" width="4.453125" style="42" customWidth="1"/>
    <col min="4321" max="4321" width="10.90625" style="42"/>
    <col min="4322" max="4322" width="17.54296875" style="42" customWidth="1"/>
    <col min="4323" max="4323" width="11.54296875" style="42" customWidth="1"/>
    <col min="4324" max="4327" width="10.90625" style="42"/>
    <col min="4328" max="4328" width="22.54296875" style="42" customWidth="1"/>
    <col min="4329" max="4329" width="14" style="42" customWidth="1"/>
    <col min="4330" max="4330" width="1.7265625" style="42" customWidth="1"/>
    <col min="4331" max="4575" width="10.90625" style="42"/>
    <col min="4576" max="4576" width="4.453125" style="42" customWidth="1"/>
    <col min="4577" max="4577" width="10.90625" style="42"/>
    <col min="4578" max="4578" width="17.54296875" style="42" customWidth="1"/>
    <col min="4579" max="4579" width="11.54296875" style="42" customWidth="1"/>
    <col min="4580" max="4583" width="10.90625" style="42"/>
    <col min="4584" max="4584" width="22.54296875" style="42" customWidth="1"/>
    <col min="4585" max="4585" width="14" style="42" customWidth="1"/>
    <col min="4586" max="4586" width="1.7265625" style="42" customWidth="1"/>
    <col min="4587" max="4831" width="10.90625" style="42"/>
    <col min="4832" max="4832" width="4.453125" style="42" customWidth="1"/>
    <col min="4833" max="4833" width="10.90625" style="42"/>
    <col min="4834" max="4834" width="17.54296875" style="42" customWidth="1"/>
    <col min="4835" max="4835" width="11.54296875" style="42" customWidth="1"/>
    <col min="4836" max="4839" width="10.90625" style="42"/>
    <col min="4840" max="4840" width="22.54296875" style="42" customWidth="1"/>
    <col min="4841" max="4841" width="14" style="42" customWidth="1"/>
    <col min="4842" max="4842" width="1.7265625" style="42" customWidth="1"/>
    <col min="4843" max="5087" width="10.90625" style="42"/>
    <col min="5088" max="5088" width="4.453125" style="42" customWidth="1"/>
    <col min="5089" max="5089" width="10.90625" style="42"/>
    <col min="5090" max="5090" width="17.54296875" style="42" customWidth="1"/>
    <col min="5091" max="5091" width="11.54296875" style="42" customWidth="1"/>
    <col min="5092" max="5095" width="10.90625" style="42"/>
    <col min="5096" max="5096" width="22.54296875" style="42" customWidth="1"/>
    <col min="5097" max="5097" width="14" style="42" customWidth="1"/>
    <col min="5098" max="5098" width="1.7265625" style="42" customWidth="1"/>
    <col min="5099" max="5343" width="10.90625" style="42"/>
    <col min="5344" max="5344" width="4.453125" style="42" customWidth="1"/>
    <col min="5345" max="5345" width="10.90625" style="42"/>
    <col min="5346" max="5346" width="17.54296875" style="42" customWidth="1"/>
    <col min="5347" max="5347" width="11.54296875" style="42" customWidth="1"/>
    <col min="5348" max="5351" width="10.90625" style="42"/>
    <col min="5352" max="5352" width="22.54296875" style="42" customWidth="1"/>
    <col min="5353" max="5353" width="14" style="42" customWidth="1"/>
    <col min="5354" max="5354" width="1.7265625" style="42" customWidth="1"/>
    <col min="5355" max="5599" width="10.90625" style="42"/>
    <col min="5600" max="5600" width="4.453125" style="42" customWidth="1"/>
    <col min="5601" max="5601" width="10.90625" style="42"/>
    <col min="5602" max="5602" width="17.54296875" style="42" customWidth="1"/>
    <col min="5603" max="5603" width="11.54296875" style="42" customWidth="1"/>
    <col min="5604" max="5607" width="10.90625" style="42"/>
    <col min="5608" max="5608" width="22.54296875" style="42" customWidth="1"/>
    <col min="5609" max="5609" width="14" style="42" customWidth="1"/>
    <col min="5610" max="5610" width="1.7265625" style="42" customWidth="1"/>
    <col min="5611" max="5855" width="10.90625" style="42"/>
    <col min="5856" max="5856" width="4.453125" style="42" customWidth="1"/>
    <col min="5857" max="5857" width="10.90625" style="42"/>
    <col min="5858" max="5858" width="17.54296875" style="42" customWidth="1"/>
    <col min="5859" max="5859" width="11.54296875" style="42" customWidth="1"/>
    <col min="5860" max="5863" width="10.90625" style="42"/>
    <col min="5864" max="5864" width="22.54296875" style="42" customWidth="1"/>
    <col min="5865" max="5865" width="14" style="42" customWidth="1"/>
    <col min="5866" max="5866" width="1.7265625" style="42" customWidth="1"/>
    <col min="5867" max="6111" width="10.90625" style="42"/>
    <col min="6112" max="6112" width="4.453125" style="42" customWidth="1"/>
    <col min="6113" max="6113" width="10.90625" style="42"/>
    <col min="6114" max="6114" width="17.54296875" style="42" customWidth="1"/>
    <col min="6115" max="6115" width="11.54296875" style="42" customWidth="1"/>
    <col min="6116" max="6119" width="10.90625" style="42"/>
    <col min="6120" max="6120" width="22.54296875" style="42" customWidth="1"/>
    <col min="6121" max="6121" width="14" style="42" customWidth="1"/>
    <col min="6122" max="6122" width="1.7265625" style="42" customWidth="1"/>
    <col min="6123" max="6367" width="10.90625" style="42"/>
    <col min="6368" max="6368" width="4.453125" style="42" customWidth="1"/>
    <col min="6369" max="6369" width="10.90625" style="42"/>
    <col min="6370" max="6370" width="17.54296875" style="42" customWidth="1"/>
    <col min="6371" max="6371" width="11.54296875" style="42" customWidth="1"/>
    <col min="6372" max="6375" width="10.90625" style="42"/>
    <col min="6376" max="6376" width="22.54296875" style="42" customWidth="1"/>
    <col min="6377" max="6377" width="14" style="42" customWidth="1"/>
    <col min="6378" max="6378" width="1.7265625" style="42" customWidth="1"/>
    <col min="6379" max="6623" width="10.90625" style="42"/>
    <col min="6624" max="6624" width="4.453125" style="42" customWidth="1"/>
    <col min="6625" max="6625" width="10.90625" style="42"/>
    <col min="6626" max="6626" width="17.54296875" style="42" customWidth="1"/>
    <col min="6627" max="6627" width="11.54296875" style="42" customWidth="1"/>
    <col min="6628" max="6631" width="10.90625" style="42"/>
    <col min="6632" max="6632" width="22.54296875" style="42" customWidth="1"/>
    <col min="6633" max="6633" width="14" style="42" customWidth="1"/>
    <col min="6634" max="6634" width="1.7265625" style="42" customWidth="1"/>
    <col min="6635" max="6879" width="10.90625" style="42"/>
    <col min="6880" max="6880" width="4.453125" style="42" customWidth="1"/>
    <col min="6881" max="6881" width="10.90625" style="42"/>
    <col min="6882" max="6882" width="17.54296875" style="42" customWidth="1"/>
    <col min="6883" max="6883" width="11.54296875" style="42" customWidth="1"/>
    <col min="6884" max="6887" width="10.90625" style="42"/>
    <col min="6888" max="6888" width="22.54296875" style="42" customWidth="1"/>
    <col min="6889" max="6889" width="14" style="42" customWidth="1"/>
    <col min="6890" max="6890" width="1.7265625" style="42" customWidth="1"/>
    <col min="6891" max="7135" width="10.90625" style="42"/>
    <col min="7136" max="7136" width="4.453125" style="42" customWidth="1"/>
    <col min="7137" max="7137" width="10.90625" style="42"/>
    <col min="7138" max="7138" width="17.54296875" style="42" customWidth="1"/>
    <col min="7139" max="7139" width="11.54296875" style="42" customWidth="1"/>
    <col min="7140" max="7143" width="10.90625" style="42"/>
    <col min="7144" max="7144" width="22.54296875" style="42" customWidth="1"/>
    <col min="7145" max="7145" width="14" style="42" customWidth="1"/>
    <col min="7146" max="7146" width="1.7265625" style="42" customWidth="1"/>
    <col min="7147" max="7391" width="10.90625" style="42"/>
    <col min="7392" max="7392" width="4.453125" style="42" customWidth="1"/>
    <col min="7393" max="7393" width="10.90625" style="42"/>
    <col min="7394" max="7394" width="17.54296875" style="42" customWidth="1"/>
    <col min="7395" max="7395" width="11.54296875" style="42" customWidth="1"/>
    <col min="7396" max="7399" width="10.90625" style="42"/>
    <col min="7400" max="7400" width="22.54296875" style="42" customWidth="1"/>
    <col min="7401" max="7401" width="14" style="42" customWidth="1"/>
    <col min="7402" max="7402" width="1.7265625" style="42" customWidth="1"/>
    <col min="7403" max="7647" width="10.90625" style="42"/>
    <col min="7648" max="7648" width="4.453125" style="42" customWidth="1"/>
    <col min="7649" max="7649" width="10.90625" style="42"/>
    <col min="7650" max="7650" width="17.54296875" style="42" customWidth="1"/>
    <col min="7651" max="7651" width="11.54296875" style="42" customWidth="1"/>
    <col min="7652" max="7655" width="10.90625" style="42"/>
    <col min="7656" max="7656" width="22.54296875" style="42" customWidth="1"/>
    <col min="7657" max="7657" width="14" style="42" customWidth="1"/>
    <col min="7658" max="7658" width="1.7265625" style="42" customWidth="1"/>
    <col min="7659" max="7903" width="10.90625" style="42"/>
    <col min="7904" max="7904" width="4.453125" style="42" customWidth="1"/>
    <col min="7905" max="7905" width="10.90625" style="42"/>
    <col min="7906" max="7906" width="17.54296875" style="42" customWidth="1"/>
    <col min="7907" max="7907" width="11.54296875" style="42" customWidth="1"/>
    <col min="7908" max="7911" width="10.90625" style="42"/>
    <col min="7912" max="7912" width="22.54296875" style="42" customWidth="1"/>
    <col min="7913" max="7913" width="14" style="42" customWidth="1"/>
    <col min="7914" max="7914" width="1.7265625" style="42" customWidth="1"/>
    <col min="7915" max="8159" width="10.90625" style="42"/>
    <col min="8160" max="8160" width="4.453125" style="42" customWidth="1"/>
    <col min="8161" max="8161" width="10.90625" style="42"/>
    <col min="8162" max="8162" width="17.54296875" style="42" customWidth="1"/>
    <col min="8163" max="8163" width="11.54296875" style="42" customWidth="1"/>
    <col min="8164" max="8167" width="10.90625" style="42"/>
    <col min="8168" max="8168" width="22.54296875" style="42" customWidth="1"/>
    <col min="8169" max="8169" width="14" style="42" customWidth="1"/>
    <col min="8170" max="8170" width="1.7265625" style="42" customWidth="1"/>
    <col min="8171" max="8415" width="10.90625" style="42"/>
    <col min="8416" max="8416" width="4.453125" style="42" customWidth="1"/>
    <col min="8417" max="8417" width="10.90625" style="42"/>
    <col min="8418" max="8418" width="17.54296875" style="42" customWidth="1"/>
    <col min="8419" max="8419" width="11.54296875" style="42" customWidth="1"/>
    <col min="8420" max="8423" width="10.90625" style="42"/>
    <col min="8424" max="8424" width="22.54296875" style="42" customWidth="1"/>
    <col min="8425" max="8425" width="14" style="42" customWidth="1"/>
    <col min="8426" max="8426" width="1.7265625" style="42" customWidth="1"/>
    <col min="8427" max="8671" width="10.90625" style="42"/>
    <col min="8672" max="8672" width="4.453125" style="42" customWidth="1"/>
    <col min="8673" max="8673" width="10.90625" style="42"/>
    <col min="8674" max="8674" width="17.54296875" style="42" customWidth="1"/>
    <col min="8675" max="8675" width="11.54296875" style="42" customWidth="1"/>
    <col min="8676" max="8679" width="10.90625" style="42"/>
    <col min="8680" max="8680" width="22.54296875" style="42" customWidth="1"/>
    <col min="8681" max="8681" width="14" style="42" customWidth="1"/>
    <col min="8682" max="8682" width="1.7265625" style="42" customWidth="1"/>
    <col min="8683" max="8927" width="10.90625" style="42"/>
    <col min="8928" max="8928" width="4.453125" style="42" customWidth="1"/>
    <col min="8929" max="8929" width="10.90625" style="42"/>
    <col min="8930" max="8930" width="17.54296875" style="42" customWidth="1"/>
    <col min="8931" max="8931" width="11.54296875" style="42" customWidth="1"/>
    <col min="8932" max="8935" width="10.90625" style="42"/>
    <col min="8936" max="8936" width="22.54296875" style="42" customWidth="1"/>
    <col min="8937" max="8937" width="14" style="42" customWidth="1"/>
    <col min="8938" max="8938" width="1.7265625" style="42" customWidth="1"/>
    <col min="8939" max="9183" width="10.90625" style="42"/>
    <col min="9184" max="9184" width="4.453125" style="42" customWidth="1"/>
    <col min="9185" max="9185" width="10.90625" style="42"/>
    <col min="9186" max="9186" width="17.54296875" style="42" customWidth="1"/>
    <col min="9187" max="9187" width="11.54296875" style="42" customWidth="1"/>
    <col min="9188" max="9191" width="10.90625" style="42"/>
    <col min="9192" max="9192" width="22.54296875" style="42" customWidth="1"/>
    <col min="9193" max="9193" width="14" style="42" customWidth="1"/>
    <col min="9194" max="9194" width="1.7265625" style="42" customWidth="1"/>
    <col min="9195" max="9439" width="10.90625" style="42"/>
    <col min="9440" max="9440" width="4.453125" style="42" customWidth="1"/>
    <col min="9441" max="9441" width="10.90625" style="42"/>
    <col min="9442" max="9442" width="17.54296875" style="42" customWidth="1"/>
    <col min="9443" max="9443" width="11.54296875" style="42" customWidth="1"/>
    <col min="9444" max="9447" width="10.90625" style="42"/>
    <col min="9448" max="9448" width="22.54296875" style="42" customWidth="1"/>
    <col min="9449" max="9449" width="14" style="42" customWidth="1"/>
    <col min="9450" max="9450" width="1.7265625" style="42" customWidth="1"/>
    <col min="9451" max="9695" width="10.90625" style="42"/>
    <col min="9696" max="9696" width="4.453125" style="42" customWidth="1"/>
    <col min="9697" max="9697" width="10.90625" style="42"/>
    <col min="9698" max="9698" width="17.54296875" style="42" customWidth="1"/>
    <col min="9699" max="9699" width="11.54296875" style="42" customWidth="1"/>
    <col min="9700" max="9703" width="10.90625" style="42"/>
    <col min="9704" max="9704" width="22.54296875" style="42" customWidth="1"/>
    <col min="9705" max="9705" width="14" style="42" customWidth="1"/>
    <col min="9706" max="9706" width="1.7265625" style="42" customWidth="1"/>
    <col min="9707" max="9951" width="10.90625" style="42"/>
    <col min="9952" max="9952" width="4.453125" style="42" customWidth="1"/>
    <col min="9953" max="9953" width="10.90625" style="42"/>
    <col min="9954" max="9954" width="17.54296875" style="42" customWidth="1"/>
    <col min="9955" max="9955" width="11.54296875" style="42" customWidth="1"/>
    <col min="9956" max="9959" width="10.90625" style="42"/>
    <col min="9960" max="9960" width="22.54296875" style="42" customWidth="1"/>
    <col min="9961" max="9961" width="14" style="42" customWidth="1"/>
    <col min="9962" max="9962" width="1.7265625" style="42" customWidth="1"/>
    <col min="9963" max="10207" width="10.90625" style="42"/>
    <col min="10208" max="10208" width="4.453125" style="42" customWidth="1"/>
    <col min="10209" max="10209" width="10.90625" style="42"/>
    <col min="10210" max="10210" width="17.54296875" style="42" customWidth="1"/>
    <col min="10211" max="10211" width="11.54296875" style="42" customWidth="1"/>
    <col min="10212" max="10215" width="10.90625" style="42"/>
    <col min="10216" max="10216" width="22.54296875" style="42" customWidth="1"/>
    <col min="10217" max="10217" width="14" style="42" customWidth="1"/>
    <col min="10218" max="10218" width="1.7265625" style="42" customWidth="1"/>
    <col min="10219" max="10463" width="10.90625" style="42"/>
    <col min="10464" max="10464" width="4.453125" style="42" customWidth="1"/>
    <col min="10465" max="10465" width="10.90625" style="42"/>
    <col min="10466" max="10466" width="17.54296875" style="42" customWidth="1"/>
    <col min="10467" max="10467" width="11.54296875" style="42" customWidth="1"/>
    <col min="10468" max="10471" width="10.90625" style="42"/>
    <col min="10472" max="10472" width="22.54296875" style="42" customWidth="1"/>
    <col min="10473" max="10473" width="14" style="42" customWidth="1"/>
    <col min="10474" max="10474" width="1.7265625" style="42" customWidth="1"/>
    <col min="10475" max="10719" width="10.90625" style="42"/>
    <col min="10720" max="10720" width="4.453125" style="42" customWidth="1"/>
    <col min="10721" max="10721" width="10.90625" style="42"/>
    <col min="10722" max="10722" width="17.54296875" style="42" customWidth="1"/>
    <col min="10723" max="10723" width="11.54296875" style="42" customWidth="1"/>
    <col min="10724" max="10727" width="10.90625" style="42"/>
    <col min="10728" max="10728" width="22.54296875" style="42" customWidth="1"/>
    <col min="10729" max="10729" width="14" style="42" customWidth="1"/>
    <col min="10730" max="10730" width="1.7265625" style="42" customWidth="1"/>
    <col min="10731" max="10975" width="10.90625" style="42"/>
    <col min="10976" max="10976" width="4.453125" style="42" customWidth="1"/>
    <col min="10977" max="10977" width="10.90625" style="42"/>
    <col min="10978" max="10978" width="17.54296875" style="42" customWidth="1"/>
    <col min="10979" max="10979" width="11.54296875" style="42" customWidth="1"/>
    <col min="10980" max="10983" width="10.90625" style="42"/>
    <col min="10984" max="10984" width="22.54296875" style="42" customWidth="1"/>
    <col min="10985" max="10985" width="14" style="42" customWidth="1"/>
    <col min="10986" max="10986" width="1.7265625" style="42" customWidth="1"/>
    <col min="10987" max="11231" width="10.90625" style="42"/>
    <col min="11232" max="11232" width="4.453125" style="42" customWidth="1"/>
    <col min="11233" max="11233" width="10.90625" style="42"/>
    <col min="11234" max="11234" width="17.54296875" style="42" customWidth="1"/>
    <col min="11235" max="11235" width="11.54296875" style="42" customWidth="1"/>
    <col min="11236" max="11239" width="10.90625" style="42"/>
    <col min="11240" max="11240" width="22.54296875" style="42" customWidth="1"/>
    <col min="11241" max="11241" width="14" style="42" customWidth="1"/>
    <col min="11242" max="11242" width="1.7265625" style="42" customWidth="1"/>
    <col min="11243" max="11487" width="10.90625" style="42"/>
    <col min="11488" max="11488" width="4.453125" style="42" customWidth="1"/>
    <col min="11489" max="11489" width="10.90625" style="42"/>
    <col min="11490" max="11490" width="17.54296875" style="42" customWidth="1"/>
    <col min="11491" max="11491" width="11.54296875" style="42" customWidth="1"/>
    <col min="11492" max="11495" width="10.90625" style="42"/>
    <col min="11496" max="11496" width="22.54296875" style="42" customWidth="1"/>
    <col min="11497" max="11497" width="14" style="42" customWidth="1"/>
    <col min="11498" max="11498" width="1.7265625" style="42" customWidth="1"/>
    <col min="11499" max="11743" width="10.90625" style="42"/>
    <col min="11744" max="11744" width="4.453125" style="42" customWidth="1"/>
    <col min="11745" max="11745" width="10.90625" style="42"/>
    <col min="11746" max="11746" width="17.54296875" style="42" customWidth="1"/>
    <col min="11747" max="11747" width="11.54296875" style="42" customWidth="1"/>
    <col min="11748" max="11751" width="10.90625" style="42"/>
    <col min="11752" max="11752" width="22.54296875" style="42" customWidth="1"/>
    <col min="11753" max="11753" width="14" style="42" customWidth="1"/>
    <col min="11754" max="11754" width="1.7265625" style="42" customWidth="1"/>
    <col min="11755" max="11999" width="10.90625" style="42"/>
    <col min="12000" max="12000" width="4.453125" style="42" customWidth="1"/>
    <col min="12001" max="12001" width="10.90625" style="42"/>
    <col min="12002" max="12002" width="17.54296875" style="42" customWidth="1"/>
    <col min="12003" max="12003" width="11.54296875" style="42" customWidth="1"/>
    <col min="12004" max="12007" width="10.90625" style="42"/>
    <col min="12008" max="12008" width="22.54296875" style="42" customWidth="1"/>
    <col min="12009" max="12009" width="14" style="42" customWidth="1"/>
    <col min="12010" max="12010" width="1.7265625" style="42" customWidth="1"/>
    <col min="12011" max="12255" width="10.90625" style="42"/>
    <col min="12256" max="12256" width="4.453125" style="42" customWidth="1"/>
    <col min="12257" max="12257" width="10.90625" style="42"/>
    <col min="12258" max="12258" width="17.54296875" style="42" customWidth="1"/>
    <col min="12259" max="12259" width="11.54296875" style="42" customWidth="1"/>
    <col min="12260" max="12263" width="10.90625" style="42"/>
    <col min="12264" max="12264" width="22.54296875" style="42" customWidth="1"/>
    <col min="12265" max="12265" width="14" style="42" customWidth="1"/>
    <col min="12266" max="12266" width="1.7265625" style="42" customWidth="1"/>
    <col min="12267" max="12511" width="10.90625" style="42"/>
    <col min="12512" max="12512" width="4.453125" style="42" customWidth="1"/>
    <col min="12513" max="12513" width="10.90625" style="42"/>
    <col min="12514" max="12514" width="17.54296875" style="42" customWidth="1"/>
    <col min="12515" max="12515" width="11.54296875" style="42" customWidth="1"/>
    <col min="12516" max="12519" width="10.90625" style="42"/>
    <col min="12520" max="12520" width="22.54296875" style="42" customWidth="1"/>
    <col min="12521" max="12521" width="14" style="42" customWidth="1"/>
    <col min="12522" max="12522" width="1.7265625" style="42" customWidth="1"/>
    <col min="12523" max="12767" width="10.90625" style="42"/>
    <col min="12768" max="12768" width="4.453125" style="42" customWidth="1"/>
    <col min="12769" max="12769" width="10.90625" style="42"/>
    <col min="12770" max="12770" width="17.54296875" style="42" customWidth="1"/>
    <col min="12771" max="12771" width="11.54296875" style="42" customWidth="1"/>
    <col min="12772" max="12775" width="10.90625" style="42"/>
    <col min="12776" max="12776" width="22.54296875" style="42" customWidth="1"/>
    <col min="12777" max="12777" width="14" style="42" customWidth="1"/>
    <col min="12778" max="12778" width="1.7265625" style="42" customWidth="1"/>
    <col min="12779" max="13023" width="10.90625" style="42"/>
    <col min="13024" max="13024" width="4.453125" style="42" customWidth="1"/>
    <col min="13025" max="13025" width="10.90625" style="42"/>
    <col min="13026" max="13026" width="17.54296875" style="42" customWidth="1"/>
    <col min="13027" max="13027" width="11.54296875" style="42" customWidth="1"/>
    <col min="13028" max="13031" width="10.90625" style="42"/>
    <col min="13032" max="13032" width="22.54296875" style="42" customWidth="1"/>
    <col min="13033" max="13033" width="14" style="42" customWidth="1"/>
    <col min="13034" max="13034" width="1.7265625" style="42" customWidth="1"/>
    <col min="13035" max="13279" width="10.90625" style="42"/>
    <col min="13280" max="13280" width="4.453125" style="42" customWidth="1"/>
    <col min="13281" max="13281" width="10.90625" style="42"/>
    <col min="13282" max="13282" width="17.54296875" style="42" customWidth="1"/>
    <col min="13283" max="13283" width="11.54296875" style="42" customWidth="1"/>
    <col min="13284" max="13287" width="10.90625" style="42"/>
    <col min="13288" max="13288" width="22.54296875" style="42" customWidth="1"/>
    <col min="13289" max="13289" width="14" style="42" customWidth="1"/>
    <col min="13290" max="13290" width="1.7265625" style="42" customWidth="1"/>
    <col min="13291" max="13535" width="10.90625" style="42"/>
    <col min="13536" max="13536" width="4.453125" style="42" customWidth="1"/>
    <col min="13537" max="13537" width="10.90625" style="42"/>
    <col min="13538" max="13538" width="17.54296875" style="42" customWidth="1"/>
    <col min="13539" max="13539" width="11.54296875" style="42" customWidth="1"/>
    <col min="13540" max="13543" width="10.90625" style="42"/>
    <col min="13544" max="13544" width="22.54296875" style="42" customWidth="1"/>
    <col min="13545" max="13545" width="14" style="42" customWidth="1"/>
    <col min="13546" max="13546" width="1.7265625" style="42" customWidth="1"/>
    <col min="13547" max="13791" width="10.90625" style="42"/>
    <col min="13792" max="13792" width="4.453125" style="42" customWidth="1"/>
    <col min="13793" max="13793" width="10.90625" style="42"/>
    <col min="13794" max="13794" width="17.54296875" style="42" customWidth="1"/>
    <col min="13795" max="13795" width="11.54296875" style="42" customWidth="1"/>
    <col min="13796" max="13799" width="10.90625" style="42"/>
    <col min="13800" max="13800" width="22.54296875" style="42" customWidth="1"/>
    <col min="13801" max="13801" width="14" style="42" customWidth="1"/>
    <col min="13802" max="13802" width="1.7265625" style="42" customWidth="1"/>
    <col min="13803" max="14047" width="10.90625" style="42"/>
    <col min="14048" max="14048" width="4.453125" style="42" customWidth="1"/>
    <col min="14049" max="14049" width="10.90625" style="42"/>
    <col min="14050" max="14050" width="17.54296875" style="42" customWidth="1"/>
    <col min="14051" max="14051" width="11.54296875" style="42" customWidth="1"/>
    <col min="14052" max="14055" width="10.90625" style="42"/>
    <col min="14056" max="14056" width="22.54296875" style="42" customWidth="1"/>
    <col min="14057" max="14057" width="14" style="42" customWidth="1"/>
    <col min="14058" max="14058" width="1.7265625" style="42" customWidth="1"/>
    <col min="14059" max="14303" width="10.90625" style="42"/>
    <col min="14304" max="14304" width="4.453125" style="42" customWidth="1"/>
    <col min="14305" max="14305" width="10.90625" style="42"/>
    <col min="14306" max="14306" width="17.54296875" style="42" customWidth="1"/>
    <col min="14307" max="14307" width="11.54296875" style="42" customWidth="1"/>
    <col min="14308" max="14311" width="10.90625" style="42"/>
    <col min="14312" max="14312" width="22.54296875" style="42" customWidth="1"/>
    <col min="14313" max="14313" width="14" style="42" customWidth="1"/>
    <col min="14314" max="14314" width="1.7265625" style="42" customWidth="1"/>
    <col min="14315" max="14559" width="10.90625" style="42"/>
    <col min="14560" max="14560" width="4.453125" style="42" customWidth="1"/>
    <col min="14561" max="14561" width="10.90625" style="42"/>
    <col min="14562" max="14562" width="17.54296875" style="42" customWidth="1"/>
    <col min="14563" max="14563" width="11.54296875" style="42" customWidth="1"/>
    <col min="14564" max="14567" width="10.90625" style="42"/>
    <col min="14568" max="14568" width="22.54296875" style="42" customWidth="1"/>
    <col min="14569" max="14569" width="14" style="42" customWidth="1"/>
    <col min="14570" max="14570" width="1.7265625" style="42" customWidth="1"/>
    <col min="14571" max="14815" width="10.90625" style="42"/>
    <col min="14816" max="14816" width="4.453125" style="42" customWidth="1"/>
    <col min="14817" max="14817" width="10.90625" style="42"/>
    <col min="14818" max="14818" width="17.54296875" style="42" customWidth="1"/>
    <col min="14819" max="14819" width="11.54296875" style="42" customWidth="1"/>
    <col min="14820" max="14823" width="10.90625" style="42"/>
    <col min="14824" max="14824" width="22.54296875" style="42" customWidth="1"/>
    <col min="14825" max="14825" width="14" style="42" customWidth="1"/>
    <col min="14826" max="14826" width="1.7265625" style="42" customWidth="1"/>
    <col min="14827" max="15071" width="10.90625" style="42"/>
    <col min="15072" max="15072" width="4.453125" style="42" customWidth="1"/>
    <col min="15073" max="15073" width="10.90625" style="42"/>
    <col min="15074" max="15074" width="17.54296875" style="42" customWidth="1"/>
    <col min="15075" max="15075" width="11.54296875" style="42" customWidth="1"/>
    <col min="15076" max="15079" width="10.90625" style="42"/>
    <col min="15080" max="15080" width="22.54296875" style="42" customWidth="1"/>
    <col min="15081" max="15081" width="14" style="42" customWidth="1"/>
    <col min="15082" max="15082" width="1.7265625" style="42" customWidth="1"/>
    <col min="15083" max="15327" width="10.90625" style="42"/>
    <col min="15328" max="15328" width="4.453125" style="42" customWidth="1"/>
    <col min="15329" max="15329" width="10.90625" style="42"/>
    <col min="15330" max="15330" width="17.54296875" style="42" customWidth="1"/>
    <col min="15331" max="15331" width="11.54296875" style="42" customWidth="1"/>
    <col min="15332" max="15335" width="10.90625" style="42"/>
    <col min="15336" max="15336" width="22.54296875" style="42" customWidth="1"/>
    <col min="15337" max="15337" width="14" style="42" customWidth="1"/>
    <col min="15338" max="15338" width="1.7265625" style="42" customWidth="1"/>
    <col min="15339" max="15583" width="10.90625" style="42"/>
    <col min="15584" max="15584" width="4.453125" style="42" customWidth="1"/>
    <col min="15585" max="15585" width="10.90625" style="42"/>
    <col min="15586" max="15586" width="17.54296875" style="42" customWidth="1"/>
    <col min="15587" max="15587" width="11.54296875" style="42" customWidth="1"/>
    <col min="15588" max="15591" width="10.90625" style="42"/>
    <col min="15592" max="15592" width="22.54296875" style="42" customWidth="1"/>
    <col min="15593" max="15593" width="14" style="42" customWidth="1"/>
    <col min="15594" max="15594" width="1.7265625" style="42" customWidth="1"/>
    <col min="15595" max="15839" width="10.90625" style="42"/>
    <col min="15840" max="15840" width="4.453125" style="42" customWidth="1"/>
    <col min="15841" max="15841" width="10.90625" style="42"/>
    <col min="15842" max="15842" width="17.54296875" style="42" customWidth="1"/>
    <col min="15843" max="15843" width="11.54296875" style="42" customWidth="1"/>
    <col min="15844" max="15847" width="10.90625" style="42"/>
    <col min="15848" max="15848" width="22.54296875" style="42" customWidth="1"/>
    <col min="15849" max="15849" width="14" style="42" customWidth="1"/>
    <col min="15850" max="15850" width="1.7265625" style="42" customWidth="1"/>
    <col min="15851" max="16095" width="10.90625" style="42"/>
    <col min="16096" max="16096" width="4.453125" style="42" customWidth="1"/>
    <col min="16097" max="16097" width="10.90625" style="42"/>
    <col min="16098" max="16098" width="17.54296875" style="42" customWidth="1"/>
    <col min="16099" max="16099" width="11.54296875" style="42" customWidth="1"/>
    <col min="16100" max="16103" width="10.90625" style="42"/>
    <col min="16104" max="16104" width="22.54296875" style="42" customWidth="1"/>
    <col min="16105" max="16105" width="21.54296875" style="42" bestFit="1" customWidth="1"/>
    <col min="16106" max="16106" width="1.7265625" style="42" customWidth="1"/>
    <col min="16107" max="16384" width="10.90625" style="42"/>
  </cols>
  <sheetData>
    <row r="1" spans="2:10 16102:16105" ht="18" customHeight="1" thickBot="1" x14ac:dyDescent="0.3"/>
    <row r="2" spans="2:10 16102:16105" ht="19.5" customHeight="1" x14ac:dyDescent="0.25">
      <c r="B2" s="43"/>
      <c r="C2" s="44"/>
      <c r="D2" s="45" t="s">
        <v>164</v>
      </c>
      <c r="E2" s="46"/>
      <c r="F2" s="46"/>
      <c r="G2" s="46"/>
      <c r="H2" s="46"/>
      <c r="I2" s="47"/>
      <c r="J2" s="48" t="s">
        <v>135</v>
      </c>
    </row>
    <row r="3" spans="2:10 16102:16105" ht="13.5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 16102:16105" ht="13" x14ac:dyDescent="0.25">
      <c r="B4" s="49"/>
      <c r="C4" s="50"/>
      <c r="E4" s="46"/>
      <c r="F4" s="46"/>
      <c r="G4" s="46"/>
      <c r="H4" s="46"/>
      <c r="I4" s="47"/>
      <c r="J4" s="48" t="s">
        <v>165</v>
      </c>
    </row>
    <row r="5" spans="2:10 16102:16105" ht="13" x14ac:dyDescent="0.25">
      <c r="B5" s="49"/>
      <c r="C5" s="50"/>
      <c r="D5" s="102" t="s">
        <v>166</v>
      </c>
      <c r="E5" s="103"/>
      <c r="F5" s="103"/>
      <c r="G5" s="103"/>
      <c r="H5" s="103"/>
      <c r="I5" s="104"/>
      <c r="J5" s="58"/>
      <c r="WUH5" s="64"/>
    </row>
    <row r="6" spans="2:10 16102:16105" ht="13.5" thickBot="1" x14ac:dyDescent="0.3">
      <c r="B6" s="59"/>
      <c r="C6" s="60"/>
      <c r="D6" s="51"/>
      <c r="E6" s="52"/>
      <c r="F6" s="52"/>
      <c r="G6" s="52"/>
      <c r="H6" s="52"/>
      <c r="I6" s="53"/>
      <c r="J6" s="54"/>
      <c r="WUI6" s="42" t="s">
        <v>167</v>
      </c>
      <c r="WUJ6" s="42" t="s">
        <v>168</v>
      </c>
      <c r="WUK6" s="65">
        <f ca="1">+TODAY()</f>
        <v>45402</v>
      </c>
    </row>
    <row r="7" spans="2:10 16102:16105" x14ac:dyDescent="0.25">
      <c r="B7" s="61"/>
      <c r="J7" s="62"/>
    </row>
    <row r="8" spans="2:10 16102:16105" x14ac:dyDescent="0.25">
      <c r="B8" s="61"/>
      <c r="J8" s="62"/>
    </row>
    <row r="9" spans="2:10 16102:16105" ht="13" x14ac:dyDescent="0.3">
      <c r="B9" s="61"/>
      <c r="C9" s="63" t="s">
        <v>159</v>
      </c>
      <c r="D9" s="65"/>
      <c r="E9" s="64"/>
      <c r="J9" s="62"/>
    </row>
    <row r="10" spans="2:10 16102:16105" x14ac:dyDescent="0.25">
      <c r="B10" s="61"/>
      <c r="J10" s="62"/>
    </row>
    <row r="11" spans="2:10 16102:16105" ht="13" x14ac:dyDescent="0.3">
      <c r="B11" s="61"/>
      <c r="C11" s="63" t="s">
        <v>157</v>
      </c>
      <c r="J11" s="62"/>
    </row>
    <row r="12" spans="2:10 16102:16105" ht="13" x14ac:dyDescent="0.3">
      <c r="B12" s="61"/>
      <c r="C12" s="63" t="s">
        <v>158</v>
      </c>
      <c r="J12" s="62"/>
    </row>
    <row r="13" spans="2:10 16102:16105" x14ac:dyDescent="0.25">
      <c r="B13" s="61"/>
      <c r="J13" s="62"/>
    </row>
    <row r="14" spans="2:10 16102:16105" x14ac:dyDescent="0.25">
      <c r="B14" s="61"/>
      <c r="C14" s="42" t="s">
        <v>169</v>
      </c>
      <c r="J14" s="62"/>
    </row>
    <row r="15" spans="2:10 16102:16105" x14ac:dyDescent="0.25">
      <c r="B15" s="61"/>
      <c r="C15" s="67"/>
      <c r="J15" s="62"/>
    </row>
    <row r="16" spans="2:10 16102:16105" ht="13" x14ac:dyDescent="0.3">
      <c r="B16" s="61"/>
      <c r="C16" s="101" t="s">
        <v>160</v>
      </c>
      <c r="D16" s="64"/>
      <c r="H16" s="105" t="s">
        <v>170</v>
      </c>
      <c r="I16" s="105" t="s">
        <v>171</v>
      </c>
      <c r="J16" s="62"/>
    </row>
    <row r="17" spans="2:10" ht="13" x14ac:dyDescent="0.3">
      <c r="B17" s="61"/>
      <c r="C17" s="63" t="s">
        <v>140</v>
      </c>
      <c r="D17" s="63"/>
      <c r="E17" s="63"/>
      <c r="F17" s="63"/>
      <c r="H17" s="106">
        <f>H23</f>
        <v>3</v>
      </c>
      <c r="I17" s="107">
        <f>I23</f>
        <v>1234217</v>
      </c>
      <c r="J17" s="62"/>
    </row>
    <row r="18" spans="2:10" x14ac:dyDescent="0.25">
      <c r="B18" s="61"/>
      <c r="C18" s="42" t="s">
        <v>141</v>
      </c>
      <c r="H18" s="108">
        <v>0</v>
      </c>
      <c r="I18" s="109">
        <v>0</v>
      </c>
      <c r="J18" s="62"/>
    </row>
    <row r="19" spans="2:10" x14ac:dyDescent="0.25">
      <c r="B19" s="61"/>
      <c r="C19" s="42" t="s">
        <v>142</v>
      </c>
      <c r="H19" s="108">
        <v>1</v>
      </c>
      <c r="I19" s="109">
        <v>528717</v>
      </c>
      <c r="J19" s="62"/>
    </row>
    <row r="20" spans="2:10" x14ac:dyDescent="0.25">
      <c r="B20" s="61"/>
      <c r="C20" s="42" t="s">
        <v>143</v>
      </c>
      <c r="H20" s="108">
        <v>0</v>
      </c>
      <c r="I20" s="109">
        <v>0</v>
      </c>
      <c r="J20" s="62"/>
    </row>
    <row r="21" spans="2:10" x14ac:dyDescent="0.25">
      <c r="B21" s="61"/>
      <c r="C21" s="42" t="s">
        <v>144</v>
      </c>
      <c r="H21" s="108">
        <v>2</v>
      </c>
      <c r="I21" s="109">
        <v>705500</v>
      </c>
      <c r="J21" s="62"/>
    </row>
    <row r="22" spans="2:10" x14ac:dyDescent="0.25">
      <c r="B22" s="61"/>
      <c r="C22" s="42" t="s">
        <v>172</v>
      </c>
      <c r="H22" s="110">
        <v>0</v>
      </c>
      <c r="I22" s="111">
        <v>0</v>
      </c>
      <c r="J22" s="62"/>
    </row>
    <row r="23" spans="2:10" ht="13" x14ac:dyDescent="0.3">
      <c r="B23" s="61"/>
      <c r="C23" s="63" t="s">
        <v>173</v>
      </c>
      <c r="D23" s="63"/>
      <c r="E23" s="63"/>
      <c r="F23" s="63"/>
      <c r="H23" s="108">
        <f>SUM(H18:H22)</f>
        <v>3</v>
      </c>
      <c r="I23" s="107">
        <f>(I18+I19+I20+I21+I22)</f>
        <v>1234217</v>
      </c>
      <c r="J23" s="62"/>
    </row>
    <row r="24" spans="2:10" ht="13.5" thickBot="1" x14ac:dyDescent="0.35">
      <c r="B24" s="61"/>
      <c r="C24" s="63"/>
      <c r="D24" s="63"/>
      <c r="H24" s="112"/>
      <c r="I24" s="113"/>
      <c r="J24" s="62"/>
    </row>
    <row r="25" spans="2:10" ht="13.5" thickTop="1" x14ac:dyDescent="0.3">
      <c r="B25" s="61"/>
      <c r="C25" s="63"/>
      <c r="D25" s="63"/>
      <c r="F25" s="101"/>
      <c r="H25" s="114"/>
      <c r="I25" s="115"/>
      <c r="J25" s="62"/>
    </row>
    <row r="26" spans="2:10" ht="13" x14ac:dyDescent="0.3">
      <c r="B26" s="61"/>
      <c r="C26" s="63"/>
      <c r="D26" s="63"/>
      <c r="H26" s="114"/>
      <c r="I26" s="115"/>
      <c r="J26" s="62"/>
    </row>
    <row r="27" spans="2:10" ht="13" x14ac:dyDescent="0.3">
      <c r="B27" s="61"/>
      <c r="C27" s="63"/>
      <c r="D27" s="63"/>
      <c r="H27" s="114"/>
      <c r="I27" s="115"/>
      <c r="J27" s="62"/>
    </row>
    <row r="28" spans="2:10" x14ac:dyDescent="0.25">
      <c r="B28" s="61"/>
      <c r="G28" s="114"/>
      <c r="H28" s="114"/>
      <c r="I28" s="114"/>
      <c r="J28" s="62"/>
    </row>
    <row r="29" spans="2:10" ht="13.5" thickBot="1" x14ac:dyDescent="0.35">
      <c r="B29" s="61"/>
      <c r="C29" s="99"/>
      <c r="D29" s="99"/>
      <c r="G29" s="116" t="s">
        <v>153</v>
      </c>
      <c r="H29" s="99"/>
      <c r="I29" s="114"/>
      <c r="J29" s="62"/>
    </row>
    <row r="30" spans="2:10" ht="13" x14ac:dyDescent="0.3">
      <c r="B30" s="61"/>
      <c r="C30" s="114" t="s">
        <v>175</v>
      </c>
      <c r="D30" s="114"/>
      <c r="G30" s="117" t="s">
        <v>174</v>
      </c>
      <c r="H30" s="114"/>
      <c r="I30" s="114"/>
      <c r="J30" s="62"/>
    </row>
    <row r="31" spans="2:10" ht="18.75" customHeight="1" thickBot="1" x14ac:dyDescent="0.3">
      <c r="B31" s="97"/>
      <c r="C31" s="98"/>
      <c r="D31" s="98"/>
      <c r="E31" s="98"/>
      <c r="F31" s="98"/>
      <c r="G31" s="99"/>
      <c r="H31" s="99"/>
      <c r="I31" s="99"/>
      <c r="J31" s="10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2024-04-21T01:32:45Z</cp:lastPrinted>
  <dcterms:created xsi:type="dcterms:W3CDTF">2024-04-11T19:39:43Z</dcterms:created>
  <dcterms:modified xsi:type="dcterms:W3CDTF">2024-04-21T01:47:04Z</dcterms:modified>
</cp:coreProperties>
</file>