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380070 HOSP DEL ROSARIO (GINEBRA)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 " sheetId="2" r:id="rId3"/>
    <sheet name="FOR-CSA-018 " sheetId="4" r:id="rId4"/>
    <sheet name="FOR CSA 004" sheetId="5" r:id="rId5"/>
  </sheets>
  <definedNames>
    <definedName name="_xlnm._FilterDatabase" localSheetId="2" hidden="1">'ESTADO DE CADA FACTURA '!$A$2:$Z$97</definedName>
  </definedNames>
  <calcPr calcId="152511"/>
  <pivotCaches>
    <pivotCache cacheId="5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F16" i="3"/>
  <c r="E6" i="3"/>
  <c r="H31" i="4" l="1"/>
  <c r="I31" i="4"/>
  <c r="W1" i="2"/>
  <c r="U1" i="2" l="1"/>
  <c r="T1" i="2"/>
  <c r="S1" i="2"/>
  <c r="R1" i="2"/>
  <c r="O1" i="2"/>
  <c r="N1" i="2"/>
  <c r="H1" i="2" l="1"/>
  <c r="G104" i="1" l="1"/>
</calcChain>
</file>

<file path=xl/sharedStrings.xml><?xml version="1.0" encoding="utf-8"?>
<sst xmlns="http://schemas.openxmlformats.org/spreadsheetml/2006/main" count="1032" uniqueCount="304">
  <si>
    <t>NOMBRE_TER</t>
  </si>
  <si>
    <t>SOPORTE</t>
  </si>
  <si>
    <t>CAJA DE COMPENSACION FAMILIAR DEL VALLE DEL CAUCA - COMFENALCO VALLE DELAGENTE</t>
  </si>
  <si>
    <t>Plan Obligatorio de Salud (POS)- por EPS con facturacion Radicada</t>
  </si>
  <si>
    <t>Plan subsidiado de salud (POSS)-por EPS - con facturacion radicada</t>
  </si>
  <si>
    <t>NIT IPS</t>
  </si>
  <si>
    <t>DESCRIPCIÓN</t>
  </si>
  <si>
    <t>PREFIJO</t>
  </si>
  <si>
    <t>FV</t>
  </si>
  <si>
    <t>FEHR</t>
  </si>
  <si>
    <t xml:space="preserve">VALOR </t>
  </si>
  <si>
    <t>FRA</t>
  </si>
  <si>
    <t>ESE HOSPITAL DEL ROSARIO</t>
  </si>
  <si>
    <t>CARTERA COMFENALCO A 30 JUNIO 2024</t>
  </si>
  <si>
    <t>Julio 25 de 2024</t>
  </si>
  <si>
    <t xml:space="preserve">TOTAL </t>
  </si>
  <si>
    <t>VALOR IPS</t>
  </si>
  <si>
    <t>SOPORTE IPS</t>
  </si>
  <si>
    <t xml:space="preserve">Fecha de radicacion EPS </t>
  </si>
  <si>
    <t xml:space="preserve">Estado de Factura EPS Julio 30 </t>
  </si>
  <si>
    <t>Boxalud</t>
  </si>
  <si>
    <t>Alf+Fac</t>
  </si>
  <si>
    <t>FV1410458</t>
  </si>
  <si>
    <t>FV1410686</t>
  </si>
  <si>
    <t>FV1411314</t>
  </si>
  <si>
    <t>FV1411316</t>
  </si>
  <si>
    <t>FV1412541</t>
  </si>
  <si>
    <t>FV1413666</t>
  </si>
  <si>
    <t>FV1413826</t>
  </si>
  <si>
    <t>FV1413827</t>
  </si>
  <si>
    <t>FV1414152</t>
  </si>
  <si>
    <t>FV1414248</t>
  </si>
  <si>
    <t>FV1414249</t>
  </si>
  <si>
    <t>FV1414250</t>
  </si>
  <si>
    <t>FV1414251</t>
  </si>
  <si>
    <t>FV1415009</t>
  </si>
  <si>
    <t>FV1415121</t>
  </si>
  <si>
    <t>FV1415123</t>
  </si>
  <si>
    <t>FV1415124</t>
  </si>
  <si>
    <t>FV1415264</t>
  </si>
  <si>
    <t>FV1415403</t>
  </si>
  <si>
    <t>FV1415421</t>
  </si>
  <si>
    <t>FV1415428</t>
  </si>
  <si>
    <t>FV1425181</t>
  </si>
  <si>
    <t>FV1431893</t>
  </si>
  <si>
    <t>FV1459738</t>
  </si>
  <si>
    <t>FV1466567</t>
  </si>
  <si>
    <t>FV1468014</t>
  </si>
  <si>
    <t>FV1470676</t>
  </si>
  <si>
    <t>FV1470773</t>
  </si>
  <si>
    <t>FV1473196</t>
  </si>
  <si>
    <t>FV1473838</t>
  </si>
  <si>
    <t>FV1474071</t>
  </si>
  <si>
    <t>FV1475987</t>
  </si>
  <si>
    <t>FV1479946</t>
  </si>
  <si>
    <t>FV1482070</t>
  </si>
  <si>
    <t>FV1482240</t>
  </si>
  <si>
    <t>FV1485414</t>
  </si>
  <si>
    <t>FV1487226</t>
  </si>
  <si>
    <t>FV1626113</t>
  </si>
  <si>
    <t>FV1665219</t>
  </si>
  <si>
    <t>FV1773030</t>
  </si>
  <si>
    <t>FEHR10099</t>
  </si>
  <si>
    <t>FEHR2228</t>
  </si>
  <si>
    <t>FEHR3369</t>
  </si>
  <si>
    <t>FEHR5062</t>
  </si>
  <si>
    <t>FEHR561</t>
  </si>
  <si>
    <t>FEHR777</t>
  </si>
  <si>
    <t>FV1923378</t>
  </si>
  <si>
    <t>FV1941410</t>
  </si>
  <si>
    <t>FV1949576</t>
  </si>
  <si>
    <t>FEHR34092</t>
  </si>
  <si>
    <t>FEHR36099</t>
  </si>
  <si>
    <t>FEHR36493</t>
  </si>
  <si>
    <t>FEHR37442</t>
  </si>
  <si>
    <t>FEHR38666</t>
  </si>
  <si>
    <t>FEHR38750</t>
  </si>
  <si>
    <t>FEHR42699</t>
  </si>
  <si>
    <t>FEHR43207</t>
  </si>
  <si>
    <t>FEHR43289</t>
  </si>
  <si>
    <t>FEHR45305</t>
  </si>
  <si>
    <t>FEHR45620</t>
  </si>
  <si>
    <t>FEHR46087</t>
  </si>
  <si>
    <t>FEHR51891</t>
  </si>
  <si>
    <t>FEHR53271</t>
  </si>
  <si>
    <t>FEHR54573</t>
  </si>
  <si>
    <t>FEHR70063</t>
  </si>
  <si>
    <t>FEHR101215</t>
  </si>
  <si>
    <t>FEHR70788</t>
  </si>
  <si>
    <t>FEHR77755</t>
  </si>
  <si>
    <t>FEHR123426</t>
  </si>
  <si>
    <t>FEHR126080</t>
  </si>
  <si>
    <t>FEHR128329</t>
  </si>
  <si>
    <t>FEHR129871</t>
  </si>
  <si>
    <t>FEHR131110</t>
  </si>
  <si>
    <t>FEHR131161</t>
  </si>
  <si>
    <t>FEHR149632</t>
  </si>
  <si>
    <t>FEHR155355</t>
  </si>
  <si>
    <t>FEHR155724</t>
  </si>
  <si>
    <t>FEHR161623</t>
  </si>
  <si>
    <t>FEHR162074</t>
  </si>
  <si>
    <t>FEHR179990</t>
  </si>
  <si>
    <t>FEHR182981</t>
  </si>
  <si>
    <t>FEHR183762</t>
  </si>
  <si>
    <t>FEHR184277</t>
  </si>
  <si>
    <t>FEHR184327</t>
  </si>
  <si>
    <t>FEHR184672</t>
  </si>
  <si>
    <t>FEHR184751</t>
  </si>
  <si>
    <t>FEHR184761</t>
  </si>
  <si>
    <t>FEHR184762</t>
  </si>
  <si>
    <t>FEHR184853</t>
  </si>
  <si>
    <t>FEHR184888</t>
  </si>
  <si>
    <t>FEHR185127</t>
  </si>
  <si>
    <t>FEHR185230</t>
  </si>
  <si>
    <t>FEHR185394</t>
  </si>
  <si>
    <t>FEHR185832</t>
  </si>
  <si>
    <t>FEHR185835</t>
  </si>
  <si>
    <t>Llave</t>
  </si>
  <si>
    <t>891380070_FV1410458</t>
  </si>
  <si>
    <t>891380070_FV1410686</t>
  </si>
  <si>
    <t>891380070_FV1411314</t>
  </si>
  <si>
    <t>891380070_FV1411316</t>
  </si>
  <si>
    <t>891380070_FV1412541</t>
  </si>
  <si>
    <t>891380070_FV1413666</t>
  </si>
  <si>
    <t>891380070_FV1413826</t>
  </si>
  <si>
    <t>891380070_FV1413827</t>
  </si>
  <si>
    <t>891380070_FV1414152</t>
  </si>
  <si>
    <t>891380070_FV1414248</t>
  </si>
  <si>
    <t>891380070_FV1414249</t>
  </si>
  <si>
    <t>891380070_FV1414250</t>
  </si>
  <si>
    <t>891380070_FV1414251</t>
  </si>
  <si>
    <t>891380070_FV1415009</t>
  </si>
  <si>
    <t>891380070_FV1415121</t>
  </si>
  <si>
    <t>891380070_FV1415123</t>
  </si>
  <si>
    <t>891380070_FV1415124</t>
  </si>
  <si>
    <t>891380070_FV1415264</t>
  </si>
  <si>
    <t>891380070_FV1415403</t>
  </si>
  <si>
    <t>891380070_FV1415421</t>
  </si>
  <si>
    <t>891380070_FV1415428</t>
  </si>
  <si>
    <t>891380070_FV1425181</t>
  </si>
  <si>
    <t>891380070_FV1431893</t>
  </si>
  <si>
    <t>891380070_FV1459738</t>
  </si>
  <si>
    <t>891380070_FV1466567</t>
  </si>
  <si>
    <t>891380070_FV1468014</t>
  </si>
  <si>
    <t>891380070_FV1470676</t>
  </si>
  <si>
    <t>891380070_FV1470773</t>
  </si>
  <si>
    <t>891380070_FV1473196</t>
  </si>
  <si>
    <t>891380070_FV1473838</t>
  </si>
  <si>
    <t>891380070_FV1474071</t>
  </si>
  <si>
    <t>891380070_FV1475987</t>
  </si>
  <si>
    <t>891380070_FV1479946</t>
  </si>
  <si>
    <t>891380070_FV1482070</t>
  </si>
  <si>
    <t>891380070_FV1482240</t>
  </si>
  <si>
    <t>891380070_FV1485414</t>
  </si>
  <si>
    <t>891380070_FV1487226</t>
  </si>
  <si>
    <t>891380070_FV1626113</t>
  </si>
  <si>
    <t>891380070_FV1665219</t>
  </si>
  <si>
    <t>891380070_FV1773030</t>
  </si>
  <si>
    <t>891380070_FEHR10099</t>
  </si>
  <si>
    <t>891380070_FEHR2228</t>
  </si>
  <si>
    <t>891380070_FEHR3369</t>
  </si>
  <si>
    <t>891380070_FEHR5062</t>
  </si>
  <si>
    <t>891380070_FEHR561</t>
  </si>
  <si>
    <t>891380070_FEHR777</t>
  </si>
  <si>
    <t>891380070_FV1923378</t>
  </si>
  <si>
    <t>891380070_FV1941410</t>
  </si>
  <si>
    <t>891380070_FV1949576</t>
  </si>
  <si>
    <t>891380070_FEHR34092</t>
  </si>
  <si>
    <t>891380070_FEHR36099</t>
  </si>
  <si>
    <t>891380070_FEHR36493</t>
  </si>
  <si>
    <t>891380070_FEHR37442</t>
  </si>
  <si>
    <t>891380070_FEHR38666</t>
  </si>
  <si>
    <t>891380070_FEHR38750</t>
  </si>
  <si>
    <t>891380070_FEHR42699</t>
  </si>
  <si>
    <t>891380070_FEHR43207</t>
  </si>
  <si>
    <t>891380070_FEHR43289</t>
  </si>
  <si>
    <t>891380070_FEHR45305</t>
  </si>
  <si>
    <t>891380070_FEHR45620</t>
  </si>
  <si>
    <t>891380070_FEHR46087</t>
  </si>
  <si>
    <t>891380070_FEHR51891</t>
  </si>
  <si>
    <t>891380070_FEHR53271</t>
  </si>
  <si>
    <t>891380070_FEHR54573</t>
  </si>
  <si>
    <t>891380070_FEHR70063</t>
  </si>
  <si>
    <t>891380070_FEHR101215</t>
  </si>
  <si>
    <t>891380070_FEHR70788</t>
  </si>
  <si>
    <t>891380070_FEHR77755</t>
  </si>
  <si>
    <t>891380070_FEHR123426</t>
  </si>
  <si>
    <t>891380070_FEHR126080</t>
  </si>
  <si>
    <t>891380070_FEHR128329</t>
  </si>
  <si>
    <t>891380070_FEHR129871</t>
  </si>
  <si>
    <t>891380070_FEHR131110</t>
  </si>
  <si>
    <t>891380070_FEHR131161</t>
  </si>
  <si>
    <t>891380070_FEHR149632</t>
  </si>
  <si>
    <t>891380070_FEHR155355</t>
  </si>
  <si>
    <t>891380070_FEHR155724</t>
  </si>
  <si>
    <t>891380070_FEHR161623</t>
  </si>
  <si>
    <t>891380070_FEHR162074</t>
  </si>
  <si>
    <t>891380070_FEHR179990</t>
  </si>
  <si>
    <t>891380070_FEHR182981</t>
  </si>
  <si>
    <t>891380070_FEHR183762</t>
  </si>
  <si>
    <t>891380070_FEHR184277</t>
  </si>
  <si>
    <t>891380070_FEHR184327</t>
  </si>
  <si>
    <t>891380070_FEHR184672</t>
  </si>
  <si>
    <t>891380070_FEHR184751</t>
  </si>
  <si>
    <t>891380070_FEHR184761</t>
  </si>
  <si>
    <t>891380070_FEHR184762</t>
  </si>
  <si>
    <t>891380070_FEHR184853</t>
  </si>
  <si>
    <t>891380070_FEHR184888</t>
  </si>
  <si>
    <t>891380070_FEHR185127</t>
  </si>
  <si>
    <t>891380070_FEHR185230</t>
  </si>
  <si>
    <t>891380070_FEHR185394</t>
  </si>
  <si>
    <t>891380070_FEHR185832</t>
  </si>
  <si>
    <t>891380070_FEHR185835</t>
  </si>
  <si>
    <t>Devuelta</t>
  </si>
  <si>
    <t>Finalizada</t>
  </si>
  <si>
    <t>Para auditoria de pertinencia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</si>
  <si>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</si>
  <si>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</si>
  <si>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</si>
  <si>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</si>
  <si>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</si>
  <si>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</si>
  <si>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</si>
  <si>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</si>
  <si>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</si>
  <si>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</si>
  <si>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</si>
  <si>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22.11.2021</t>
  </si>
  <si>
    <t>Para cargar RIPS o soportes</t>
  </si>
  <si>
    <t>FACTURA NO RADICADA</t>
  </si>
  <si>
    <t>FACTURA EN PROCESO INTERNO</t>
  </si>
  <si>
    <t>Observacion objeccion</t>
  </si>
  <si>
    <t>Tipificacion objeccion</t>
  </si>
  <si>
    <t>SE REALIZA DEVOLUCION DE FACTURA, DE ACUERDO A LA FECHA DE TOMA 24/03/2021 DE LA  MUESTRA 908856 PCR EL VALOR MAXIMO POR COBRO ES DE $216.994 POR LO CUAL SE SOLICITA ENVIAR NOTA CREDITO POR EL EXCEDENTE $21.006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</si>
  <si>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</si>
  <si>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</si>
  <si>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 xml:space="preserve">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</si>
  <si>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</si>
  <si>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</si>
  <si>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</si>
  <si>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MIGRACION</t>
  </si>
  <si>
    <t>MIGRACION: 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</t>
  </si>
  <si>
    <t>PAIWEB. SE DEVUELVE LA FACTURA POR QUE EL SERVICIO NO SE ENC UENTRA REGISTRADO EN LA PAIWEB  19976172-04</t>
  </si>
  <si>
    <t>PAIWEB. SE DEVUELVE LA FACTURA POR QUE EL SERVICIO NO SE ENC UENTRA REGISTRADO EN LA PAIWEB  019977336-01</t>
  </si>
  <si>
    <t xml:space="preserve">SOPORTES:  SE DEVUELVE FACTURA FEHR149632, LOS SOPORTES RADICADOS PERTENECEN A LA FACTURA FEHR150852, Y NO CORRESPONDEN  A LO SOPORTADO. </t>
  </si>
  <si>
    <t xml:space="preserve">SOPORTES:  SE DEVUELVE FACTURA FEHR155355, LOS SOPORTES RADICADOS PERTENECEN A LA FACTURA FEHR155186, Y NO CORRESPONDEN  A LO SOPORTADO. </t>
  </si>
  <si>
    <t>soportes: se glosa factura,  los soportes adjuntos son de la factura FEHR155186, FACTURA ADJUNTAR LOS SOPORTES CORRESPIONDIENTES A LA FACTRUA RADICADA.</t>
  </si>
  <si>
    <t>AUT:  Se devuelve factura con soportes originales, porque no se evidencia la autorización del servicio  de urgencias, solicitar autorización para dar tramite de pago al correo capautorizaciones@epsdelagente.com.co.</t>
  </si>
  <si>
    <t xml:space="preserve">AUT:SE DEVUELVE FACTURA NO SE EVIDENCIA AUTORIZACION PARA EL SERVICIO PRESTADO, SEGUN LA RES 3047 LA SOLICITUD DE LA AUT se realizará dentro de las cuatro (4) horas siguientes a la terminación de dicha atención, a más tardar dentro de las 12 horas siguientes a  la terminación de la atención, luego de tres (3) intentos de envío debidamente soportados con los correos, la entidad no presenta los 3 envíos de  correos para la solicitud de la AUT. ART 4 RES 3047. Por favor solicitar AUT, para dar tramite de pago. </t>
  </si>
  <si>
    <t>AUT: SE REALIZA DEVOLUCIÓN DE FACTURA CON SOPORTES COMPLETOS, La autorización 122300261254, se encuentra facturada en la fecha: 17/04/2024 en factura FEHR179760, FAVOR COMUNICARSE CON EL ÁREA ENCARGADA, SOLICITARLA A LA CAP,  A LA SIGUIENTE DIRECCIÓN ELECTRÓNICA: autorizacionescap@epsdelagente.com.co</t>
  </si>
  <si>
    <t>FACTURA DEVUELTA</t>
  </si>
  <si>
    <t>FACTURA PENDIENTE EN PROGRAMACION DE PAGO</t>
  </si>
  <si>
    <t>Covid-19</t>
  </si>
  <si>
    <t>FACTURA COVID-19 - GLOSA ACEPTADA POR LA IPS</t>
  </si>
  <si>
    <t>ESTADO DOS</t>
  </si>
  <si>
    <t>FACTURA CANCELADA</t>
  </si>
  <si>
    <t>FACTURA ACEPTADA POR LA IPS</t>
  </si>
  <si>
    <t>HOSP DEL ROSARIO (GINEBRA)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</si>
  <si>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</si>
  <si>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</si>
  <si>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</si>
  <si>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</si>
  <si>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</si>
  <si>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</si>
  <si>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</si>
  <si>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</si>
  <si>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</si>
  <si>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</si>
  <si>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</si>
  <si>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</si>
  <si>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</si>
  <si>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</si>
  <si>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</si>
  <si>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</si>
  <si>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</si>
  <si>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</si>
  <si>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</si>
  <si>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</si>
  <si>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</si>
  <si>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</si>
  <si>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</si>
  <si>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</si>
  <si>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</si>
  <si>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</si>
  <si>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 Valor Glosa Aceptada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</si>
  <si>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</si>
  <si>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</si>
  <si>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</si>
  <si>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</si>
  <si>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</si>
  <si>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</si>
  <si>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</si>
  <si>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</si>
  <si>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</si>
  <si>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</si>
  <si>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</si>
  <si>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</si>
  <si>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 DEL ROSARIO (GINEBRA)</t>
  </si>
  <si>
    <t>NIT: 891380070</t>
  </si>
  <si>
    <t>Santiago de Cali, Julio 30 del 2024</t>
  </si>
  <si>
    <t>Con Corte al dia: 30/06/2024</t>
  </si>
  <si>
    <t>Diana Marcela Domínguez O</t>
  </si>
  <si>
    <t>Cartera</t>
  </si>
  <si>
    <t>A continuacion me permito remitir nuestra respuesta al estado de cartera presentado en la fecha: 25/07/2024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</si>
</sst>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71" fontId="5" fillId="0" borderId="0" applyFont="0" applyFill="0" applyBorder="0" applyAlignment="0" applyProtection="0"/>
  </cellStyleXfs>
  <cellXfs count="139">
    <xf numFmtId="0" fontId="0" fillId="0" borderId="0" xfId="0"/>
    <xf numFmtId="1" fontId="2" fillId="2" borderId="0" xfId="0" applyNumberFormat="1" applyFont="1" applyFill="1"/>
    <xf numFmtId="0" fontId="2" fillId="2" borderId="0" xfId="0" applyFont="1" applyFill="1"/>
    <xf numFmtId="1" fontId="0" fillId="0" borderId="0" xfId="0" applyNumberFormat="1"/>
    <xf numFmtId="14" fontId="0" fillId="0" borderId="0" xfId="0" applyNumberFormat="1"/>
    <xf numFmtId="2" fontId="2" fillId="2" borderId="0" xfId="0" applyNumberFormat="1" applyFont="1" applyFill="1" applyAlignment="1">
      <alignment horizontal="center"/>
    </xf>
    <xf numFmtId="0" fontId="3" fillId="0" borderId="0" xfId="0" applyFont="1"/>
    <xf numFmtId="0" fontId="2" fillId="0" borderId="0" xfId="0" applyFont="1"/>
    <xf numFmtId="0" fontId="1" fillId="3" borderId="0" xfId="0" applyFont="1" applyFill="1"/>
    <xf numFmtId="1" fontId="1" fillId="3" borderId="0" xfId="0" applyNumberFormat="1" applyFont="1" applyFill="1"/>
    <xf numFmtId="0" fontId="4" fillId="0" borderId="0" xfId="0" applyFont="1"/>
    <xf numFmtId="0" fontId="0" fillId="0" borderId="0" xfId="0" applyFont="1"/>
    <xf numFmtId="0" fontId="0" fillId="0" borderId="0" xfId="0" applyFont="1" applyFill="1" applyAlignment="1">
      <alignment horizontal="center" vertical="center" wrapText="1"/>
    </xf>
    <xf numFmtId="1" fontId="0" fillId="0" borderId="1" xfId="0" applyNumberFormat="1" applyFont="1" applyBorder="1"/>
    <xf numFmtId="14" fontId="0" fillId="0" borderId="1" xfId="0" applyNumberFormat="1" applyFont="1" applyBorder="1"/>
    <xf numFmtId="0" fontId="0" fillId="0" borderId="1" xfId="0" applyFont="1" applyBorder="1"/>
    <xf numFmtId="0" fontId="1" fillId="0" borderId="0" xfId="0" applyFon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14" fontId="0" fillId="0" borderId="0" xfId="0" applyNumberFormat="1" applyFont="1"/>
    <xf numFmtId="14" fontId="1" fillId="5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165" fontId="6" fillId="9" borderId="1" xfId="1" applyNumberFormat="1" applyFont="1" applyFill="1" applyBorder="1" applyAlignment="1">
      <alignment horizontal="center" vertical="center" wrapText="1"/>
    </xf>
    <xf numFmtId="14" fontId="6" fillId="9" borderId="1" xfId="1" applyNumberFormat="1" applyFont="1" applyFill="1" applyBorder="1" applyAlignment="1">
      <alignment horizontal="center" vertical="center" wrapText="1"/>
    </xf>
    <xf numFmtId="165" fontId="6" fillId="1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 vertical="center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70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2" fontId="11" fillId="0" borderId="0" xfId="4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3" fontId="9" fillId="0" borderId="0" xfId="2" applyNumberFormat="1" applyFont="1"/>
    <xf numFmtId="172" fontId="8" fillId="0" borderId="0" xfId="4" applyNumberFormat="1" applyFont="1" applyAlignment="1">
      <alignment horizontal="center"/>
    </xf>
    <xf numFmtId="173" fontId="8" fillId="0" borderId="0" xfId="2" applyNumberFormat="1" applyFont="1" applyAlignment="1">
      <alignment horizontal="right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9" fillId="0" borderId="0" xfId="3" applyNumberFormat="1" applyFont="1"/>
    <xf numFmtId="172" fontId="9" fillId="0" borderId="10" xfId="4" applyNumberFormat="1" applyFont="1" applyBorder="1" applyAlignment="1">
      <alignment horizontal="center"/>
    </xf>
    <xf numFmtId="173" fontId="9" fillId="0" borderId="10" xfId="2" applyNumberFormat="1" applyFont="1" applyBorder="1" applyAlignment="1">
      <alignment horizontal="right"/>
    </xf>
    <xf numFmtId="172" fontId="10" fillId="0" borderId="0" xfId="2" applyNumberFormat="1" applyFont="1" applyAlignment="1">
      <alignment horizontal="right"/>
    </xf>
    <xf numFmtId="173" fontId="10" fillId="0" borderId="0" xfId="2" applyNumberFormat="1" applyFont="1" applyAlignment="1">
      <alignment horizontal="right"/>
    </xf>
    <xf numFmtId="0" fontId="11" fillId="0" borderId="0" xfId="3" applyFont="1"/>
    <xf numFmtId="172" fontId="8" fillId="0" borderId="10" xfId="4" applyNumberFormat="1" applyFont="1" applyBorder="1" applyAlignment="1">
      <alignment horizontal="center"/>
    </xf>
    <xf numFmtId="173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72" fontId="8" fillId="0" borderId="0" xfId="2" applyNumberFormat="1" applyFont="1" applyAlignment="1">
      <alignment horizontal="right"/>
    </xf>
    <xf numFmtId="172" fontId="11" fillId="0" borderId="16" xfId="4" applyNumberFormat="1" applyFont="1" applyBorder="1" applyAlignment="1">
      <alignment horizontal="center"/>
    </xf>
    <xf numFmtId="173" fontId="11" fillId="0" borderId="16" xfId="2" applyNumberFormat="1" applyFont="1" applyBorder="1" applyAlignment="1">
      <alignment horizontal="right"/>
    </xf>
    <xf numFmtId="174" fontId="8" fillId="0" borderId="0" xfId="3" applyNumberFormat="1" applyFont="1"/>
    <xf numFmtId="171" fontId="8" fillId="0" borderId="0" xfId="4" applyFont="1"/>
    <xf numFmtId="173" fontId="8" fillId="0" borderId="0" xfId="2" applyNumberFormat="1" applyFont="1"/>
    <xf numFmtId="174" fontId="11" fillId="0" borderId="10" xfId="3" applyNumberFormat="1" applyFont="1" applyBorder="1"/>
    <xf numFmtId="174" fontId="8" fillId="0" borderId="10" xfId="3" applyNumberFormat="1" applyFont="1" applyBorder="1"/>
    <xf numFmtId="171" fontId="11" fillId="0" borderId="10" xfId="4" applyFont="1" applyBorder="1"/>
    <xf numFmtId="173" fontId="8" fillId="0" borderId="10" xfId="2" applyNumberFormat="1" applyFont="1" applyBorder="1"/>
    <xf numFmtId="174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4" fontId="9" fillId="0" borderId="10" xfId="3" applyNumberFormat="1" applyFont="1" applyBorder="1"/>
    <xf numFmtId="0" fontId="9" fillId="0" borderId="11" xfId="3" applyFont="1" applyBorder="1"/>
    <xf numFmtId="165" fontId="0" fillId="0" borderId="0" xfId="0" applyNumberFormat="1" applyBorder="1"/>
    <xf numFmtId="165" fontId="0" fillId="0" borderId="5" xfId="0" applyNumberForma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165" fontId="0" fillId="0" borderId="18" xfId="0" applyNumberFormat="1" applyBorder="1"/>
    <xf numFmtId="165" fontId="0" fillId="0" borderId="12" xfId="1" applyNumberFormat="1" applyFont="1" applyBorder="1"/>
    <xf numFmtId="165" fontId="0" fillId="0" borderId="13" xfId="1" applyNumberFormat="1" applyFont="1" applyBorder="1"/>
    <xf numFmtId="165" fontId="0" fillId="0" borderId="3" xfId="1" applyNumberFormat="1" applyFont="1" applyBorder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70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1" applyNumberFormat="1" applyFont="1"/>
    <xf numFmtId="175" fontId="11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165" fontId="8" fillId="0" borderId="2" xfId="1" applyNumberFormat="1" applyFont="1" applyBorder="1" applyAlignment="1">
      <alignment horizontal="center"/>
    </xf>
    <xf numFmtId="175" fontId="8" fillId="0" borderId="2" xfId="1" applyNumberFormat="1" applyFont="1" applyBorder="1" applyAlignment="1">
      <alignment horizontal="right"/>
    </xf>
    <xf numFmtId="165" fontId="8" fillId="0" borderId="16" xfId="1" applyNumberFormat="1" applyFont="1" applyBorder="1" applyAlignment="1">
      <alignment horizontal="center"/>
    </xf>
    <xf numFmtId="175" fontId="8" fillId="0" borderId="16" xfId="1" applyNumberFormat="1" applyFont="1" applyBorder="1" applyAlignment="1">
      <alignment horizontal="right"/>
    </xf>
    <xf numFmtId="174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43">
    <dxf>
      <border>
        <left style="medium">
          <color indexed="64"/>
        </left>
      </border>
    </dxf>
    <dxf>
      <border>
        <left style="medium">
          <color indexed="64"/>
        </left>
      </border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4" formatCode="_-* #,##0.0_-;\-* #,##0.0_-;_-* &quot;-&quot;??_-;_-@_-"/>
    </dxf>
    <dxf>
      <numFmt numFmtId="164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3.594655555557" createdVersion="5" refreshedVersion="5" minRefreshableVersion="3" recordCount="95">
  <cacheSource type="worksheet">
    <worksheetSource ref="A2:Z97" sheet="ESTADO DE CADA FACTURA "/>
  </cacheSource>
  <cacheFields count="26">
    <cacheField name="NIT IPS" numFmtId="1">
      <sharedItems containsSemiMixedTypes="0" containsString="0" containsNumber="1" containsInteger="1" minValue="891380070" maxValue="891380070"/>
    </cacheField>
    <cacheField name="NOMBRE_TER" numFmtId="0">
      <sharedItems/>
    </cacheField>
    <cacheField name="DESCRIPCIÓN" numFmtId="1">
      <sharedItems/>
    </cacheField>
    <cacheField name="PREFIJO" numFmtId="1">
      <sharedItems/>
    </cacheField>
    <cacheField name="FRA" numFmtId="1">
      <sharedItems containsSemiMixedTypes="0" containsString="0" containsNumber="1" containsInteger="1" minValue="561" maxValue="1949576"/>
    </cacheField>
    <cacheField name="Alf+Fac" numFmtId="1">
      <sharedItems/>
    </cacheField>
    <cacheField name="Llave" numFmtId="1">
      <sharedItems/>
    </cacheField>
    <cacheField name="VALOR IPS" numFmtId="165">
      <sharedItems containsSemiMixedTypes="0" containsString="0" containsNumber="1" containsInteger="1" minValue="91" maxValue="693287"/>
    </cacheField>
    <cacheField name="SOPORTE IPS" numFmtId="14">
      <sharedItems containsSemiMixedTypes="0" containsNonDate="0" containsDate="1" containsString="0" minDate="2015-03-13T00:00:00" maxDate="2024-07-01T00:00:00"/>
    </cacheField>
    <cacheField name="Fecha de radicacion EPS " numFmtId="14">
      <sharedItems containsDate="1" containsMixedTypes="1" minDate="2021-06-17T00:00:00" maxDate="2024-07-10T11:00:35"/>
    </cacheField>
    <cacheField name="Estado de Factura EPS Julio 30 " numFmtId="0">
      <sharedItems count="7">
        <s v="FACTURA NO RADICADA"/>
        <s v="FACTURA ACEPTADA POR LA IPS"/>
        <s v="FACTURA DEVUELTA"/>
        <s v="FACTURA CANCELADA"/>
        <s v="FACTURA COVID-19 - GLOSA ACEPTADA POR LA IPS"/>
        <s v="FACTURA PENDIENTE EN PROGRAMACION DE PAGO"/>
        <s v="FACTURA EN PROCESO INTERNO"/>
      </sharedItems>
    </cacheField>
    <cacheField name="Boxalud" numFmtId="0">
      <sharedItems/>
    </cacheField>
    <cacheField name="Covid-19" numFmtId="0">
      <sharedItems containsBlank="1"/>
    </cacheField>
    <cacheField name="Valor Total Bruto" numFmtId="165">
      <sharedItems containsSemiMixedTypes="0" containsString="0" containsNumber="1" containsInteger="1" minValue="0" maxValue="594300"/>
    </cacheField>
    <cacheField name="Valor Devolucion" numFmtId="165">
      <sharedItems containsSemiMixedTypes="0" containsString="0" containsNumber="1" containsInteger="1" minValue="0" maxValue="238000"/>
    </cacheField>
    <cacheField name="Observacion objeccion" numFmtId="165">
      <sharedItems containsBlank="1" longText="1"/>
    </cacheField>
    <cacheField name="Tipificacion objeccion" numFmtId="165">
      <sharedItems containsBlank="1"/>
    </cacheField>
    <cacheField name="Valor Radicado" numFmtId="165">
      <sharedItems containsSemiMixedTypes="0" containsString="0" containsNumber="1" containsInteger="1" minValue="0" maxValue="594300"/>
    </cacheField>
    <cacheField name="Valor Glosa Aceptada" numFmtId="165">
      <sharedItems containsSemiMixedTypes="0" containsString="0" containsNumber="1" containsInteger="1" minValue="0" maxValue="21006"/>
    </cacheField>
    <cacheField name="Valor Pagar" numFmtId="165">
      <sharedItems containsSemiMixedTypes="0" containsString="0" containsNumber="1" containsInteger="1" minValue="0" maxValue="594300"/>
    </cacheField>
    <cacheField name="Por pagar SAP" numFmtId="165">
      <sharedItems containsSemiMixedTypes="0" containsString="0" containsNumber="1" containsInteger="1" minValue="0" maxValue="80832"/>
    </cacheField>
    <cacheField name="P. abiertas doc" numFmtId="0">
      <sharedItems containsString="0" containsBlank="1" containsNumber="1" containsInteger="1" minValue="1221859071" maxValue="1222477851"/>
    </cacheField>
    <cacheField name="Valor compensacion SAP" numFmtId="165">
      <sharedItems containsSemiMixedTypes="0" containsString="0" containsNumber="1" containsInteger="1" minValue="0" maxValue="62150"/>
    </cacheField>
    <cacheField name="Doc compensacion" numFmtId="0">
      <sharedItems containsString="0" containsBlank="1" containsNumber="1" containsInteger="1" minValue="2201135939" maxValue="2201135939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5">
  <r>
    <n v="891380070"/>
    <s v="HOSP DEL ROSARIO (GINEBRA)"/>
    <s v="Plan Obligatorio de Salud (POS)- por EPS con facturacion Radicada"/>
    <s v="FV"/>
    <n v="1410458"/>
    <s v="FV1410458"/>
    <s v="891380070_FV1410458"/>
    <n v="693287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0686"/>
    <s v="FV1410686"/>
    <s v="891380070_FV1410686"/>
    <n v="44442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1314"/>
    <s v="FV1411314"/>
    <s v="891380070_FV1411314"/>
    <n v="100824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1316"/>
    <s v="FV1411316"/>
    <s v="891380070_FV1411316"/>
    <n v="43094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2541"/>
    <s v="FV1412541"/>
    <s v="891380070_FV1412541"/>
    <n v="745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subsidiado de salud (POSS)-por EPS - con facturacion radicada"/>
    <s v="FV"/>
    <n v="1413666"/>
    <s v="FV1413666"/>
    <s v="891380070_FV1413666"/>
    <n v="7400"/>
    <d v="2015-07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3826"/>
    <s v="FV1413826"/>
    <s v="891380070_FV1413826"/>
    <n v="45372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3827"/>
    <s v="FV1413827"/>
    <s v="891380070_FV1413827"/>
    <n v="44954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4152"/>
    <s v="FV1414152"/>
    <s v="891380070_FV1414152"/>
    <n v="52964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4248"/>
    <s v="FV1414248"/>
    <s v="891380070_FV1414248"/>
    <n v="37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4249"/>
    <s v="FV1414249"/>
    <s v="891380070_FV1414249"/>
    <n v="37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4250"/>
    <s v="FV1414250"/>
    <s v="891380070_FV1414250"/>
    <n v="37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4251"/>
    <s v="FV1414251"/>
    <s v="891380070_FV1414251"/>
    <n v="37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009"/>
    <s v="FV1415009"/>
    <s v="891380070_FV1415009"/>
    <n v="5843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121"/>
    <s v="FV1415121"/>
    <s v="891380070_FV1415121"/>
    <n v="111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123"/>
    <s v="FV1415123"/>
    <s v="891380070_FV1415123"/>
    <n v="148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124"/>
    <s v="FV1415124"/>
    <s v="891380070_FV1415124"/>
    <n v="11100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264"/>
    <s v="FV1415264"/>
    <s v="891380070_FV1415264"/>
    <n v="55556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403"/>
    <s v="FV1415403"/>
    <s v="891380070_FV1415403"/>
    <n v="45038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421"/>
    <s v="FV1415421"/>
    <s v="891380070_FV1415421"/>
    <n v="44442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15428"/>
    <s v="FV1415428"/>
    <s v="891380070_FV1415428"/>
    <n v="51575"/>
    <d v="2015-03-1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subsidiado de salud (POSS)-por EPS - con facturacion radicada"/>
    <s v="FV"/>
    <n v="1425181"/>
    <s v="FV1425181"/>
    <s v="891380070_FV1425181"/>
    <n v="44518"/>
    <d v="2015-07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subsidiado de salud (POSS)-por EPS - con facturacion radicada"/>
    <s v="FV"/>
    <n v="1431893"/>
    <s v="FV1431893"/>
    <s v="891380070_FV1431893"/>
    <n v="217371"/>
    <d v="2015-07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59738"/>
    <s v="FV1459738"/>
    <s v="891380070_FV1459738"/>
    <n v="2648"/>
    <d v="2015-08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66567"/>
    <s v="FV1466567"/>
    <s v="891380070_FV1466567"/>
    <n v="1225"/>
    <d v="2015-09-0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68014"/>
    <s v="FV1468014"/>
    <s v="891380070_FV1468014"/>
    <n v="74483"/>
    <d v="2015-09-0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0676"/>
    <s v="FV1470676"/>
    <s v="891380070_FV1470676"/>
    <n v="8931"/>
    <d v="2015-10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0773"/>
    <s v="FV1470773"/>
    <s v="891380070_FV1470773"/>
    <n v="14896"/>
    <d v="2015-10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3196"/>
    <s v="FV1473196"/>
    <s v="891380070_FV1473196"/>
    <n v="79942"/>
    <d v="2015-10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3838"/>
    <s v="FV1473838"/>
    <s v="891380070_FV1473838"/>
    <n v="98364"/>
    <d v="2015-10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4071"/>
    <s v="FV1474071"/>
    <s v="891380070_FV1474071"/>
    <n v="44710"/>
    <d v="2015-10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5987"/>
    <s v="FV1475987"/>
    <s v="891380070_FV1475987"/>
    <n v="43344"/>
    <d v="2015-10-14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79946"/>
    <s v="FV1479946"/>
    <s v="891380070_FV1479946"/>
    <n v="60220"/>
    <d v="2015-11-12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82070"/>
    <s v="FV1482070"/>
    <s v="891380070_FV1482070"/>
    <n v="111700"/>
    <d v="2015-11-12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82240"/>
    <s v="FV1482240"/>
    <s v="891380070_FV1482240"/>
    <n v="44664"/>
    <d v="2015-11-12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85414"/>
    <s v="FV1485414"/>
    <s v="891380070_FV1485414"/>
    <n v="45790"/>
    <d v="2015-11-12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487226"/>
    <s v="FV1487226"/>
    <s v="891380070_FV1487226"/>
    <n v="43598"/>
    <d v="2015-11-12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626113"/>
    <s v="FV1626113"/>
    <s v="891380070_FV1626113"/>
    <n v="100"/>
    <d v="2017-03-08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665219"/>
    <s v="FV1665219"/>
    <s v="891380070_FV1665219"/>
    <n v="91"/>
    <d v="2017-08-0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773030"/>
    <s v="FV1773030"/>
    <s v="891380070_FV1773030"/>
    <n v="4700"/>
    <d v="2018-08-3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0099"/>
    <s v="FEHR10099"/>
    <s v="891380070_FEHR10099"/>
    <n v="100040"/>
    <d v="2020-11-3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2228"/>
    <s v="FEHR2228"/>
    <s v="891380070_FEHR2228"/>
    <n v="57600"/>
    <d v="2020-11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3369"/>
    <s v="FEHR3369"/>
    <s v="891380070_FEHR3369"/>
    <n v="35100"/>
    <d v="2020-11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5062"/>
    <s v="FEHR5062"/>
    <s v="891380070_FEHR5062"/>
    <n v="177900"/>
    <d v="2020-11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561"/>
    <s v="FEHR561"/>
    <s v="891380070_FEHR561"/>
    <n v="135240"/>
    <d v="2020-11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777"/>
    <s v="FEHR777"/>
    <s v="891380070_FEHR777"/>
    <n v="57600"/>
    <d v="2020-11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923378"/>
    <s v="FV1923378"/>
    <s v="891380070_FV1923378"/>
    <n v="100"/>
    <d v="2020-03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941410"/>
    <s v="FV1941410"/>
    <s v="891380070_FV1941410"/>
    <n v="87800"/>
    <d v="2020-06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V"/>
    <n v="1949576"/>
    <s v="FV1949576"/>
    <s v="891380070_FV1949576"/>
    <n v="97400"/>
    <d v="2020-07-10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34092"/>
    <s v="FEHR34092"/>
    <s v="891380070_FEHR34092"/>
    <n v="114290"/>
    <d v="2021-05-03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36099"/>
    <s v="FEHR36099"/>
    <s v="891380070_FEHR36099"/>
    <n v="21006"/>
    <d v="2021-05-31T00:00:00"/>
    <d v="2021-06-17T00:00:00"/>
    <x v="1"/>
    <s v="Finalizada"/>
    <m/>
    <n v="238000"/>
    <n v="0"/>
    <m/>
    <m/>
    <n v="238000"/>
    <n v="21006"/>
    <n v="216994"/>
    <n v="0"/>
    <m/>
    <n v="0"/>
    <m/>
    <m/>
    <d v="2024-06-30T00:00:00"/>
  </r>
  <r>
    <n v="891380070"/>
    <s v="HOSP DEL ROSARIO (GINEBRA)"/>
    <s v="Plan Obligatorio de Salud (POS)- por EPS con facturacion Radicada"/>
    <s v="FEHR"/>
    <n v="36493"/>
    <s v="FEHR36493"/>
    <s v="891380070_FEHR36493"/>
    <n v="238000"/>
    <d v="2021-05-31T00:00:00"/>
    <d v="2023-10-02T07:00:00"/>
    <x v="2"/>
    <s v="Devuelta"/>
    <m/>
    <n v="238000"/>
    <n v="238000"/>
    <s v="SE REALIZA DEVOLUCION DE FACTURA, DE ACUERDO A LA FECHA DE TOMA 24/03/2021 DE LA  MUESTRA 908856 PCR EL VALOR MAXIMO POR COBRO ES DE $216.994 POR LO CUAL SE SOLICITA ENVIAR NOTA CREDITO POR EL EXCEDENTE $21.006"/>
    <s v="SOPORTE"/>
    <n v="2380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37442"/>
    <s v="FEHR37442"/>
    <s v="891380070_FEHR37442"/>
    <n v="5500"/>
    <d v="2022-12-3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38666"/>
    <s v="FEHR38666"/>
    <s v="891380070_FEHR38666"/>
    <n v="5500"/>
    <d v="2022-12-3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38750"/>
    <s v="FEHR38750"/>
    <s v="891380070_FEHR38750"/>
    <n v="21006"/>
    <d v="2021-05-31T00:00:00"/>
    <d v="2021-06-17T00:00:00"/>
    <x v="1"/>
    <s v="Finalizada"/>
    <m/>
    <n v="238000"/>
    <n v="0"/>
    <m/>
    <m/>
    <n v="238000"/>
    <n v="21006"/>
    <n v="216994"/>
    <n v="0"/>
    <m/>
    <n v="0"/>
    <m/>
    <m/>
    <d v="2024-06-30T00:00:00"/>
  </r>
  <r>
    <n v="891380070"/>
    <s v="HOSP DEL ROSARIO (GINEBRA)"/>
    <s v="Plan Obligatorio de Salud (POS)- por EPS con facturacion Radicada"/>
    <s v="FEHR"/>
    <n v="42699"/>
    <s v="FEHR42699"/>
    <s v="891380070_FEHR42699"/>
    <n v="5500"/>
    <d v="2021-06-30T00:00:00"/>
    <d v="2021-08-27T00:00:00"/>
    <x v="2"/>
    <s v="Devuelta"/>
    <m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5500"/>
    <n v="0"/>
    <n v="0"/>
    <n v="0"/>
    <m/>
    <n v="0"/>
    <m/>
    <m/>
    <d v="2024-06-30T00:00:00"/>
  </r>
  <r>
    <n v="891380070"/>
    <s v="HOSP DEL ROSARIO (GINEBRA)"/>
    <s v="Plan subsidiado de salud (POSS)-por EPS - con facturacion radicada"/>
    <s v="FEHR"/>
    <n v="43207"/>
    <s v="FEHR43207"/>
    <s v="891380070_FEHR43207"/>
    <n v="5500"/>
    <d v="2021-06-30T00:00:00"/>
    <d v="2021-08-27T00:00:00"/>
    <x v="2"/>
    <s v="Devuelta"/>
    <m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55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43289"/>
    <s v="FEHR43289"/>
    <s v="891380070_FEHR43289"/>
    <n v="109400"/>
    <d v="2021-06-30T00:00:00"/>
    <e v="#N/A"/>
    <x v="0"/>
    <s v="Para cargar RIPS o soportes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45305"/>
    <s v="FEHR45305"/>
    <s v="891380070_FEHR45305"/>
    <n v="72190"/>
    <d v="2021-06-30T00:00:00"/>
    <e v="#N/A"/>
    <x v="0"/>
    <s v="Para cargar RIPS o soportes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45620"/>
    <s v="FEHR45620"/>
    <s v="891380070_FEHR45620"/>
    <n v="59700"/>
    <d v="2021-06-30T00:00:00"/>
    <e v="#N/A"/>
    <x v="0"/>
    <s v="Para cargar RIPS o soportes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subsidiado de salud (POSS)-por EPS - con facturacion radicada"/>
    <s v="FEHR"/>
    <n v="46087"/>
    <s v="FEHR46087"/>
    <s v="891380070_FEHR46087"/>
    <n v="62150"/>
    <d v="2021-06-30T00:00:00"/>
    <d v="2021-08-31T00:00:00"/>
    <x v="3"/>
    <s v="Finalizada"/>
    <m/>
    <n v="62150"/>
    <n v="0"/>
    <m/>
    <m/>
    <n v="62150"/>
    <n v="0"/>
    <n v="62150"/>
    <n v="0"/>
    <m/>
    <n v="62150"/>
    <n v="2201135939"/>
    <s v="22.11.2021"/>
    <d v="2024-06-30T00:00:00"/>
  </r>
  <r>
    <n v="891380070"/>
    <s v="HOSP DEL ROSARIO (GINEBRA)"/>
    <s v="Plan Obligatorio de Salud (POS)- por EPS con facturacion Radicada"/>
    <s v="FEHR"/>
    <n v="51891"/>
    <s v="FEHR51891"/>
    <s v="891380070_FEHR51891"/>
    <n v="5500"/>
    <d v="2021-08-31T00:00:00"/>
    <d v="2023-06-09T00:00:00"/>
    <x v="2"/>
    <s v="Devuelta"/>
    <m/>
    <n v="5500"/>
    <n v="5500"/>
    <s v="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55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53271"/>
    <s v="FEHR53271"/>
    <s v="891380070_FEHR53271"/>
    <n v="99400"/>
    <d v="2021-08-31T00:00:00"/>
    <d v="2021-09-11T00:00:00"/>
    <x v="4"/>
    <s v="Finalizada"/>
    <s v="ESTADO DOS"/>
    <n v="99400"/>
    <n v="0"/>
    <m/>
    <m/>
    <n v="99400"/>
    <n v="18568"/>
    <n v="80832"/>
    <n v="80832"/>
    <n v="1221859071"/>
    <n v="0"/>
    <m/>
    <m/>
    <d v="2024-06-30T00:00:00"/>
  </r>
  <r>
    <n v="891380070"/>
    <s v="HOSP DEL ROSARIO (GINEBRA)"/>
    <s v="Plan Obligatorio de Salud (POS)- por EPS con facturacion Radicada"/>
    <s v="FEHR"/>
    <n v="54573"/>
    <s v="FEHR54573"/>
    <s v="891380070_FEHR54573"/>
    <n v="71880"/>
    <d v="2021-08-31T00:00:00"/>
    <d v="2023-06-09T00:00:00"/>
    <x v="2"/>
    <s v="Devuelta"/>
    <m/>
    <n v="71880"/>
    <n v="71880"/>
    <s v="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7188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70063"/>
    <s v="FEHR70063"/>
    <s v="891380070_FEHR70063"/>
    <n v="59700"/>
    <d v="2021-12-31T00:00:00"/>
    <d v="2022-01-17T00:00:00"/>
    <x v="2"/>
    <s v="Devuelta"/>
    <m/>
    <n v="59700"/>
    <n v="59700"/>
    <s v="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597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01215"/>
    <s v="FEHR101215"/>
    <s v="891380070_FEHR101215"/>
    <n v="10500"/>
    <d v="2022-07-31T00:00:00"/>
    <d v="2022-09-15T00:00:00"/>
    <x v="2"/>
    <s v="Devuelta"/>
    <m/>
    <n v="10500"/>
    <n v="10500"/>
    <s v="MIGRACION"/>
    <s v="AUTORIZACION"/>
    <n v="105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70788"/>
    <s v="FEHR70788"/>
    <s v="891380070_FEHR70788"/>
    <n v="140030"/>
    <d v="2022-01-31T00:00:00"/>
    <d v="2022-02-21T00:00:00"/>
    <x v="2"/>
    <s v="Devuelta"/>
    <m/>
    <n v="140030"/>
    <n v="140030"/>
    <s v="MIGRACION: 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"/>
    <s v="AUTORIZACION"/>
    <n v="14003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77755"/>
    <s v="FEHR77755"/>
    <s v="891380070_FEHR77755"/>
    <n v="67040"/>
    <d v="2022-02-28T00:00:00"/>
    <e v="#N/A"/>
    <x v="0"/>
    <s v="Para cargar RIPS o soportes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23426"/>
    <s v="FEHR123426"/>
    <s v="891380070_FEHR123426"/>
    <n v="79400"/>
    <d v="2023-07-31T00:00:00"/>
    <e v="#N/A"/>
    <x v="0"/>
    <s v="Para cargar RIPS o soportes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26080"/>
    <s v="FEHR126080"/>
    <s v="891380070_FEHR126080"/>
    <n v="81900"/>
    <d v="2023-07-3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28329"/>
    <s v="FEHR128329"/>
    <s v="891380070_FEHR128329"/>
    <n v="76200"/>
    <d v="2023-02-28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29871"/>
    <s v="FEHR129871"/>
    <s v="891380070_FEHR129871"/>
    <n v="3300"/>
    <d v="2023-07-31T00:00:00"/>
    <e v="#N/A"/>
    <x v="0"/>
    <e v="#N/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31110"/>
    <s v="FEHR131110"/>
    <s v="891380070_FEHR131110"/>
    <n v="1400"/>
    <d v="2023-02-28T00:00:00"/>
    <d v="2023-06-09T00:00:00"/>
    <x v="2"/>
    <s v="Devuelta"/>
    <m/>
    <n v="1400"/>
    <n v="1400"/>
    <s v="PAIWEB. SE DEVUELVE LA FACTURA POR QUE EL SERVICIO NO SE ENC UENTRA REGISTRADO EN LA PAIWEB  19976172-04"/>
    <s v="VACUNA"/>
    <n v="14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31161"/>
    <s v="FEHR131161"/>
    <s v="891380070_FEHR131161"/>
    <n v="13200"/>
    <d v="2023-02-28T00:00:00"/>
    <d v="2023-06-09T00:00:00"/>
    <x v="2"/>
    <s v="Devuelta"/>
    <m/>
    <n v="13200"/>
    <n v="13200"/>
    <s v="PAIWEB. SE DEVUELVE LA FACTURA POR QUE EL SERVICIO NO SE ENC UENTRA REGISTRADO EN LA PAIWEB  019977336-01"/>
    <s v="VACUNA"/>
    <n v="1320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49632"/>
    <s v="FEHR149632"/>
    <s v="891380070_FEHR149632"/>
    <n v="77600"/>
    <d v="2023-06-30T00:00:00"/>
    <d v="2023-10-02T07:00:00"/>
    <x v="2"/>
    <s v="Devuelta"/>
    <m/>
    <n v="0"/>
    <n v="77600"/>
    <s v="SOPORTES:  SE DEVUELVE FACTURA FEHR149632, LOS SOPORTES RADICADOS PERTENECEN A LA FACTURA FEHR150852, Y NO CORRESPONDEN  A LO SOPORTADO. "/>
    <s v="SOPORTE"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55355"/>
    <s v="FEHR155355"/>
    <s v="891380070_FEHR155355"/>
    <n v="7000"/>
    <d v="2023-07-31T00:00:00"/>
    <d v="2023-10-02T07:00:00"/>
    <x v="2"/>
    <s v="Devuelta"/>
    <m/>
    <n v="0"/>
    <n v="7000"/>
    <s v="SOPORTES:  SE DEVUELVE FACTURA FEHR155355, LOS SOPORTES RADICADOS PERTENECEN A LA FACTURA FEHR155186, Y NO CORRESPONDEN  A LO SOPORTADO. "/>
    <s v="SOPORTE"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55724"/>
    <s v="FEHR155724"/>
    <s v="891380070_FEHR155724"/>
    <n v="141000"/>
    <d v="2023-07-31T00:00:00"/>
    <d v="2023-10-02T07:00:00"/>
    <x v="2"/>
    <s v="Devuelta"/>
    <m/>
    <n v="0"/>
    <n v="141000"/>
    <s v="soportes: se glosa factura,  los soportes adjuntos son de la factura FEHR155186, FACTURA ADJUNTAR LOS SOPORTES CORRESPIONDIENTES A LA FACTRUA RADICADA."/>
    <s v="SOPORTE"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61623"/>
    <s v="FEHR161623"/>
    <s v="891380070_FEHR161623"/>
    <n v="93300"/>
    <d v="2023-09-30T00:00:00"/>
    <d v="2023-10-10T14:19:37"/>
    <x v="2"/>
    <s v="Devuelta"/>
    <m/>
    <n v="0"/>
    <n v="93300"/>
    <s v="AUT:  Se devuelve factura con soportes originales, porque no se evidencia la autorización del servicio  de urgencias, solicitar autorización para dar tramite de pago al correo capautorizaciones@epsdelagente.com.co."/>
    <s v="AUTORIZACION"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62074"/>
    <s v="FEHR162074"/>
    <s v="891380070_FEHR162074"/>
    <n v="143000"/>
    <d v="2023-09-30T00:00:00"/>
    <d v="2023-10-10T15:00:26"/>
    <x v="2"/>
    <s v="Devuelta"/>
    <m/>
    <n v="0"/>
    <n v="143000"/>
    <s v="AUT:SE DEVUELVE FACTURA NO SE EVIDENCIA AUTORIZACION PARA EL SERVICIO PRESTADO, SEGUN LA RES 3047 LA SOLICITUD DE LA AUT se realizará dentro de las cuatro (4) horas siguientes a la terminación de dicha atención, a más tardar dentro de las 12 horas siguientes a  la terminación de la atención, luego de tres (3) intentos de envío debidamente soportados con los correos, la entidad no presenta los 3 envíos de  correos para la solicitud de la AUT. ART 4 RES 3047. Por favor solicitar AUT, para dar tramite de pago. "/>
    <s v="AUTORIZACION"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79990"/>
    <s v="FEHR179990"/>
    <s v="891380070_FEHR179990"/>
    <n v="158300"/>
    <d v="2024-03-31T00:00:00"/>
    <d v="2024-04-09T12:37:56"/>
    <x v="2"/>
    <s v="Devuelta"/>
    <m/>
    <n v="0"/>
    <n v="158300"/>
    <s v="AUT: SE REALIZA DEVOLUCIÓN DE FACTURA CON SOPORTES COMPLETOS, La autorización 122300261254, se encuentra facturada en la fecha: 17/04/2024 en factura FEHR179760, FAVOR COMUNICARSE CON EL ÁREA ENCARGADA, SOLICITARLA A LA CAP,  A LA SIGUIENTE DIRECCIÓN ELECTRÓNICA: autorizacionescap@epsdelagente.com.co"/>
    <s v="AUTORIZACION"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2981"/>
    <s v="FEHR182981"/>
    <s v="891380070_FEHR182981"/>
    <n v="121400"/>
    <d v="2024-05-31T00:00:00"/>
    <d v="2024-07-02T07:00:00"/>
    <x v="5"/>
    <s v="Finalizada"/>
    <m/>
    <n v="121400"/>
    <n v="0"/>
    <m/>
    <m/>
    <n v="121400"/>
    <n v="0"/>
    <n v="1214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3762"/>
    <s v="FEHR183762"/>
    <s v="891380070_FEHR183762"/>
    <n v="199100"/>
    <d v="2024-05-31T00:00:00"/>
    <d v="2024-07-02T07:00:00"/>
    <x v="5"/>
    <s v="Finalizada"/>
    <m/>
    <n v="199100"/>
    <n v="0"/>
    <m/>
    <m/>
    <n v="199100"/>
    <n v="0"/>
    <n v="1991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4277"/>
    <s v="FEHR184277"/>
    <s v="891380070_FEHR184277"/>
    <n v="185600"/>
    <d v="2024-05-31T00:00:00"/>
    <d v="2024-07-02T07:00:00"/>
    <x v="5"/>
    <s v="Finalizada"/>
    <m/>
    <n v="185600"/>
    <n v="0"/>
    <m/>
    <m/>
    <n v="185600"/>
    <n v="0"/>
    <n v="18560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4327"/>
    <s v="FEHR184327"/>
    <s v="891380070_FEHR184327"/>
    <n v="159900"/>
    <d v="2024-05-31T00:00:00"/>
    <d v="2024-07-02T07:00:00"/>
    <x v="5"/>
    <s v="Finalizada"/>
    <m/>
    <n v="159900"/>
    <n v="0"/>
    <m/>
    <m/>
    <n v="159900"/>
    <n v="0"/>
    <n v="1599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4672"/>
    <s v="FEHR184672"/>
    <s v="891380070_FEHR184672"/>
    <n v="145200"/>
    <d v="2024-05-31T00:00:00"/>
    <d v="2024-07-02T07:00:00"/>
    <x v="6"/>
    <s v="Para auditoria de pertinencia"/>
    <m/>
    <n v="0"/>
    <n v="0"/>
    <m/>
    <m/>
    <n v="0"/>
    <n v="0"/>
    <n v="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4751"/>
    <s v="FEHR184751"/>
    <s v="891380070_FEHR184751"/>
    <n v="103500"/>
    <d v="2024-05-31T00:00:00"/>
    <d v="2024-07-02T07:00:00"/>
    <x v="5"/>
    <s v="Finalizada"/>
    <m/>
    <n v="103500"/>
    <n v="0"/>
    <m/>
    <m/>
    <n v="103500"/>
    <n v="0"/>
    <n v="10350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4761"/>
    <s v="FEHR184761"/>
    <s v="891380070_FEHR184761"/>
    <n v="88900"/>
    <d v="2024-05-31T00:00:00"/>
    <d v="2024-07-02T07:00:00"/>
    <x v="5"/>
    <s v="Finalizada"/>
    <m/>
    <n v="88900"/>
    <n v="0"/>
    <m/>
    <m/>
    <n v="88900"/>
    <n v="0"/>
    <n v="889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4762"/>
    <s v="FEHR184762"/>
    <s v="891380070_FEHR184762"/>
    <n v="44600"/>
    <d v="2024-05-31T00:00:00"/>
    <d v="2024-07-02T07:00:00"/>
    <x v="5"/>
    <s v="Finalizada"/>
    <m/>
    <n v="44600"/>
    <n v="0"/>
    <m/>
    <m/>
    <n v="44600"/>
    <n v="0"/>
    <n v="44600"/>
    <n v="44600"/>
    <n v="1222477851"/>
    <n v="0"/>
    <m/>
    <m/>
    <d v="2024-06-30T00:00:00"/>
  </r>
  <r>
    <n v="891380070"/>
    <s v="HOSP DEL ROSARIO (GINEBRA)"/>
    <s v="Plan Obligatorio de Salud (POS)- por EPS con facturacion Radicada"/>
    <s v="FEHR"/>
    <n v="184853"/>
    <s v="FEHR184853"/>
    <s v="891380070_FEHR184853"/>
    <n v="91300"/>
    <d v="2024-05-31T00:00:00"/>
    <d v="2024-07-02T07:00:00"/>
    <x v="5"/>
    <s v="Finalizada"/>
    <m/>
    <n v="91300"/>
    <n v="0"/>
    <m/>
    <m/>
    <n v="91300"/>
    <n v="0"/>
    <n v="9130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4888"/>
    <s v="FEHR184888"/>
    <s v="891380070_FEHR184888"/>
    <n v="201400"/>
    <d v="2024-06-30T00:00:00"/>
    <d v="2024-07-10T10:45:35"/>
    <x v="5"/>
    <s v="Finalizada"/>
    <m/>
    <n v="201400"/>
    <n v="0"/>
    <m/>
    <m/>
    <n v="201400"/>
    <n v="0"/>
    <n v="2014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5127"/>
    <s v="FEHR185127"/>
    <s v="891380070_FEHR185127"/>
    <n v="594300"/>
    <d v="2024-06-30T00:00:00"/>
    <d v="2024-07-10T10:48:20"/>
    <x v="5"/>
    <s v="Finalizada"/>
    <m/>
    <n v="594300"/>
    <n v="0"/>
    <m/>
    <m/>
    <n v="594300"/>
    <n v="0"/>
    <n v="5943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5230"/>
    <s v="FEHR185230"/>
    <s v="891380070_FEHR185230"/>
    <n v="109600"/>
    <d v="2024-06-30T00:00:00"/>
    <d v="2024-07-10T10:51:57"/>
    <x v="5"/>
    <s v="Finalizada"/>
    <m/>
    <n v="109600"/>
    <n v="0"/>
    <m/>
    <m/>
    <n v="109600"/>
    <n v="0"/>
    <n v="109600"/>
    <n v="0"/>
    <m/>
    <n v="0"/>
    <m/>
    <m/>
    <d v="2024-06-30T00:00:00"/>
  </r>
  <r>
    <n v="891380070"/>
    <s v="HOSP DEL ROSARIO (GINEBRA)"/>
    <s v="Plan subsidiado de salud (POSS)-por EPS - con facturacion radicada"/>
    <s v="FEHR"/>
    <n v="185394"/>
    <s v="FEHR185394"/>
    <s v="891380070_FEHR185394"/>
    <n v="89000"/>
    <d v="2024-06-30T00:00:00"/>
    <d v="2024-07-10T10:54:23"/>
    <x v="5"/>
    <s v="Finalizada"/>
    <m/>
    <n v="89000"/>
    <n v="0"/>
    <m/>
    <m/>
    <n v="89000"/>
    <n v="0"/>
    <n v="8900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5832"/>
    <s v="FEHR185832"/>
    <s v="891380070_FEHR185832"/>
    <n v="256300"/>
    <d v="2024-06-30T00:00:00"/>
    <d v="2024-07-10T10:56:50"/>
    <x v="5"/>
    <s v="Finalizada"/>
    <m/>
    <n v="256300"/>
    <n v="0"/>
    <m/>
    <m/>
    <n v="256300"/>
    <n v="0"/>
    <n v="256300"/>
    <n v="0"/>
    <m/>
    <n v="0"/>
    <m/>
    <m/>
    <d v="2024-06-30T00:00:00"/>
  </r>
  <r>
    <n v="891380070"/>
    <s v="HOSP DEL ROSARIO (GINEBRA)"/>
    <s v="Plan Obligatorio de Salud (POS)- por EPS con facturacion Radicada"/>
    <s v="FEHR"/>
    <n v="185835"/>
    <s v="FEHR185835"/>
    <s v="891380070_FEHR185835"/>
    <n v="234700"/>
    <d v="2024-06-30T00:00:00"/>
    <d v="2024-07-10T11:00:35"/>
    <x v="5"/>
    <s v="Finalizada"/>
    <m/>
    <n v="234700"/>
    <n v="0"/>
    <m/>
    <m/>
    <n v="234700"/>
    <n v="0"/>
    <n v="234700"/>
    <n v="0"/>
    <m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1" firstHeaderRow="0" firstDataRow="1" firstDataCol="1"/>
  <pivotFields count="26">
    <pivotField numFmtId="1" showAll="0"/>
    <pivotField showAll="0"/>
    <pivotField showAll="0"/>
    <pivotField showAll="0"/>
    <pivotField numFmtId="1" showAll="0"/>
    <pivotField showAll="0"/>
    <pivotField showAll="0"/>
    <pivotField dataField="1" numFmtId="165" showAll="0"/>
    <pivotField numFmtId="14" showAll="0"/>
    <pivotField showAll="0"/>
    <pivotField axis="axisRow" dataField="1" showAll="0">
      <items count="8">
        <item x="1"/>
        <item x="3"/>
        <item x="4"/>
        <item x="2"/>
        <item x="6"/>
        <item x="0"/>
        <item x="5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numFmtId="165" showAll="0"/>
    <pivotField dataField="1"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0" subtotal="count" baseField="0" baseItem="0"/>
    <dataField name="Saldo IPS " fld="7" baseField="0" baseItem="0" numFmtId="165"/>
    <dataField name=" Valor Glosa Aceptada " fld="18" baseField="0" baseItem="0" numFmtId="165"/>
  </dataFields>
  <formats count="25">
    <format dxfId="142">
      <pivotArea type="all" dataOnly="0" outline="0" fieldPosition="0"/>
    </format>
    <format dxfId="141">
      <pivotArea outline="0" collapsedLevelsAreSubtotals="1" fieldPosition="0"/>
    </format>
    <format dxfId="140">
      <pivotArea field="10" type="button" dataOnly="0" labelOnly="1" outline="0" axis="axisRow" fieldPosition="0"/>
    </format>
    <format dxfId="139">
      <pivotArea dataOnly="0" labelOnly="1" fieldPosition="0">
        <references count="1">
          <reference field="10" count="0"/>
        </references>
      </pivotArea>
    </format>
    <format dxfId="138">
      <pivotArea dataOnly="0" labelOnly="1" grandRow="1" outline="0" fieldPosition="0"/>
    </format>
    <format dxfId="1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6">
      <pivotArea field="10" type="button" dataOnly="0" labelOnly="1" outline="0" axis="axisRow" fieldPosition="0"/>
    </format>
    <format dxfId="135">
      <pivotArea dataOnly="0" labelOnly="1" fieldPosition="0">
        <references count="1">
          <reference field="10" count="0"/>
        </references>
      </pivotArea>
    </format>
    <format dxfId="134">
      <pivotArea dataOnly="0" labelOnly="1" grandRow="1" outline="0" fieldPosition="0"/>
    </format>
    <format dxfId="13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5">
      <pivotArea field="10" type="button" dataOnly="0" labelOnly="1" outline="0" axis="axisRow" fieldPosition="0"/>
    </format>
    <format dxfId="9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3">
      <pivotArea grandRow="1" outline="0" collapsedLevelsAreSubtotals="1" fieldPosition="0"/>
    </format>
    <format dxfId="92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4"/>
  <sheetViews>
    <sheetView workbookViewId="0">
      <selection activeCell="C13" sqref="C13"/>
    </sheetView>
  </sheetViews>
  <sheetFormatPr baseColWidth="10" defaultRowHeight="14.5" x14ac:dyDescent="0.35"/>
  <cols>
    <col min="3" max="3" width="54.36328125" customWidth="1"/>
    <col min="4" max="4" width="42" customWidth="1"/>
    <col min="5" max="5" width="9.1796875" customWidth="1"/>
  </cols>
  <sheetData>
    <row r="1" spans="2:8" x14ac:dyDescent="0.35">
      <c r="B1" s="10" t="s">
        <v>14</v>
      </c>
    </row>
    <row r="3" spans="2:8" ht="26" x14ac:dyDescent="0.6">
      <c r="B3" s="6" t="s">
        <v>12</v>
      </c>
      <c r="C3" s="6"/>
    </row>
    <row r="7" spans="2:8" ht="15.5" x14ac:dyDescent="0.35">
      <c r="B7" s="7" t="s">
        <v>13</v>
      </c>
      <c r="C7" s="7"/>
    </row>
    <row r="8" spans="2:8" ht="19.25" customHeight="1" x14ac:dyDescent="0.35">
      <c r="B8" s="1" t="s">
        <v>5</v>
      </c>
      <c r="C8" s="1" t="s">
        <v>0</v>
      </c>
      <c r="D8" s="1" t="s">
        <v>6</v>
      </c>
      <c r="E8" s="1" t="s">
        <v>7</v>
      </c>
      <c r="F8" s="5" t="s">
        <v>11</v>
      </c>
      <c r="G8" s="5" t="s">
        <v>10</v>
      </c>
      <c r="H8" s="2" t="s">
        <v>1</v>
      </c>
    </row>
    <row r="9" spans="2:8" x14ac:dyDescent="0.35">
      <c r="B9" s="3">
        <v>891380070</v>
      </c>
      <c r="C9" s="3" t="s">
        <v>2</v>
      </c>
      <c r="D9" s="3" t="s">
        <v>3</v>
      </c>
      <c r="E9" s="3" t="s">
        <v>8</v>
      </c>
      <c r="F9" s="3">
        <v>1410458</v>
      </c>
      <c r="G9" s="3">
        <v>693287</v>
      </c>
      <c r="H9" s="4">
        <v>42076</v>
      </c>
    </row>
    <row r="10" spans="2:8" x14ac:dyDescent="0.35">
      <c r="B10" s="3">
        <v>891380070</v>
      </c>
      <c r="C10" s="3" t="s">
        <v>2</v>
      </c>
      <c r="D10" s="3" t="s">
        <v>3</v>
      </c>
      <c r="E10" s="3" t="s">
        <v>8</v>
      </c>
      <c r="F10" s="3">
        <v>1410686</v>
      </c>
      <c r="G10" s="3">
        <v>44442</v>
      </c>
      <c r="H10" s="4">
        <v>42076</v>
      </c>
    </row>
    <row r="11" spans="2:8" x14ac:dyDescent="0.35">
      <c r="B11" s="3">
        <v>891380070</v>
      </c>
      <c r="C11" s="3" t="s">
        <v>2</v>
      </c>
      <c r="D11" s="3" t="s">
        <v>3</v>
      </c>
      <c r="E11" s="3" t="s">
        <v>8</v>
      </c>
      <c r="F11" s="3">
        <v>1411314</v>
      </c>
      <c r="G11" s="3">
        <v>100824</v>
      </c>
      <c r="H11" s="4">
        <v>42076</v>
      </c>
    </row>
    <row r="12" spans="2:8" x14ac:dyDescent="0.35">
      <c r="B12" s="3">
        <v>891380070</v>
      </c>
      <c r="C12" s="3" t="s">
        <v>2</v>
      </c>
      <c r="D12" s="3" t="s">
        <v>3</v>
      </c>
      <c r="E12" s="3" t="s">
        <v>8</v>
      </c>
      <c r="F12" s="3">
        <v>1411316</v>
      </c>
      <c r="G12" s="3">
        <v>43094</v>
      </c>
      <c r="H12" s="4">
        <v>42076</v>
      </c>
    </row>
    <row r="13" spans="2:8" x14ac:dyDescent="0.35">
      <c r="B13" s="3">
        <v>891380070</v>
      </c>
      <c r="C13" s="3" t="s">
        <v>2</v>
      </c>
      <c r="D13" s="3" t="s">
        <v>3</v>
      </c>
      <c r="E13" s="3" t="s">
        <v>8</v>
      </c>
      <c r="F13" s="3">
        <v>1412541</v>
      </c>
      <c r="G13" s="3">
        <v>74500</v>
      </c>
      <c r="H13" s="4">
        <v>42076</v>
      </c>
    </row>
    <row r="14" spans="2:8" x14ac:dyDescent="0.35">
      <c r="B14" s="3">
        <v>891380070</v>
      </c>
      <c r="C14" s="3" t="s">
        <v>2</v>
      </c>
      <c r="D14" s="3" t="s">
        <v>4</v>
      </c>
      <c r="E14" s="3" t="s">
        <v>8</v>
      </c>
      <c r="F14" s="3">
        <v>1413666</v>
      </c>
      <c r="G14" s="3">
        <v>7400</v>
      </c>
      <c r="H14" s="4">
        <v>42199</v>
      </c>
    </row>
    <row r="15" spans="2:8" x14ac:dyDescent="0.35">
      <c r="B15" s="3">
        <v>891380070</v>
      </c>
      <c r="C15" s="3" t="s">
        <v>2</v>
      </c>
      <c r="D15" s="3" t="s">
        <v>3</v>
      </c>
      <c r="E15" s="3" t="s">
        <v>8</v>
      </c>
      <c r="F15" s="3">
        <v>1413826</v>
      </c>
      <c r="G15" s="3">
        <v>45372</v>
      </c>
      <c r="H15" s="4">
        <v>42076</v>
      </c>
    </row>
    <row r="16" spans="2:8" x14ac:dyDescent="0.35">
      <c r="B16" s="3">
        <v>891380070</v>
      </c>
      <c r="C16" s="3" t="s">
        <v>2</v>
      </c>
      <c r="D16" s="3" t="s">
        <v>3</v>
      </c>
      <c r="E16" s="3" t="s">
        <v>8</v>
      </c>
      <c r="F16" s="3">
        <v>1413827</v>
      </c>
      <c r="G16" s="3">
        <v>44954</v>
      </c>
      <c r="H16" s="4">
        <v>42076</v>
      </c>
    </row>
    <row r="17" spans="2:8" x14ac:dyDescent="0.35">
      <c r="B17" s="3">
        <v>891380070</v>
      </c>
      <c r="C17" s="3" t="s">
        <v>2</v>
      </c>
      <c r="D17" s="3" t="s">
        <v>3</v>
      </c>
      <c r="E17" s="3" t="s">
        <v>8</v>
      </c>
      <c r="F17" s="3">
        <v>1414152</v>
      </c>
      <c r="G17" s="3">
        <v>52964</v>
      </c>
      <c r="H17" s="4">
        <v>42076</v>
      </c>
    </row>
    <row r="18" spans="2:8" x14ac:dyDescent="0.35">
      <c r="B18" s="3">
        <v>891380070</v>
      </c>
      <c r="C18" s="3" t="s">
        <v>2</v>
      </c>
      <c r="D18" s="3" t="s">
        <v>3</v>
      </c>
      <c r="E18" s="3" t="s">
        <v>8</v>
      </c>
      <c r="F18" s="3">
        <v>1414248</v>
      </c>
      <c r="G18" s="3">
        <v>3700</v>
      </c>
      <c r="H18" s="4">
        <v>42076</v>
      </c>
    </row>
    <row r="19" spans="2:8" x14ac:dyDescent="0.35">
      <c r="B19" s="3">
        <v>891380070</v>
      </c>
      <c r="C19" s="3" t="s">
        <v>2</v>
      </c>
      <c r="D19" s="3" t="s">
        <v>3</v>
      </c>
      <c r="E19" s="3" t="s">
        <v>8</v>
      </c>
      <c r="F19" s="3">
        <v>1414249</v>
      </c>
      <c r="G19" s="3">
        <v>3700</v>
      </c>
      <c r="H19" s="4">
        <v>42076</v>
      </c>
    </row>
    <row r="20" spans="2:8" x14ac:dyDescent="0.35">
      <c r="B20" s="3">
        <v>891380070</v>
      </c>
      <c r="C20" s="3" t="s">
        <v>2</v>
      </c>
      <c r="D20" s="3" t="s">
        <v>3</v>
      </c>
      <c r="E20" s="3" t="s">
        <v>8</v>
      </c>
      <c r="F20" s="3">
        <v>1414250</v>
      </c>
      <c r="G20" s="3">
        <v>3700</v>
      </c>
      <c r="H20" s="4">
        <v>42076</v>
      </c>
    </row>
    <row r="21" spans="2:8" x14ac:dyDescent="0.35">
      <c r="B21" s="3">
        <v>891380070</v>
      </c>
      <c r="C21" s="3" t="s">
        <v>2</v>
      </c>
      <c r="D21" s="3" t="s">
        <v>3</v>
      </c>
      <c r="E21" s="3" t="s">
        <v>8</v>
      </c>
      <c r="F21" s="3">
        <v>1414251</v>
      </c>
      <c r="G21" s="3">
        <v>3700</v>
      </c>
      <c r="H21" s="4">
        <v>42076</v>
      </c>
    </row>
    <row r="22" spans="2:8" x14ac:dyDescent="0.35">
      <c r="B22" s="3">
        <v>891380070</v>
      </c>
      <c r="C22" s="3" t="s">
        <v>2</v>
      </c>
      <c r="D22" s="3" t="s">
        <v>3</v>
      </c>
      <c r="E22" s="3" t="s">
        <v>8</v>
      </c>
      <c r="F22" s="3">
        <v>1415009</v>
      </c>
      <c r="G22" s="3">
        <v>58430</v>
      </c>
      <c r="H22" s="4">
        <v>42076</v>
      </c>
    </row>
    <row r="23" spans="2:8" x14ac:dyDescent="0.35">
      <c r="B23" s="3">
        <v>891380070</v>
      </c>
      <c r="C23" s="3" t="s">
        <v>2</v>
      </c>
      <c r="D23" s="3" t="s">
        <v>3</v>
      </c>
      <c r="E23" s="3" t="s">
        <v>8</v>
      </c>
      <c r="F23" s="3">
        <v>1415121</v>
      </c>
      <c r="G23" s="3">
        <v>11100</v>
      </c>
      <c r="H23" s="4">
        <v>42076</v>
      </c>
    </row>
    <row r="24" spans="2:8" x14ac:dyDescent="0.35">
      <c r="B24" s="3">
        <v>891380070</v>
      </c>
      <c r="C24" s="3" t="s">
        <v>2</v>
      </c>
      <c r="D24" s="3" t="s">
        <v>3</v>
      </c>
      <c r="E24" s="3" t="s">
        <v>8</v>
      </c>
      <c r="F24" s="3">
        <v>1415123</v>
      </c>
      <c r="G24" s="3">
        <v>14800</v>
      </c>
      <c r="H24" s="4">
        <v>42076</v>
      </c>
    </row>
    <row r="25" spans="2:8" x14ac:dyDescent="0.35">
      <c r="B25" s="3">
        <v>891380070</v>
      </c>
      <c r="C25" s="3" t="s">
        <v>2</v>
      </c>
      <c r="D25" s="3" t="s">
        <v>3</v>
      </c>
      <c r="E25" s="3" t="s">
        <v>8</v>
      </c>
      <c r="F25" s="3">
        <v>1415124</v>
      </c>
      <c r="G25" s="3">
        <v>11100</v>
      </c>
      <c r="H25" s="4">
        <v>42076</v>
      </c>
    </row>
    <row r="26" spans="2:8" x14ac:dyDescent="0.35">
      <c r="B26" s="3">
        <v>891380070</v>
      </c>
      <c r="C26" s="3" t="s">
        <v>2</v>
      </c>
      <c r="D26" s="3" t="s">
        <v>3</v>
      </c>
      <c r="E26" s="3" t="s">
        <v>8</v>
      </c>
      <c r="F26" s="3">
        <v>1415264</v>
      </c>
      <c r="G26" s="3">
        <v>55556</v>
      </c>
      <c r="H26" s="4">
        <v>42076</v>
      </c>
    </row>
    <row r="27" spans="2:8" x14ac:dyDescent="0.35">
      <c r="B27" s="3">
        <v>891380070</v>
      </c>
      <c r="C27" s="3" t="s">
        <v>2</v>
      </c>
      <c r="D27" s="3" t="s">
        <v>3</v>
      </c>
      <c r="E27" s="3" t="s">
        <v>8</v>
      </c>
      <c r="F27" s="3">
        <v>1415403</v>
      </c>
      <c r="G27" s="3">
        <v>45038</v>
      </c>
      <c r="H27" s="4">
        <v>42076</v>
      </c>
    </row>
    <row r="28" spans="2:8" x14ac:dyDescent="0.35">
      <c r="B28" s="3">
        <v>891380070</v>
      </c>
      <c r="C28" s="3" t="s">
        <v>2</v>
      </c>
      <c r="D28" s="3" t="s">
        <v>3</v>
      </c>
      <c r="E28" s="3" t="s">
        <v>8</v>
      </c>
      <c r="F28" s="3">
        <v>1415421</v>
      </c>
      <c r="G28" s="3">
        <v>44442</v>
      </c>
      <c r="H28" s="4">
        <v>42076</v>
      </c>
    </row>
    <row r="29" spans="2:8" x14ac:dyDescent="0.35">
      <c r="B29" s="3">
        <v>891380070</v>
      </c>
      <c r="C29" s="3" t="s">
        <v>2</v>
      </c>
      <c r="D29" s="3" t="s">
        <v>3</v>
      </c>
      <c r="E29" s="3" t="s">
        <v>8</v>
      </c>
      <c r="F29" s="3">
        <v>1415428</v>
      </c>
      <c r="G29" s="3">
        <v>51575</v>
      </c>
      <c r="H29" s="4">
        <v>42076</v>
      </c>
    </row>
    <row r="30" spans="2:8" x14ac:dyDescent="0.35">
      <c r="B30" s="3">
        <v>891380070</v>
      </c>
      <c r="C30" s="3" t="s">
        <v>2</v>
      </c>
      <c r="D30" s="3" t="s">
        <v>4</v>
      </c>
      <c r="E30" s="3" t="s">
        <v>8</v>
      </c>
      <c r="F30" s="3">
        <v>1425181</v>
      </c>
      <c r="G30" s="3">
        <v>44518</v>
      </c>
      <c r="H30" s="4">
        <v>42199</v>
      </c>
    </row>
    <row r="31" spans="2:8" x14ac:dyDescent="0.35">
      <c r="B31" s="3">
        <v>891380070</v>
      </c>
      <c r="C31" s="3" t="s">
        <v>2</v>
      </c>
      <c r="D31" s="3" t="s">
        <v>4</v>
      </c>
      <c r="E31" s="3" t="s">
        <v>8</v>
      </c>
      <c r="F31" s="3">
        <v>1431893</v>
      </c>
      <c r="G31" s="3">
        <v>217371</v>
      </c>
      <c r="H31" s="4">
        <v>42199</v>
      </c>
    </row>
    <row r="32" spans="2:8" x14ac:dyDescent="0.35">
      <c r="B32" s="3">
        <v>891380070</v>
      </c>
      <c r="C32" s="3" t="s">
        <v>2</v>
      </c>
      <c r="D32" s="3" t="s">
        <v>3</v>
      </c>
      <c r="E32" s="3" t="s">
        <v>8</v>
      </c>
      <c r="F32" s="3">
        <v>1459738</v>
      </c>
      <c r="G32" s="3">
        <v>2648</v>
      </c>
      <c r="H32" s="4">
        <v>42230</v>
      </c>
    </row>
    <row r="33" spans="2:8" x14ac:dyDescent="0.35">
      <c r="B33" s="3">
        <v>891380070</v>
      </c>
      <c r="C33" s="3" t="s">
        <v>2</v>
      </c>
      <c r="D33" s="3" t="s">
        <v>3</v>
      </c>
      <c r="E33" s="3" t="s">
        <v>8</v>
      </c>
      <c r="F33" s="3">
        <v>1466567</v>
      </c>
      <c r="G33" s="3">
        <v>1225</v>
      </c>
      <c r="H33" s="4">
        <v>42248</v>
      </c>
    </row>
    <row r="34" spans="2:8" x14ac:dyDescent="0.35">
      <c r="B34" s="3">
        <v>891380070</v>
      </c>
      <c r="C34" s="3" t="s">
        <v>2</v>
      </c>
      <c r="D34" s="3" t="s">
        <v>3</v>
      </c>
      <c r="E34" s="3" t="s">
        <v>8</v>
      </c>
      <c r="F34" s="3">
        <v>1468014</v>
      </c>
      <c r="G34" s="3">
        <v>74483</v>
      </c>
      <c r="H34" s="4">
        <v>42248</v>
      </c>
    </row>
    <row r="35" spans="2:8" x14ac:dyDescent="0.35">
      <c r="B35" s="3">
        <v>891380070</v>
      </c>
      <c r="C35" s="3" t="s">
        <v>2</v>
      </c>
      <c r="D35" s="3" t="s">
        <v>3</v>
      </c>
      <c r="E35" s="3" t="s">
        <v>8</v>
      </c>
      <c r="F35" s="3">
        <v>1470676</v>
      </c>
      <c r="G35" s="3">
        <v>8931</v>
      </c>
      <c r="H35" s="4">
        <v>42291</v>
      </c>
    </row>
    <row r="36" spans="2:8" x14ac:dyDescent="0.35">
      <c r="B36" s="3">
        <v>891380070</v>
      </c>
      <c r="C36" s="3" t="s">
        <v>2</v>
      </c>
      <c r="D36" s="3" t="s">
        <v>3</v>
      </c>
      <c r="E36" s="3" t="s">
        <v>8</v>
      </c>
      <c r="F36" s="3">
        <v>1470773</v>
      </c>
      <c r="G36" s="3">
        <v>14896</v>
      </c>
      <c r="H36" s="4">
        <v>42291</v>
      </c>
    </row>
    <row r="37" spans="2:8" x14ac:dyDescent="0.35">
      <c r="B37" s="3">
        <v>891380070</v>
      </c>
      <c r="C37" s="3" t="s">
        <v>2</v>
      </c>
      <c r="D37" s="3" t="s">
        <v>3</v>
      </c>
      <c r="E37" s="3" t="s">
        <v>8</v>
      </c>
      <c r="F37" s="3">
        <v>1473196</v>
      </c>
      <c r="G37" s="3">
        <v>79942</v>
      </c>
      <c r="H37" s="4">
        <v>42291</v>
      </c>
    </row>
    <row r="38" spans="2:8" x14ac:dyDescent="0.35">
      <c r="B38" s="3">
        <v>891380070</v>
      </c>
      <c r="C38" s="3" t="s">
        <v>2</v>
      </c>
      <c r="D38" s="3" t="s">
        <v>3</v>
      </c>
      <c r="E38" s="3" t="s">
        <v>8</v>
      </c>
      <c r="F38" s="3">
        <v>1473838</v>
      </c>
      <c r="G38" s="3">
        <v>98364</v>
      </c>
      <c r="H38" s="4">
        <v>42291</v>
      </c>
    </row>
    <row r="39" spans="2:8" x14ac:dyDescent="0.35">
      <c r="B39" s="3">
        <v>891380070</v>
      </c>
      <c r="C39" s="3" t="s">
        <v>2</v>
      </c>
      <c r="D39" s="3" t="s">
        <v>3</v>
      </c>
      <c r="E39" s="3" t="s">
        <v>8</v>
      </c>
      <c r="F39" s="3">
        <v>1474071</v>
      </c>
      <c r="G39" s="3">
        <v>44710</v>
      </c>
      <c r="H39" s="4">
        <v>42291</v>
      </c>
    </row>
    <row r="40" spans="2:8" x14ac:dyDescent="0.35">
      <c r="B40" s="3">
        <v>891380070</v>
      </c>
      <c r="C40" s="3" t="s">
        <v>2</v>
      </c>
      <c r="D40" s="3" t="s">
        <v>3</v>
      </c>
      <c r="E40" s="3" t="s">
        <v>8</v>
      </c>
      <c r="F40" s="3">
        <v>1475987</v>
      </c>
      <c r="G40" s="3">
        <v>43344</v>
      </c>
      <c r="H40" s="4">
        <v>42291</v>
      </c>
    </row>
    <row r="41" spans="2:8" x14ac:dyDescent="0.35">
      <c r="B41" s="3">
        <v>891380070</v>
      </c>
      <c r="C41" s="3" t="s">
        <v>2</v>
      </c>
      <c r="D41" s="3" t="s">
        <v>3</v>
      </c>
      <c r="E41" s="3" t="s">
        <v>8</v>
      </c>
      <c r="F41" s="3">
        <v>1479946</v>
      </c>
      <c r="G41" s="3">
        <v>60220</v>
      </c>
      <c r="H41" s="4">
        <v>42320</v>
      </c>
    </row>
    <row r="42" spans="2:8" x14ac:dyDescent="0.35">
      <c r="B42" s="3">
        <v>891380070</v>
      </c>
      <c r="C42" s="3" t="s">
        <v>2</v>
      </c>
      <c r="D42" s="3" t="s">
        <v>3</v>
      </c>
      <c r="E42" s="3" t="s">
        <v>8</v>
      </c>
      <c r="F42" s="3">
        <v>1482070</v>
      </c>
      <c r="G42" s="3">
        <v>111700</v>
      </c>
      <c r="H42" s="4">
        <v>42320</v>
      </c>
    </row>
    <row r="43" spans="2:8" x14ac:dyDescent="0.35">
      <c r="B43" s="3">
        <v>891380070</v>
      </c>
      <c r="C43" s="3" t="s">
        <v>2</v>
      </c>
      <c r="D43" s="3" t="s">
        <v>3</v>
      </c>
      <c r="E43" s="3" t="s">
        <v>8</v>
      </c>
      <c r="F43" s="3">
        <v>1482240</v>
      </c>
      <c r="G43" s="3">
        <v>44664</v>
      </c>
      <c r="H43" s="4">
        <v>42320</v>
      </c>
    </row>
    <row r="44" spans="2:8" x14ac:dyDescent="0.35">
      <c r="B44" s="3">
        <v>891380070</v>
      </c>
      <c r="C44" s="3" t="s">
        <v>2</v>
      </c>
      <c r="D44" s="3" t="s">
        <v>3</v>
      </c>
      <c r="E44" s="3" t="s">
        <v>8</v>
      </c>
      <c r="F44" s="3">
        <v>1485414</v>
      </c>
      <c r="G44" s="3">
        <v>45790</v>
      </c>
      <c r="H44" s="4">
        <v>42320</v>
      </c>
    </row>
    <row r="45" spans="2:8" x14ac:dyDescent="0.35">
      <c r="B45" s="3">
        <v>891380070</v>
      </c>
      <c r="C45" s="3" t="s">
        <v>2</v>
      </c>
      <c r="D45" s="3" t="s">
        <v>3</v>
      </c>
      <c r="E45" s="3" t="s">
        <v>8</v>
      </c>
      <c r="F45" s="3">
        <v>1487226</v>
      </c>
      <c r="G45" s="3">
        <v>43598</v>
      </c>
      <c r="H45" s="4">
        <v>42320</v>
      </c>
    </row>
    <row r="46" spans="2:8" x14ac:dyDescent="0.35">
      <c r="B46" s="3">
        <v>891380070</v>
      </c>
      <c r="C46" s="3" t="s">
        <v>2</v>
      </c>
      <c r="D46" s="3" t="s">
        <v>3</v>
      </c>
      <c r="E46" s="3" t="s">
        <v>8</v>
      </c>
      <c r="F46" s="3">
        <v>1626113</v>
      </c>
      <c r="G46" s="3">
        <v>100</v>
      </c>
      <c r="H46" s="4">
        <v>42802</v>
      </c>
    </row>
    <row r="47" spans="2:8" x14ac:dyDescent="0.35">
      <c r="B47" s="3">
        <v>891380070</v>
      </c>
      <c r="C47" s="3" t="s">
        <v>2</v>
      </c>
      <c r="D47" s="3" t="s">
        <v>3</v>
      </c>
      <c r="E47" s="3" t="s">
        <v>8</v>
      </c>
      <c r="F47" s="3">
        <v>1665219</v>
      </c>
      <c r="G47" s="3">
        <v>91</v>
      </c>
      <c r="H47" s="4">
        <v>42950</v>
      </c>
    </row>
    <row r="48" spans="2:8" x14ac:dyDescent="0.35">
      <c r="B48" s="3">
        <v>891380070</v>
      </c>
      <c r="C48" s="3" t="s">
        <v>2</v>
      </c>
      <c r="D48" s="3" t="s">
        <v>3</v>
      </c>
      <c r="E48" s="3" t="s">
        <v>8</v>
      </c>
      <c r="F48" s="3">
        <v>1773030</v>
      </c>
      <c r="G48" s="3">
        <v>4700</v>
      </c>
      <c r="H48" s="4">
        <v>43343</v>
      </c>
    </row>
    <row r="49" spans="2:8" x14ac:dyDescent="0.35">
      <c r="B49" s="3">
        <v>891380070</v>
      </c>
      <c r="C49" s="3" t="s">
        <v>2</v>
      </c>
      <c r="D49" s="3" t="s">
        <v>3</v>
      </c>
      <c r="E49" s="3" t="s">
        <v>9</v>
      </c>
      <c r="F49" s="3">
        <v>10099</v>
      </c>
      <c r="G49" s="3">
        <v>100040</v>
      </c>
      <c r="H49" s="4">
        <v>44165</v>
      </c>
    </row>
    <row r="50" spans="2:8" x14ac:dyDescent="0.35">
      <c r="B50" s="3">
        <v>891380070</v>
      </c>
      <c r="C50" s="3" t="s">
        <v>2</v>
      </c>
      <c r="D50" s="3" t="s">
        <v>3</v>
      </c>
      <c r="E50" s="3" t="s">
        <v>9</v>
      </c>
      <c r="F50" s="3">
        <v>2228</v>
      </c>
      <c r="G50" s="3">
        <v>57600</v>
      </c>
      <c r="H50" s="4">
        <v>44145</v>
      </c>
    </row>
    <row r="51" spans="2:8" x14ac:dyDescent="0.35">
      <c r="B51" s="3">
        <v>891380070</v>
      </c>
      <c r="C51" s="3" t="s">
        <v>2</v>
      </c>
      <c r="D51" s="3" t="s">
        <v>3</v>
      </c>
      <c r="E51" s="3" t="s">
        <v>9</v>
      </c>
      <c r="F51" s="3">
        <v>3369</v>
      </c>
      <c r="G51" s="3">
        <v>35100</v>
      </c>
      <c r="H51" s="4">
        <v>44145</v>
      </c>
    </row>
    <row r="52" spans="2:8" x14ac:dyDescent="0.35">
      <c r="B52" s="3">
        <v>891380070</v>
      </c>
      <c r="C52" s="3" t="s">
        <v>2</v>
      </c>
      <c r="D52" s="3" t="s">
        <v>3</v>
      </c>
      <c r="E52" s="3" t="s">
        <v>9</v>
      </c>
      <c r="F52" s="3">
        <v>5062</v>
      </c>
      <c r="G52" s="3">
        <v>177900</v>
      </c>
      <c r="H52" s="4">
        <v>44145</v>
      </c>
    </row>
    <row r="53" spans="2:8" x14ac:dyDescent="0.35">
      <c r="B53" s="3">
        <v>891380070</v>
      </c>
      <c r="C53" s="3" t="s">
        <v>2</v>
      </c>
      <c r="D53" s="3" t="s">
        <v>3</v>
      </c>
      <c r="E53" s="3" t="s">
        <v>9</v>
      </c>
      <c r="F53" s="3">
        <v>561</v>
      </c>
      <c r="G53" s="3">
        <v>135240</v>
      </c>
      <c r="H53" s="4">
        <v>44145</v>
      </c>
    </row>
    <row r="54" spans="2:8" x14ac:dyDescent="0.35">
      <c r="B54" s="3">
        <v>891380070</v>
      </c>
      <c r="C54" s="3" t="s">
        <v>2</v>
      </c>
      <c r="D54" s="3" t="s">
        <v>3</v>
      </c>
      <c r="E54" s="3" t="s">
        <v>9</v>
      </c>
      <c r="F54" s="3">
        <v>777</v>
      </c>
      <c r="G54" s="3">
        <v>57600</v>
      </c>
      <c r="H54" s="4">
        <v>44145</v>
      </c>
    </row>
    <row r="55" spans="2:8" x14ac:dyDescent="0.35">
      <c r="B55" s="3">
        <v>891380070</v>
      </c>
      <c r="C55" s="3" t="s">
        <v>2</v>
      </c>
      <c r="D55" s="3" t="s">
        <v>3</v>
      </c>
      <c r="E55" s="3" t="s">
        <v>8</v>
      </c>
      <c r="F55" s="3">
        <v>1923378</v>
      </c>
      <c r="G55" s="3">
        <v>100</v>
      </c>
      <c r="H55" s="4">
        <v>43900</v>
      </c>
    </row>
    <row r="56" spans="2:8" x14ac:dyDescent="0.35">
      <c r="B56" s="3">
        <v>891380070</v>
      </c>
      <c r="C56" s="3" t="s">
        <v>2</v>
      </c>
      <c r="D56" s="3" t="s">
        <v>3</v>
      </c>
      <c r="E56" s="3" t="s">
        <v>8</v>
      </c>
      <c r="F56" s="3">
        <v>1941410</v>
      </c>
      <c r="G56" s="3">
        <v>87800</v>
      </c>
      <c r="H56" s="4">
        <v>43992</v>
      </c>
    </row>
    <row r="57" spans="2:8" x14ac:dyDescent="0.35">
      <c r="B57" s="3">
        <v>891380070</v>
      </c>
      <c r="C57" s="3" t="s">
        <v>2</v>
      </c>
      <c r="D57" s="3" t="s">
        <v>3</v>
      </c>
      <c r="E57" s="3" t="s">
        <v>8</v>
      </c>
      <c r="F57" s="3">
        <v>1949576</v>
      </c>
      <c r="G57" s="3">
        <v>97400</v>
      </c>
      <c r="H57" s="4">
        <v>44022</v>
      </c>
    </row>
    <row r="58" spans="2:8" x14ac:dyDescent="0.35">
      <c r="B58" s="3">
        <v>891380070</v>
      </c>
      <c r="C58" s="3" t="s">
        <v>2</v>
      </c>
      <c r="D58" s="3" t="s">
        <v>3</v>
      </c>
      <c r="E58" s="3" t="s">
        <v>9</v>
      </c>
      <c r="F58" s="3">
        <v>34092</v>
      </c>
      <c r="G58" s="3">
        <v>114290</v>
      </c>
      <c r="H58" s="4">
        <v>44319</v>
      </c>
    </row>
    <row r="59" spans="2:8" x14ac:dyDescent="0.35">
      <c r="B59" s="3">
        <v>891380070</v>
      </c>
      <c r="C59" s="3" t="s">
        <v>2</v>
      </c>
      <c r="D59" s="3" t="s">
        <v>3</v>
      </c>
      <c r="E59" s="3" t="s">
        <v>9</v>
      </c>
      <c r="F59" s="3">
        <v>36099</v>
      </c>
      <c r="G59" s="3">
        <v>21006</v>
      </c>
      <c r="H59" s="4">
        <v>44347</v>
      </c>
    </row>
    <row r="60" spans="2:8" x14ac:dyDescent="0.35">
      <c r="B60" s="3">
        <v>891380070</v>
      </c>
      <c r="C60" s="3" t="s">
        <v>2</v>
      </c>
      <c r="D60" s="3" t="s">
        <v>3</v>
      </c>
      <c r="E60" s="3" t="s">
        <v>9</v>
      </c>
      <c r="F60" s="3">
        <v>36493</v>
      </c>
      <c r="G60" s="3">
        <v>238000</v>
      </c>
      <c r="H60" s="4">
        <v>44347</v>
      </c>
    </row>
    <row r="61" spans="2:8" x14ac:dyDescent="0.35">
      <c r="B61" s="3">
        <v>891380070</v>
      </c>
      <c r="C61" s="3" t="s">
        <v>2</v>
      </c>
      <c r="D61" s="3" t="s">
        <v>3</v>
      </c>
      <c r="E61" s="3" t="s">
        <v>9</v>
      </c>
      <c r="F61" s="3">
        <v>37442</v>
      </c>
      <c r="G61" s="3">
        <v>5500</v>
      </c>
      <c r="H61" s="4">
        <v>44926</v>
      </c>
    </row>
    <row r="62" spans="2:8" x14ac:dyDescent="0.35">
      <c r="B62" s="3">
        <v>891380070</v>
      </c>
      <c r="C62" s="3" t="s">
        <v>2</v>
      </c>
      <c r="D62" s="3" t="s">
        <v>3</v>
      </c>
      <c r="E62" s="3" t="s">
        <v>9</v>
      </c>
      <c r="F62" s="3">
        <v>38666</v>
      </c>
      <c r="G62" s="3">
        <v>5500</v>
      </c>
      <c r="H62" s="4">
        <v>44926</v>
      </c>
    </row>
    <row r="63" spans="2:8" x14ac:dyDescent="0.35">
      <c r="B63" s="3">
        <v>891380070</v>
      </c>
      <c r="C63" s="3" t="s">
        <v>2</v>
      </c>
      <c r="D63" s="3" t="s">
        <v>3</v>
      </c>
      <c r="E63" s="3" t="s">
        <v>9</v>
      </c>
      <c r="F63" s="3">
        <v>38750</v>
      </c>
      <c r="G63" s="3">
        <v>21006</v>
      </c>
      <c r="H63" s="4">
        <v>44347</v>
      </c>
    </row>
    <row r="64" spans="2:8" x14ac:dyDescent="0.35">
      <c r="B64" s="3">
        <v>891380070</v>
      </c>
      <c r="C64" s="3" t="s">
        <v>2</v>
      </c>
      <c r="D64" s="3" t="s">
        <v>3</v>
      </c>
      <c r="E64" s="3" t="s">
        <v>9</v>
      </c>
      <c r="F64" s="3">
        <v>42699</v>
      </c>
      <c r="G64" s="3">
        <v>5500</v>
      </c>
      <c r="H64" s="4">
        <v>44377</v>
      </c>
    </row>
    <row r="65" spans="2:8" x14ac:dyDescent="0.35">
      <c r="B65" s="3">
        <v>891380070</v>
      </c>
      <c r="C65" s="3" t="s">
        <v>2</v>
      </c>
      <c r="D65" s="3" t="s">
        <v>4</v>
      </c>
      <c r="E65" s="3" t="s">
        <v>9</v>
      </c>
      <c r="F65" s="3">
        <v>43207</v>
      </c>
      <c r="G65" s="3">
        <v>5500</v>
      </c>
      <c r="H65" s="4">
        <v>44377</v>
      </c>
    </row>
    <row r="66" spans="2:8" x14ac:dyDescent="0.35">
      <c r="B66" s="3">
        <v>891380070</v>
      </c>
      <c r="C66" s="3" t="s">
        <v>2</v>
      </c>
      <c r="D66" s="3" t="s">
        <v>3</v>
      </c>
      <c r="E66" s="3" t="s">
        <v>9</v>
      </c>
      <c r="F66" s="3">
        <v>43289</v>
      </c>
      <c r="G66" s="3">
        <v>109400</v>
      </c>
      <c r="H66" s="4">
        <v>44377</v>
      </c>
    </row>
    <row r="67" spans="2:8" x14ac:dyDescent="0.35">
      <c r="B67" s="3">
        <v>891380070</v>
      </c>
      <c r="C67" s="3" t="s">
        <v>2</v>
      </c>
      <c r="D67" s="3" t="s">
        <v>3</v>
      </c>
      <c r="E67" s="3" t="s">
        <v>9</v>
      </c>
      <c r="F67" s="3">
        <v>45305</v>
      </c>
      <c r="G67" s="3">
        <v>72190</v>
      </c>
      <c r="H67" s="4">
        <v>44377</v>
      </c>
    </row>
    <row r="68" spans="2:8" x14ac:dyDescent="0.35">
      <c r="B68" s="3">
        <v>891380070</v>
      </c>
      <c r="C68" s="3" t="s">
        <v>2</v>
      </c>
      <c r="D68" s="3" t="s">
        <v>3</v>
      </c>
      <c r="E68" s="3" t="s">
        <v>9</v>
      </c>
      <c r="F68" s="3">
        <v>45620</v>
      </c>
      <c r="G68" s="3">
        <v>59700</v>
      </c>
      <c r="H68" s="4">
        <v>44377</v>
      </c>
    </row>
    <row r="69" spans="2:8" x14ac:dyDescent="0.35">
      <c r="B69" s="3">
        <v>891380070</v>
      </c>
      <c r="C69" s="3" t="s">
        <v>2</v>
      </c>
      <c r="D69" s="3" t="s">
        <v>4</v>
      </c>
      <c r="E69" s="3" t="s">
        <v>9</v>
      </c>
      <c r="F69" s="3">
        <v>46087</v>
      </c>
      <c r="G69" s="3">
        <v>62150</v>
      </c>
      <c r="H69" s="4">
        <v>44377</v>
      </c>
    </row>
    <row r="70" spans="2:8" x14ac:dyDescent="0.35">
      <c r="B70" s="3">
        <v>891380070</v>
      </c>
      <c r="C70" s="3" t="s">
        <v>2</v>
      </c>
      <c r="D70" s="3" t="s">
        <v>3</v>
      </c>
      <c r="E70" s="3" t="s">
        <v>9</v>
      </c>
      <c r="F70" s="3">
        <v>51891</v>
      </c>
      <c r="G70" s="3">
        <v>5500</v>
      </c>
      <c r="H70" s="4">
        <v>44439</v>
      </c>
    </row>
    <row r="71" spans="2:8" x14ac:dyDescent="0.35">
      <c r="B71" s="3">
        <v>891380070</v>
      </c>
      <c r="C71" s="3" t="s">
        <v>2</v>
      </c>
      <c r="D71" s="3" t="s">
        <v>3</v>
      </c>
      <c r="E71" s="3" t="s">
        <v>9</v>
      </c>
      <c r="F71" s="3">
        <v>53271</v>
      </c>
      <c r="G71" s="3">
        <v>99400</v>
      </c>
      <c r="H71" s="4">
        <v>44439</v>
      </c>
    </row>
    <row r="72" spans="2:8" x14ac:dyDescent="0.35">
      <c r="B72" s="3">
        <v>891380070</v>
      </c>
      <c r="C72" s="3" t="s">
        <v>2</v>
      </c>
      <c r="D72" s="3" t="s">
        <v>3</v>
      </c>
      <c r="E72" s="3" t="s">
        <v>9</v>
      </c>
      <c r="F72" s="3">
        <v>54573</v>
      </c>
      <c r="G72" s="3">
        <v>71880</v>
      </c>
      <c r="H72" s="4">
        <v>44439</v>
      </c>
    </row>
    <row r="73" spans="2:8" x14ac:dyDescent="0.35">
      <c r="B73" s="3">
        <v>891380070</v>
      </c>
      <c r="C73" s="3" t="s">
        <v>2</v>
      </c>
      <c r="D73" s="3" t="s">
        <v>3</v>
      </c>
      <c r="E73" s="3" t="s">
        <v>9</v>
      </c>
      <c r="F73" s="3">
        <v>70063</v>
      </c>
      <c r="G73" s="3">
        <v>59700</v>
      </c>
      <c r="H73" s="4">
        <v>44561</v>
      </c>
    </row>
    <row r="74" spans="2:8" x14ac:dyDescent="0.35">
      <c r="B74" s="3">
        <v>891380070</v>
      </c>
      <c r="C74" s="3" t="s">
        <v>2</v>
      </c>
      <c r="D74" s="3" t="s">
        <v>3</v>
      </c>
      <c r="E74" s="3" t="s">
        <v>9</v>
      </c>
      <c r="F74" s="3">
        <v>101215</v>
      </c>
      <c r="G74" s="3">
        <v>10500</v>
      </c>
      <c r="H74" s="4">
        <v>44773</v>
      </c>
    </row>
    <row r="75" spans="2:8" x14ac:dyDescent="0.35">
      <c r="B75" s="3">
        <v>891380070</v>
      </c>
      <c r="C75" s="3" t="s">
        <v>2</v>
      </c>
      <c r="D75" s="3" t="s">
        <v>3</v>
      </c>
      <c r="E75" s="3" t="s">
        <v>9</v>
      </c>
      <c r="F75" s="3">
        <v>70788</v>
      </c>
      <c r="G75" s="3">
        <v>140030</v>
      </c>
      <c r="H75" s="4">
        <v>44592</v>
      </c>
    </row>
    <row r="76" spans="2:8" x14ac:dyDescent="0.35">
      <c r="B76" s="3">
        <v>891380070</v>
      </c>
      <c r="C76" s="3" t="s">
        <v>2</v>
      </c>
      <c r="D76" s="3" t="s">
        <v>3</v>
      </c>
      <c r="E76" s="3" t="s">
        <v>9</v>
      </c>
      <c r="F76" s="3">
        <v>77755</v>
      </c>
      <c r="G76" s="3">
        <v>67040</v>
      </c>
      <c r="H76" s="4">
        <v>44620</v>
      </c>
    </row>
    <row r="77" spans="2:8" x14ac:dyDescent="0.35">
      <c r="B77" s="3">
        <v>891380070</v>
      </c>
      <c r="C77" s="3" t="s">
        <v>2</v>
      </c>
      <c r="D77" s="3" t="s">
        <v>3</v>
      </c>
      <c r="E77" s="3" t="s">
        <v>9</v>
      </c>
      <c r="F77" s="3">
        <v>123426</v>
      </c>
      <c r="G77" s="3">
        <v>79400</v>
      </c>
      <c r="H77" s="4">
        <v>45138</v>
      </c>
    </row>
    <row r="78" spans="2:8" x14ac:dyDescent="0.35">
      <c r="B78" s="3">
        <v>891380070</v>
      </c>
      <c r="C78" s="3" t="s">
        <v>2</v>
      </c>
      <c r="D78" s="3" t="s">
        <v>3</v>
      </c>
      <c r="E78" s="3" t="s">
        <v>9</v>
      </c>
      <c r="F78" s="3">
        <v>126080</v>
      </c>
      <c r="G78" s="3">
        <v>81900</v>
      </c>
      <c r="H78" s="4">
        <v>45138</v>
      </c>
    </row>
    <row r="79" spans="2:8" x14ac:dyDescent="0.35">
      <c r="B79" s="3">
        <v>891380070</v>
      </c>
      <c r="C79" s="3" t="s">
        <v>2</v>
      </c>
      <c r="D79" s="3" t="s">
        <v>4</v>
      </c>
      <c r="E79" s="3" t="s">
        <v>9</v>
      </c>
      <c r="F79" s="3">
        <v>128329</v>
      </c>
      <c r="G79" s="3">
        <v>76200</v>
      </c>
      <c r="H79" s="4">
        <v>44985</v>
      </c>
    </row>
    <row r="80" spans="2:8" x14ac:dyDescent="0.35">
      <c r="B80" s="3">
        <v>891380070</v>
      </c>
      <c r="C80" s="3" t="s">
        <v>2</v>
      </c>
      <c r="D80" s="3" t="s">
        <v>3</v>
      </c>
      <c r="E80" s="3" t="s">
        <v>9</v>
      </c>
      <c r="F80" s="3">
        <v>129871</v>
      </c>
      <c r="G80" s="3">
        <v>3300</v>
      </c>
      <c r="H80" s="4">
        <v>45138</v>
      </c>
    </row>
    <row r="81" spans="2:8" x14ac:dyDescent="0.35">
      <c r="B81" s="3">
        <v>891380070</v>
      </c>
      <c r="C81" s="3" t="s">
        <v>2</v>
      </c>
      <c r="D81" s="3" t="s">
        <v>3</v>
      </c>
      <c r="E81" s="3" t="s">
        <v>9</v>
      </c>
      <c r="F81" s="3">
        <v>131110</v>
      </c>
      <c r="G81" s="3">
        <v>1400</v>
      </c>
      <c r="H81" s="4">
        <v>44985</v>
      </c>
    </row>
    <row r="82" spans="2:8" x14ac:dyDescent="0.35">
      <c r="B82" s="3">
        <v>891380070</v>
      </c>
      <c r="C82" s="3" t="s">
        <v>2</v>
      </c>
      <c r="D82" s="3" t="s">
        <v>3</v>
      </c>
      <c r="E82" s="3" t="s">
        <v>9</v>
      </c>
      <c r="F82" s="3">
        <v>131161</v>
      </c>
      <c r="G82" s="3">
        <v>13200</v>
      </c>
      <c r="H82" s="4">
        <v>44985</v>
      </c>
    </row>
    <row r="83" spans="2:8" x14ac:dyDescent="0.35">
      <c r="B83" s="3">
        <v>891380070</v>
      </c>
      <c r="C83" s="3" t="s">
        <v>2</v>
      </c>
      <c r="D83" s="3" t="s">
        <v>3</v>
      </c>
      <c r="E83" s="3" t="s">
        <v>9</v>
      </c>
      <c r="F83" s="3">
        <v>149632</v>
      </c>
      <c r="G83" s="3">
        <v>77600</v>
      </c>
      <c r="H83" s="4">
        <v>45107</v>
      </c>
    </row>
    <row r="84" spans="2:8" x14ac:dyDescent="0.35">
      <c r="B84" s="3">
        <v>891380070</v>
      </c>
      <c r="C84" s="3" t="s">
        <v>2</v>
      </c>
      <c r="D84" s="3" t="s">
        <v>3</v>
      </c>
      <c r="E84" s="3" t="s">
        <v>9</v>
      </c>
      <c r="F84" s="3">
        <v>155355</v>
      </c>
      <c r="G84" s="3">
        <v>7000</v>
      </c>
      <c r="H84" s="4">
        <v>45138</v>
      </c>
    </row>
    <row r="85" spans="2:8" x14ac:dyDescent="0.35">
      <c r="B85" s="3">
        <v>891380070</v>
      </c>
      <c r="C85" s="3" t="s">
        <v>2</v>
      </c>
      <c r="D85" s="3" t="s">
        <v>3</v>
      </c>
      <c r="E85" s="3" t="s">
        <v>9</v>
      </c>
      <c r="F85" s="3">
        <v>155724</v>
      </c>
      <c r="G85" s="3">
        <v>141000</v>
      </c>
      <c r="H85" s="4">
        <v>45138</v>
      </c>
    </row>
    <row r="86" spans="2:8" x14ac:dyDescent="0.35">
      <c r="B86" s="3">
        <v>891380070</v>
      </c>
      <c r="C86" s="3" t="s">
        <v>2</v>
      </c>
      <c r="D86" s="3" t="s">
        <v>3</v>
      </c>
      <c r="E86" s="3" t="s">
        <v>9</v>
      </c>
      <c r="F86" s="3">
        <v>161623</v>
      </c>
      <c r="G86" s="3">
        <v>93300</v>
      </c>
      <c r="H86" s="4">
        <v>45199</v>
      </c>
    </row>
    <row r="87" spans="2:8" x14ac:dyDescent="0.35">
      <c r="B87" s="3">
        <v>891380070</v>
      </c>
      <c r="C87" s="3" t="s">
        <v>2</v>
      </c>
      <c r="D87" s="3" t="s">
        <v>3</v>
      </c>
      <c r="E87" s="3" t="s">
        <v>9</v>
      </c>
      <c r="F87" s="3">
        <v>162074</v>
      </c>
      <c r="G87" s="3">
        <v>143000</v>
      </c>
      <c r="H87" s="4">
        <v>45199</v>
      </c>
    </row>
    <row r="88" spans="2:8" x14ac:dyDescent="0.35">
      <c r="B88" s="3">
        <v>891380070</v>
      </c>
      <c r="C88" s="3" t="s">
        <v>2</v>
      </c>
      <c r="D88" s="3" t="s">
        <v>3</v>
      </c>
      <c r="E88" s="3" t="s">
        <v>9</v>
      </c>
      <c r="F88" s="3">
        <v>179990</v>
      </c>
      <c r="G88" s="3">
        <v>158300</v>
      </c>
      <c r="H88" s="4">
        <v>45382</v>
      </c>
    </row>
    <row r="89" spans="2:8" x14ac:dyDescent="0.35">
      <c r="B89" s="3">
        <v>891380070</v>
      </c>
      <c r="C89" s="3" t="s">
        <v>2</v>
      </c>
      <c r="D89" s="3" t="s">
        <v>3</v>
      </c>
      <c r="E89" s="3" t="s">
        <v>9</v>
      </c>
      <c r="F89" s="3">
        <v>182981</v>
      </c>
      <c r="G89" s="3">
        <v>121400</v>
      </c>
      <c r="H89" s="4">
        <v>45443</v>
      </c>
    </row>
    <row r="90" spans="2:8" x14ac:dyDescent="0.35">
      <c r="B90" s="3">
        <v>891380070</v>
      </c>
      <c r="C90" s="3" t="s">
        <v>2</v>
      </c>
      <c r="D90" s="3" t="s">
        <v>4</v>
      </c>
      <c r="E90" s="3" t="s">
        <v>9</v>
      </c>
      <c r="F90" s="3">
        <v>183762</v>
      </c>
      <c r="G90" s="3">
        <v>199100</v>
      </c>
      <c r="H90" s="4">
        <v>45443</v>
      </c>
    </row>
    <row r="91" spans="2:8" x14ac:dyDescent="0.35">
      <c r="B91" s="3">
        <v>891380070</v>
      </c>
      <c r="C91" s="3" t="s">
        <v>2</v>
      </c>
      <c r="D91" s="3" t="s">
        <v>4</v>
      </c>
      <c r="E91" s="3" t="s">
        <v>9</v>
      </c>
      <c r="F91" s="3">
        <v>184277</v>
      </c>
      <c r="G91" s="3">
        <v>185600</v>
      </c>
      <c r="H91" s="4">
        <v>45443</v>
      </c>
    </row>
    <row r="92" spans="2:8" x14ac:dyDescent="0.35">
      <c r="B92" s="3">
        <v>891380070</v>
      </c>
      <c r="C92" s="3" t="s">
        <v>2</v>
      </c>
      <c r="D92" s="3" t="s">
        <v>3</v>
      </c>
      <c r="E92" s="3" t="s">
        <v>9</v>
      </c>
      <c r="F92" s="3">
        <v>184327</v>
      </c>
      <c r="G92" s="3">
        <v>159900</v>
      </c>
      <c r="H92" s="4">
        <v>45443</v>
      </c>
    </row>
    <row r="93" spans="2:8" x14ac:dyDescent="0.35">
      <c r="B93" s="3">
        <v>891380070</v>
      </c>
      <c r="C93" s="3" t="s">
        <v>2</v>
      </c>
      <c r="D93" s="3" t="s">
        <v>4</v>
      </c>
      <c r="E93" s="3" t="s">
        <v>9</v>
      </c>
      <c r="F93" s="3">
        <v>184672</v>
      </c>
      <c r="G93" s="3">
        <v>145200</v>
      </c>
      <c r="H93" s="4">
        <v>45443</v>
      </c>
    </row>
    <row r="94" spans="2:8" x14ac:dyDescent="0.35">
      <c r="B94" s="3">
        <v>891380070</v>
      </c>
      <c r="C94" s="3" t="s">
        <v>2</v>
      </c>
      <c r="D94" s="3" t="s">
        <v>3</v>
      </c>
      <c r="E94" s="3" t="s">
        <v>9</v>
      </c>
      <c r="F94" s="3">
        <v>184751</v>
      </c>
      <c r="G94" s="3">
        <v>103500</v>
      </c>
      <c r="H94" s="4">
        <v>45443</v>
      </c>
    </row>
    <row r="95" spans="2:8" x14ac:dyDescent="0.35">
      <c r="B95" s="3">
        <v>891380070</v>
      </c>
      <c r="C95" s="3" t="s">
        <v>2</v>
      </c>
      <c r="D95" s="3" t="s">
        <v>3</v>
      </c>
      <c r="E95" s="3" t="s">
        <v>9</v>
      </c>
      <c r="F95" s="3">
        <v>184761</v>
      </c>
      <c r="G95" s="3">
        <v>88900</v>
      </c>
      <c r="H95" s="4">
        <v>45443</v>
      </c>
    </row>
    <row r="96" spans="2:8" x14ac:dyDescent="0.35">
      <c r="B96" s="3">
        <v>891380070</v>
      </c>
      <c r="C96" s="3" t="s">
        <v>2</v>
      </c>
      <c r="D96" s="3" t="s">
        <v>4</v>
      </c>
      <c r="E96" s="3" t="s">
        <v>9</v>
      </c>
      <c r="F96" s="3">
        <v>184762</v>
      </c>
      <c r="G96" s="3">
        <v>44600</v>
      </c>
      <c r="H96" s="4">
        <v>45443</v>
      </c>
    </row>
    <row r="97" spans="2:8" x14ac:dyDescent="0.35">
      <c r="B97" s="3">
        <v>891380070</v>
      </c>
      <c r="C97" s="3" t="s">
        <v>2</v>
      </c>
      <c r="D97" s="3" t="s">
        <v>3</v>
      </c>
      <c r="E97" s="3" t="s">
        <v>9</v>
      </c>
      <c r="F97" s="3">
        <v>184853</v>
      </c>
      <c r="G97" s="3">
        <v>91300</v>
      </c>
      <c r="H97" s="4">
        <v>45443</v>
      </c>
    </row>
    <row r="98" spans="2:8" x14ac:dyDescent="0.35">
      <c r="B98" s="3">
        <v>891380070</v>
      </c>
      <c r="C98" s="3" t="s">
        <v>2</v>
      </c>
      <c r="D98" s="3" t="s">
        <v>3</v>
      </c>
      <c r="E98" s="3" t="s">
        <v>9</v>
      </c>
      <c r="F98" s="3">
        <v>184888</v>
      </c>
      <c r="G98" s="3">
        <v>201400</v>
      </c>
      <c r="H98" s="4">
        <v>45473</v>
      </c>
    </row>
    <row r="99" spans="2:8" x14ac:dyDescent="0.35">
      <c r="B99" s="3">
        <v>891380070</v>
      </c>
      <c r="C99" s="3" t="s">
        <v>2</v>
      </c>
      <c r="D99" s="3" t="s">
        <v>4</v>
      </c>
      <c r="E99" s="3" t="s">
        <v>9</v>
      </c>
      <c r="F99" s="3">
        <v>185127</v>
      </c>
      <c r="G99" s="3">
        <v>594300</v>
      </c>
      <c r="H99" s="4">
        <v>45473</v>
      </c>
    </row>
    <row r="100" spans="2:8" x14ac:dyDescent="0.35">
      <c r="B100" s="3">
        <v>891380070</v>
      </c>
      <c r="C100" s="3" t="s">
        <v>2</v>
      </c>
      <c r="D100" s="3" t="s">
        <v>4</v>
      </c>
      <c r="E100" s="3" t="s">
        <v>9</v>
      </c>
      <c r="F100" s="3">
        <v>185230</v>
      </c>
      <c r="G100" s="3">
        <v>109600</v>
      </c>
      <c r="H100" s="4">
        <v>45473</v>
      </c>
    </row>
    <row r="101" spans="2:8" x14ac:dyDescent="0.35">
      <c r="B101" s="3">
        <v>891380070</v>
      </c>
      <c r="C101" s="3" t="s">
        <v>2</v>
      </c>
      <c r="D101" s="3" t="s">
        <v>4</v>
      </c>
      <c r="E101" s="3" t="s">
        <v>9</v>
      </c>
      <c r="F101" s="3">
        <v>185394</v>
      </c>
      <c r="G101" s="3">
        <v>89000</v>
      </c>
      <c r="H101" s="4">
        <v>45473</v>
      </c>
    </row>
    <row r="102" spans="2:8" x14ac:dyDescent="0.35">
      <c r="B102" s="3">
        <v>891380070</v>
      </c>
      <c r="C102" s="3" t="s">
        <v>2</v>
      </c>
      <c r="D102" s="3" t="s">
        <v>3</v>
      </c>
      <c r="E102" s="3" t="s">
        <v>9</v>
      </c>
      <c r="F102" s="3">
        <v>185832</v>
      </c>
      <c r="G102" s="3">
        <v>256300</v>
      </c>
      <c r="H102" s="4">
        <v>45473</v>
      </c>
    </row>
    <row r="103" spans="2:8" x14ac:dyDescent="0.35">
      <c r="B103" s="3">
        <v>891380070</v>
      </c>
      <c r="C103" s="3" t="s">
        <v>2</v>
      </c>
      <c r="D103" s="3" t="s">
        <v>3</v>
      </c>
      <c r="E103" s="3" t="s">
        <v>9</v>
      </c>
      <c r="F103" s="3">
        <v>185835</v>
      </c>
      <c r="G103" s="3">
        <v>234700</v>
      </c>
      <c r="H103" s="4">
        <v>45473</v>
      </c>
    </row>
    <row r="104" spans="2:8" x14ac:dyDescent="0.35">
      <c r="F104" s="8" t="s">
        <v>15</v>
      </c>
      <c r="G104" s="9">
        <f>SUM(G9:G103)</f>
        <v>7777945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showGridLines="0" zoomScale="80" zoomScaleNormal="80" workbookViewId="0">
      <selection activeCell="B10" sqref="B10:C10"/>
    </sheetView>
  </sheetViews>
  <sheetFormatPr baseColWidth="10" defaultRowHeight="14.5" x14ac:dyDescent="0.35"/>
  <cols>
    <col min="1" max="1" width="45.1796875" bestFit="1" customWidth="1"/>
    <col min="2" max="2" width="13.6328125" style="37" bestFit="1" customWidth="1"/>
    <col min="3" max="3" width="10.81640625" style="23" customWidth="1"/>
    <col min="4" max="4" width="21.81640625" style="23" bestFit="1" customWidth="1"/>
  </cols>
  <sheetData>
    <row r="2" spans="1:6" ht="15" thickBot="1" x14ac:dyDescent="0.4"/>
    <row r="3" spans="1:6" ht="15" thickBot="1" x14ac:dyDescent="0.4">
      <c r="A3" s="39" t="s">
        <v>261</v>
      </c>
      <c r="B3" s="40" t="s">
        <v>259</v>
      </c>
      <c r="C3" s="106" t="s">
        <v>260</v>
      </c>
      <c r="D3" s="107" t="s">
        <v>284</v>
      </c>
    </row>
    <row r="4" spans="1:6" x14ac:dyDescent="0.35">
      <c r="A4" s="104" t="s">
        <v>256</v>
      </c>
      <c r="B4" s="105">
        <v>2</v>
      </c>
      <c r="C4" s="103">
        <v>42012</v>
      </c>
      <c r="D4" s="107">
        <v>42012</v>
      </c>
    </row>
    <row r="5" spans="1:6" x14ac:dyDescent="0.35">
      <c r="A5" s="35" t="s">
        <v>255</v>
      </c>
      <c r="B5" s="38">
        <v>1</v>
      </c>
      <c r="C5" s="102">
        <v>62150</v>
      </c>
      <c r="D5" s="108">
        <v>0</v>
      </c>
    </row>
    <row r="6" spans="1:6" x14ac:dyDescent="0.35">
      <c r="A6" s="35" t="s">
        <v>253</v>
      </c>
      <c r="B6" s="38">
        <v>1</v>
      </c>
      <c r="C6" s="102">
        <v>99400</v>
      </c>
      <c r="D6" s="108">
        <v>18568</v>
      </c>
      <c r="E6">
        <f>GETPIVOTDATA("Saldo IPS ",$A$3,"Estado de Factura EPS Julio 30 ","FACTURA COVID-19 - GLOSA ACEPTADA POR LA IPS")-GETPIVOTDATA(" Valor Glosa Aceptada ",$A$3,"Estado de Factura EPS Julio 30 ","FACTURA COVID-19 - GLOSA ACEPTADA POR LA IPS")</f>
        <v>80832</v>
      </c>
    </row>
    <row r="7" spans="1:6" x14ac:dyDescent="0.35">
      <c r="A7" s="35" t="s">
        <v>250</v>
      </c>
      <c r="B7" s="38">
        <v>16</v>
      </c>
      <c r="C7" s="102">
        <v>1171410</v>
      </c>
      <c r="D7" s="108">
        <v>0</v>
      </c>
    </row>
    <row r="8" spans="1:6" x14ac:dyDescent="0.35">
      <c r="A8" s="35" t="s">
        <v>230</v>
      </c>
      <c r="B8" s="38">
        <v>1</v>
      </c>
      <c r="C8" s="102">
        <v>145200</v>
      </c>
      <c r="D8" s="108">
        <v>0</v>
      </c>
    </row>
    <row r="9" spans="1:6" x14ac:dyDescent="0.35">
      <c r="A9" s="35" t="s">
        <v>229</v>
      </c>
      <c r="B9" s="38">
        <v>60</v>
      </c>
      <c r="C9" s="102">
        <v>3778173</v>
      </c>
      <c r="D9" s="108">
        <v>0</v>
      </c>
    </row>
    <row r="10" spans="1:6" ht="15" thickBot="1" x14ac:dyDescent="0.4">
      <c r="A10" s="36" t="s">
        <v>251</v>
      </c>
      <c r="B10" s="38">
        <v>14</v>
      </c>
      <c r="C10" s="102">
        <v>2479600</v>
      </c>
      <c r="D10" s="108">
        <v>0</v>
      </c>
    </row>
    <row r="11" spans="1:6" ht="15" thickBot="1" x14ac:dyDescent="0.4">
      <c r="A11" s="41" t="s">
        <v>258</v>
      </c>
      <c r="B11" s="42">
        <v>95</v>
      </c>
      <c r="C11" s="106">
        <v>7777945</v>
      </c>
      <c r="D11" s="109">
        <v>60580</v>
      </c>
    </row>
    <row r="16" spans="1:6" x14ac:dyDescent="0.35">
      <c r="F16">
        <f>GETPIVOTDATA("Saldo IPS ",$A$3,"Estado de Factura EPS Julio 30 ","FACTURA ACEPTADA POR LA IPS")+GETPIVOTDATA(" Valor Glosa Aceptada ",$A$3,"Estado de Factura EPS Julio 30 ","FACTURA COVID-19 - GLOSA ACEPTADA POR LA IPS")</f>
        <v>60580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"/>
  <sheetViews>
    <sheetView showGridLines="0" zoomScale="80" zoomScaleNormal="80" workbookViewId="0">
      <selection activeCell="C25" sqref="C25"/>
    </sheetView>
  </sheetViews>
  <sheetFormatPr baseColWidth="10" defaultRowHeight="14.5" x14ac:dyDescent="0.35"/>
  <cols>
    <col min="1" max="1" width="10.90625" style="11"/>
    <col min="2" max="2" width="26.7265625" style="11" bestFit="1" customWidth="1"/>
    <col min="3" max="3" width="42" style="11" customWidth="1"/>
    <col min="4" max="4" width="9.1796875" style="11" customWidth="1"/>
    <col min="5" max="6" width="10.90625" style="11"/>
    <col min="7" max="7" width="21.90625" style="11" bestFit="1" customWidth="1"/>
    <col min="8" max="8" width="13.26953125" style="23" bestFit="1" customWidth="1"/>
    <col min="9" max="9" width="12.6328125" style="11" bestFit="1" customWidth="1"/>
    <col min="10" max="10" width="10.90625" style="27"/>
    <col min="11" max="11" width="19.54296875" style="11" customWidth="1"/>
    <col min="12" max="13" width="10.90625" style="11"/>
    <col min="14" max="15" width="11.54296875" style="11" bestFit="1" customWidth="1"/>
    <col min="16" max="16" width="15.6328125" style="11" customWidth="1"/>
    <col min="17" max="17" width="11.54296875" style="11" customWidth="1"/>
    <col min="18" max="18" width="11.54296875" style="11" bestFit="1" customWidth="1"/>
    <col min="19" max="19" width="11" style="11" bestFit="1" customWidth="1"/>
    <col min="20" max="20" width="11.54296875" style="11" bestFit="1" customWidth="1"/>
    <col min="21" max="21" width="11.7265625" style="23" bestFit="1" customWidth="1"/>
    <col min="22" max="22" width="10.90625" style="11"/>
    <col min="23" max="23" width="14.08984375" style="11" customWidth="1"/>
    <col min="24" max="24" width="13.6328125" style="11" customWidth="1"/>
    <col min="25" max="25" width="14.453125" style="11" customWidth="1"/>
    <col min="26" max="16384" width="10.90625" style="11"/>
  </cols>
  <sheetData>
    <row r="1" spans="1:26" x14ac:dyDescent="0.35">
      <c r="A1" s="16"/>
      <c r="B1" s="16"/>
      <c r="H1" s="26">
        <f>SUBTOTAL(9,H3:H97)</f>
        <v>7777945</v>
      </c>
      <c r="N1" s="26">
        <f t="shared" ref="N1:W1" si="0">SUBTOTAL(9,N3:N97)</f>
        <v>3668360</v>
      </c>
      <c r="O1" s="26">
        <f t="shared" si="0"/>
        <v>1171410</v>
      </c>
      <c r="P1" s="26"/>
      <c r="Q1" s="26"/>
      <c r="R1" s="26">
        <f t="shared" si="0"/>
        <v>3668360</v>
      </c>
      <c r="S1" s="26">
        <f t="shared" si="0"/>
        <v>60580</v>
      </c>
      <c r="T1" s="26">
        <f t="shared" si="0"/>
        <v>3056570</v>
      </c>
      <c r="U1" s="26">
        <f t="shared" si="0"/>
        <v>125432</v>
      </c>
      <c r="W1" s="26">
        <f t="shared" si="0"/>
        <v>62150</v>
      </c>
    </row>
    <row r="2" spans="1:26" s="12" customFormat="1" ht="43.5" x14ac:dyDescent="0.35">
      <c r="A2" s="17" t="s">
        <v>5</v>
      </c>
      <c r="B2" s="17" t="s">
        <v>0</v>
      </c>
      <c r="C2" s="17" t="s">
        <v>6</v>
      </c>
      <c r="D2" s="17" t="s">
        <v>7</v>
      </c>
      <c r="E2" s="18" t="s">
        <v>11</v>
      </c>
      <c r="F2" s="18" t="s">
        <v>21</v>
      </c>
      <c r="G2" s="22" t="s">
        <v>117</v>
      </c>
      <c r="H2" s="24" t="s">
        <v>16</v>
      </c>
      <c r="I2" s="19" t="s">
        <v>17</v>
      </c>
      <c r="J2" s="28" t="s">
        <v>18</v>
      </c>
      <c r="K2" s="21" t="s">
        <v>19</v>
      </c>
      <c r="L2" s="19" t="s">
        <v>20</v>
      </c>
      <c r="M2" s="20" t="s">
        <v>252</v>
      </c>
      <c r="N2" s="29" t="s">
        <v>216</v>
      </c>
      <c r="O2" s="33" t="s">
        <v>217</v>
      </c>
      <c r="P2" s="33" t="s">
        <v>231</v>
      </c>
      <c r="Q2" s="33" t="s">
        <v>232</v>
      </c>
      <c r="R2" s="29" t="s">
        <v>218</v>
      </c>
      <c r="S2" s="29" t="s">
        <v>219</v>
      </c>
      <c r="T2" s="29" t="s">
        <v>220</v>
      </c>
      <c r="U2" s="30" t="s">
        <v>221</v>
      </c>
      <c r="V2" s="21" t="s">
        <v>222</v>
      </c>
      <c r="W2" s="31" t="s">
        <v>223</v>
      </c>
      <c r="X2" s="31" t="s">
        <v>224</v>
      </c>
      <c r="Y2" s="32" t="s">
        <v>225</v>
      </c>
      <c r="Z2" s="29" t="s">
        <v>226</v>
      </c>
    </row>
    <row r="3" spans="1:26" x14ac:dyDescent="0.35">
      <c r="A3" s="13">
        <v>891380070</v>
      </c>
      <c r="B3" s="34" t="s">
        <v>257</v>
      </c>
      <c r="C3" s="13" t="s">
        <v>3</v>
      </c>
      <c r="D3" s="13" t="s">
        <v>8</v>
      </c>
      <c r="E3" s="13">
        <v>1410458</v>
      </c>
      <c r="F3" s="13" t="s">
        <v>22</v>
      </c>
      <c r="G3" s="13" t="s">
        <v>118</v>
      </c>
      <c r="H3" s="25">
        <v>693287</v>
      </c>
      <c r="I3" s="14">
        <v>42076</v>
      </c>
      <c r="J3" s="14" t="e">
        <v>#N/A</v>
      </c>
      <c r="K3" s="15" t="s">
        <v>229</v>
      </c>
      <c r="L3" s="15" t="e">
        <v>#N/A</v>
      </c>
      <c r="M3" s="15"/>
      <c r="N3" s="25">
        <v>0</v>
      </c>
      <c r="O3" s="25">
        <v>0</v>
      </c>
      <c r="P3" s="25"/>
      <c r="Q3" s="25"/>
      <c r="R3" s="25">
        <v>0</v>
      </c>
      <c r="S3" s="25">
        <v>0</v>
      </c>
      <c r="T3" s="25">
        <v>0</v>
      </c>
      <c r="U3" s="25">
        <v>0</v>
      </c>
      <c r="V3" s="15"/>
      <c r="W3" s="25">
        <v>0</v>
      </c>
      <c r="X3" s="15"/>
      <c r="Y3" s="15"/>
      <c r="Z3" s="14">
        <v>45473</v>
      </c>
    </row>
    <row r="4" spans="1:26" x14ac:dyDescent="0.35">
      <c r="A4" s="13">
        <v>891380070</v>
      </c>
      <c r="B4" s="34" t="s">
        <v>257</v>
      </c>
      <c r="C4" s="13" t="s">
        <v>3</v>
      </c>
      <c r="D4" s="13" t="s">
        <v>8</v>
      </c>
      <c r="E4" s="13">
        <v>1410686</v>
      </c>
      <c r="F4" s="13" t="s">
        <v>23</v>
      </c>
      <c r="G4" s="13" t="s">
        <v>119</v>
      </c>
      <c r="H4" s="25">
        <v>44442</v>
      </c>
      <c r="I4" s="14">
        <v>42076</v>
      </c>
      <c r="J4" s="14" t="e">
        <v>#N/A</v>
      </c>
      <c r="K4" s="15" t="s">
        <v>229</v>
      </c>
      <c r="L4" s="15" t="e">
        <v>#N/A</v>
      </c>
      <c r="M4" s="15"/>
      <c r="N4" s="25">
        <v>0</v>
      </c>
      <c r="O4" s="25">
        <v>0</v>
      </c>
      <c r="P4" s="25"/>
      <c r="Q4" s="25"/>
      <c r="R4" s="25">
        <v>0</v>
      </c>
      <c r="S4" s="25">
        <v>0</v>
      </c>
      <c r="T4" s="25">
        <v>0</v>
      </c>
      <c r="U4" s="25">
        <v>0</v>
      </c>
      <c r="V4" s="15"/>
      <c r="W4" s="25">
        <v>0</v>
      </c>
      <c r="X4" s="15"/>
      <c r="Y4" s="15"/>
      <c r="Z4" s="14">
        <v>45473</v>
      </c>
    </row>
    <row r="5" spans="1:26" x14ac:dyDescent="0.35">
      <c r="A5" s="13">
        <v>891380070</v>
      </c>
      <c r="B5" s="34" t="s">
        <v>257</v>
      </c>
      <c r="C5" s="13" t="s">
        <v>3</v>
      </c>
      <c r="D5" s="13" t="s">
        <v>8</v>
      </c>
      <c r="E5" s="13">
        <v>1411314</v>
      </c>
      <c r="F5" s="13" t="s">
        <v>24</v>
      </c>
      <c r="G5" s="13" t="s">
        <v>120</v>
      </c>
      <c r="H5" s="25">
        <v>100824</v>
      </c>
      <c r="I5" s="14">
        <v>42076</v>
      </c>
      <c r="J5" s="14" t="e">
        <v>#N/A</v>
      </c>
      <c r="K5" s="15" t="s">
        <v>229</v>
      </c>
      <c r="L5" s="15" t="e">
        <v>#N/A</v>
      </c>
      <c r="M5" s="15"/>
      <c r="N5" s="25">
        <v>0</v>
      </c>
      <c r="O5" s="25">
        <v>0</v>
      </c>
      <c r="P5" s="25"/>
      <c r="Q5" s="25"/>
      <c r="R5" s="25">
        <v>0</v>
      </c>
      <c r="S5" s="25">
        <v>0</v>
      </c>
      <c r="T5" s="25">
        <v>0</v>
      </c>
      <c r="U5" s="25">
        <v>0</v>
      </c>
      <c r="V5" s="15"/>
      <c r="W5" s="25">
        <v>0</v>
      </c>
      <c r="X5" s="15"/>
      <c r="Y5" s="15"/>
      <c r="Z5" s="14">
        <v>45473</v>
      </c>
    </row>
    <row r="6" spans="1:26" x14ac:dyDescent="0.35">
      <c r="A6" s="13">
        <v>891380070</v>
      </c>
      <c r="B6" s="34" t="s">
        <v>257</v>
      </c>
      <c r="C6" s="13" t="s">
        <v>3</v>
      </c>
      <c r="D6" s="13" t="s">
        <v>8</v>
      </c>
      <c r="E6" s="13">
        <v>1411316</v>
      </c>
      <c r="F6" s="13" t="s">
        <v>25</v>
      </c>
      <c r="G6" s="13" t="s">
        <v>121</v>
      </c>
      <c r="H6" s="25">
        <v>43094</v>
      </c>
      <c r="I6" s="14">
        <v>42076</v>
      </c>
      <c r="J6" s="14" t="e">
        <v>#N/A</v>
      </c>
      <c r="K6" s="15" t="s">
        <v>229</v>
      </c>
      <c r="L6" s="15" t="e">
        <v>#N/A</v>
      </c>
      <c r="M6" s="15"/>
      <c r="N6" s="25">
        <v>0</v>
      </c>
      <c r="O6" s="25">
        <v>0</v>
      </c>
      <c r="P6" s="25"/>
      <c r="Q6" s="25"/>
      <c r="R6" s="25">
        <v>0</v>
      </c>
      <c r="S6" s="25">
        <v>0</v>
      </c>
      <c r="T6" s="25">
        <v>0</v>
      </c>
      <c r="U6" s="25">
        <v>0</v>
      </c>
      <c r="V6" s="15"/>
      <c r="W6" s="25">
        <v>0</v>
      </c>
      <c r="X6" s="15"/>
      <c r="Y6" s="15"/>
      <c r="Z6" s="14">
        <v>45473</v>
      </c>
    </row>
    <row r="7" spans="1:26" x14ac:dyDescent="0.35">
      <c r="A7" s="13">
        <v>891380070</v>
      </c>
      <c r="B7" s="34" t="s">
        <v>257</v>
      </c>
      <c r="C7" s="13" t="s">
        <v>3</v>
      </c>
      <c r="D7" s="13" t="s">
        <v>8</v>
      </c>
      <c r="E7" s="13">
        <v>1412541</v>
      </c>
      <c r="F7" s="13" t="s">
        <v>26</v>
      </c>
      <c r="G7" s="13" t="s">
        <v>122</v>
      </c>
      <c r="H7" s="25">
        <v>74500</v>
      </c>
      <c r="I7" s="14">
        <v>42076</v>
      </c>
      <c r="J7" s="14" t="e">
        <v>#N/A</v>
      </c>
      <c r="K7" s="15" t="s">
        <v>229</v>
      </c>
      <c r="L7" s="15" t="e">
        <v>#N/A</v>
      </c>
      <c r="M7" s="15"/>
      <c r="N7" s="25">
        <v>0</v>
      </c>
      <c r="O7" s="25">
        <v>0</v>
      </c>
      <c r="P7" s="25"/>
      <c r="Q7" s="25"/>
      <c r="R7" s="25">
        <v>0</v>
      </c>
      <c r="S7" s="25">
        <v>0</v>
      </c>
      <c r="T7" s="25">
        <v>0</v>
      </c>
      <c r="U7" s="25">
        <v>0</v>
      </c>
      <c r="V7" s="15"/>
      <c r="W7" s="25">
        <v>0</v>
      </c>
      <c r="X7" s="15"/>
      <c r="Y7" s="15"/>
      <c r="Z7" s="14">
        <v>45473</v>
      </c>
    </row>
    <row r="8" spans="1:26" x14ac:dyDescent="0.35">
      <c r="A8" s="13">
        <v>891380070</v>
      </c>
      <c r="B8" s="34" t="s">
        <v>257</v>
      </c>
      <c r="C8" s="13" t="s">
        <v>4</v>
      </c>
      <c r="D8" s="13" t="s">
        <v>8</v>
      </c>
      <c r="E8" s="13">
        <v>1413666</v>
      </c>
      <c r="F8" s="13" t="s">
        <v>27</v>
      </c>
      <c r="G8" s="13" t="s">
        <v>123</v>
      </c>
      <c r="H8" s="25">
        <v>7400</v>
      </c>
      <c r="I8" s="14">
        <v>42199</v>
      </c>
      <c r="J8" s="14" t="e">
        <v>#N/A</v>
      </c>
      <c r="K8" s="15" t="s">
        <v>229</v>
      </c>
      <c r="L8" s="15" t="e">
        <v>#N/A</v>
      </c>
      <c r="M8" s="15"/>
      <c r="N8" s="25">
        <v>0</v>
      </c>
      <c r="O8" s="25">
        <v>0</v>
      </c>
      <c r="P8" s="25"/>
      <c r="Q8" s="25"/>
      <c r="R8" s="25">
        <v>0</v>
      </c>
      <c r="S8" s="25">
        <v>0</v>
      </c>
      <c r="T8" s="25">
        <v>0</v>
      </c>
      <c r="U8" s="25">
        <v>0</v>
      </c>
      <c r="V8" s="15"/>
      <c r="W8" s="25">
        <v>0</v>
      </c>
      <c r="X8" s="15"/>
      <c r="Y8" s="15"/>
      <c r="Z8" s="14">
        <v>45473</v>
      </c>
    </row>
    <row r="9" spans="1:26" x14ac:dyDescent="0.35">
      <c r="A9" s="13">
        <v>891380070</v>
      </c>
      <c r="B9" s="34" t="s">
        <v>257</v>
      </c>
      <c r="C9" s="13" t="s">
        <v>3</v>
      </c>
      <c r="D9" s="13" t="s">
        <v>8</v>
      </c>
      <c r="E9" s="13">
        <v>1413826</v>
      </c>
      <c r="F9" s="13" t="s">
        <v>28</v>
      </c>
      <c r="G9" s="13" t="s">
        <v>124</v>
      </c>
      <c r="H9" s="25">
        <v>45372</v>
      </c>
      <c r="I9" s="14">
        <v>42076</v>
      </c>
      <c r="J9" s="14" t="e">
        <v>#N/A</v>
      </c>
      <c r="K9" s="15" t="s">
        <v>229</v>
      </c>
      <c r="L9" s="15" t="e">
        <v>#N/A</v>
      </c>
      <c r="M9" s="15"/>
      <c r="N9" s="25">
        <v>0</v>
      </c>
      <c r="O9" s="25">
        <v>0</v>
      </c>
      <c r="P9" s="25"/>
      <c r="Q9" s="25"/>
      <c r="R9" s="25">
        <v>0</v>
      </c>
      <c r="S9" s="25">
        <v>0</v>
      </c>
      <c r="T9" s="25">
        <v>0</v>
      </c>
      <c r="U9" s="25">
        <v>0</v>
      </c>
      <c r="V9" s="15"/>
      <c r="W9" s="25">
        <v>0</v>
      </c>
      <c r="X9" s="15"/>
      <c r="Y9" s="15"/>
      <c r="Z9" s="14">
        <v>45473</v>
      </c>
    </row>
    <row r="10" spans="1:26" x14ac:dyDescent="0.35">
      <c r="A10" s="13">
        <v>891380070</v>
      </c>
      <c r="B10" s="34" t="s">
        <v>257</v>
      </c>
      <c r="C10" s="13" t="s">
        <v>3</v>
      </c>
      <c r="D10" s="13" t="s">
        <v>8</v>
      </c>
      <c r="E10" s="13">
        <v>1413827</v>
      </c>
      <c r="F10" s="13" t="s">
        <v>29</v>
      </c>
      <c r="G10" s="13" t="s">
        <v>125</v>
      </c>
      <c r="H10" s="25">
        <v>44954</v>
      </c>
      <c r="I10" s="14">
        <v>42076</v>
      </c>
      <c r="J10" s="14" t="e">
        <v>#N/A</v>
      </c>
      <c r="K10" s="15" t="s">
        <v>229</v>
      </c>
      <c r="L10" s="15" t="e">
        <v>#N/A</v>
      </c>
      <c r="M10" s="15"/>
      <c r="N10" s="25">
        <v>0</v>
      </c>
      <c r="O10" s="25">
        <v>0</v>
      </c>
      <c r="P10" s="25"/>
      <c r="Q10" s="25"/>
      <c r="R10" s="25">
        <v>0</v>
      </c>
      <c r="S10" s="25">
        <v>0</v>
      </c>
      <c r="T10" s="25">
        <v>0</v>
      </c>
      <c r="U10" s="25">
        <v>0</v>
      </c>
      <c r="V10" s="15"/>
      <c r="W10" s="25">
        <v>0</v>
      </c>
      <c r="X10" s="15"/>
      <c r="Y10" s="15"/>
      <c r="Z10" s="14">
        <v>45473</v>
      </c>
    </row>
    <row r="11" spans="1:26" x14ac:dyDescent="0.35">
      <c r="A11" s="13">
        <v>891380070</v>
      </c>
      <c r="B11" s="34" t="s">
        <v>257</v>
      </c>
      <c r="C11" s="13" t="s">
        <v>3</v>
      </c>
      <c r="D11" s="13" t="s">
        <v>8</v>
      </c>
      <c r="E11" s="13">
        <v>1414152</v>
      </c>
      <c r="F11" s="13" t="s">
        <v>30</v>
      </c>
      <c r="G11" s="13" t="s">
        <v>126</v>
      </c>
      <c r="H11" s="25">
        <v>52964</v>
      </c>
      <c r="I11" s="14">
        <v>42076</v>
      </c>
      <c r="J11" s="14" t="e">
        <v>#N/A</v>
      </c>
      <c r="K11" s="15" t="s">
        <v>229</v>
      </c>
      <c r="L11" s="15" t="e">
        <v>#N/A</v>
      </c>
      <c r="M11" s="15"/>
      <c r="N11" s="25">
        <v>0</v>
      </c>
      <c r="O11" s="25">
        <v>0</v>
      </c>
      <c r="P11" s="25"/>
      <c r="Q11" s="25"/>
      <c r="R11" s="25">
        <v>0</v>
      </c>
      <c r="S11" s="25">
        <v>0</v>
      </c>
      <c r="T11" s="25">
        <v>0</v>
      </c>
      <c r="U11" s="25">
        <v>0</v>
      </c>
      <c r="V11" s="15"/>
      <c r="W11" s="25">
        <v>0</v>
      </c>
      <c r="X11" s="15"/>
      <c r="Y11" s="15"/>
      <c r="Z11" s="14">
        <v>45473</v>
      </c>
    </row>
    <row r="12" spans="1:26" x14ac:dyDescent="0.35">
      <c r="A12" s="13">
        <v>891380070</v>
      </c>
      <c r="B12" s="34" t="s">
        <v>257</v>
      </c>
      <c r="C12" s="13" t="s">
        <v>3</v>
      </c>
      <c r="D12" s="13" t="s">
        <v>8</v>
      </c>
      <c r="E12" s="13">
        <v>1414248</v>
      </c>
      <c r="F12" s="13" t="s">
        <v>31</v>
      </c>
      <c r="G12" s="13" t="s">
        <v>127</v>
      </c>
      <c r="H12" s="25">
        <v>3700</v>
      </c>
      <c r="I12" s="14">
        <v>42076</v>
      </c>
      <c r="J12" s="14" t="e">
        <v>#N/A</v>
      </c>
      <c r="K12" s="15" t="s">
        <v>229</v>
      </c>
      <c r="L12" s="15" t="e">
        <v>#N/A</v>
      </c>
      <c r="M12" s="15"/>
      <c r="N12" s="25">
        <v>0</v>
      </c>
      <c r="O12" s="25">
        <v>0</v>
      </c>
      <c r="P12" s="25"/>
      <c r="Q12" s="25"/>
      <c r="R12" s="25">
        <v>0</v>
      </c>
      <c r="S12" s="25">
        <v>0</v>
      </c>
      <c r="T12" s="25">
        <v>0</v>
      </c>
      <c r="U12" s="25">
        <v>0</v>
      </c>
      <c r="V12" s="15"/>
      <c r="W12" s="25">
        <v>0</v>
      </c>
      <c r="X12" s="15"/>
      <c r="Y12" s="15"/>
      <c r="Z12" s="14">
        <v>45473</v>
      </c>
    </row>
    <row r="13" spans="1:26" x14ac:dyDescent="0.35">
      <c r="A13" s="13">
        <v>891380070</v>
      </c>
      <c r="B13" s="34" t="s">
        <v>257</v>
      </c>
      <c r="C13" s="13" t="s">
        <v>3</v>
      </c>
      <c r="D13" s="13" t="s">
        <v>8</v>
      </c>
      <c r="E13" s="13">
        <v>1414249</v>
      </c>
      <c r="F13" s="13" t="s">
        <v>32</v>
      </c>
      <c r="G13" s="13" t="s">
        <v>128</v>
      </c>
      <c r="H13" s="25">
        <v>3700</v>
      </c>
      <c r="I13" s="14">
        <v>42076</v>
      </c>
      <c r="J13" s="14" t="e">
        <v>#N/A</v>
      </c>
      <c r="K13" s="15" t="s">
        <v>229</v>
      </c>
      <c r="L13" s="15" t="e">
        <v>#N/A</v>
      </c>
      <c r="M13" s="15"/>
      <c r="N13" s="25">
        <v>0</v>
      </c>
      <c r="O13" s="25">
        <v>0</v>
      </c>
      <c r="P13" s="25"/>
      <c r="Q13" s="25"/>
      <c r="R13" s="25">
        <v>0</v>
      </c>
      <c r="S13" s="25">
        <v>0</v>
      </c>
      <c r="T13" s="25">
        <v>0</v>
      </c>
      <c r="U13" s="25">
        <v>0</v>
      </c>
      <c r="V13" s="15"/>
      <c r="W13" s="25">
        <v>0</v>
      </c>
      <c r="X13" s="15"/>
      <c r="Y13" s="15"/>
      <c r="Z13" s="14">
        <v>45473</v>
      </c>
    </row>
    <row r="14" spans="1:26" x14ac:dyDescent="0.35">
      <c r="A14" s="13">
        <v>891380070</v>
      </c>
      <c r="B14" s="34" t="s">
        <v>257</v>
      </c>
      <c r="C14" s="13" t="s">
        <v>3</v>
      </c>
      <c r="D14" s="13" t="s">
        <v>8</v>
      </c>
      <c r="E14" s="13">
        <v>1414250</v>
      </c>
      <c r="F14" s="13" t="s">
        <v>33</v>
      </c>
      <c r="G14" s="13" t="s">
        <v>129</v>
      </c>
      <c r="H14" s="25">
        <v>3700</v>
      </c>
      <c r="I14" s="14">
        <v>42076</v>
      </c>
      <c r="J14" s="14" t="e">
        <v>#N/A</v>
      </c>
      <c r="K14" s="15" t="s">
        <v>229</v>
      </c>
      <c r="L14" s="15" t="e">
        <v>#N/A</v>
      </c>
      <c r="M14" s="15"/>
      <c r="N14" s="25">
        <v>0</v>
      </c>
      <c r="O14" s="25">
        <v>0</v>
      </c>
      <c r="P14" s="25"/>
      <c r="Q14" s="25"/>
      <c r="R14" s="25">
        <v>0</v>
      </c>
      <c r="S14" s="25">
        <v>0</v>
      </c>
      <c r="T14" s="25">
        <v>0</v>
      </c>
      <c r="U14" s="25">
        <v>0</v>
      </c>
      <c r="V14" s="15"/>
      <c r="W14" s="25">
        <v>0</v>
      </c>
      <c r="X14" s="15"/>
      <c r="Y14" s="15"/>
      <c r="Z14" s="14">
        <v>45473</v>
      </c>
    </row>
    <row r="15" spans="1:26" x14ac:dyDescent="0.35">
      <c r="A15" s="13">
        <v>891380070</v>
      </c>
      <c r="B15" s="34" t="s">
        <v>257</v>
      </c>
      <c r="C15" s="13" t="s">
        <v>3</v>
      </c>
      <c r="D15" s="13" t="s">
        <v>8</v>
      </c>
      <c r="E15" s="13">
        <v>1414251</v>
      </c>
      <c r="F15" s="13" t="s">
        <v>34</v>
      </c>
      <c r="G15" s="13" t="s">
        <v>130</v>
      </c>
      <c r="H15" s="25">
        <v>3700</v>
      </c>
      <c r="I15" s="14">
        <v>42076</v>
      </c>
      <c r="J15" s="14" t="e">
        <v>#N/A</v>
      </c>
      <c r="K15" s="15" t="s">
        <v>229</v>
      </c>
      <c r="L15" s="15" t="e">
        <v>#N/A</v>
      </c>
      <c r="M15" s="15"/>
      <c r="N15" s="25">
        <v>0</v>
      </c>
      <c r="O15" s="25">
        <v>0</v>
      </c>
      <c r="P15" s="25"/>
      <c r="Q15" s="25"/>
      <c r="R15" s="25">
        <v>0</v>
      </c>
      <c r="S15" s="25">
        <v>0</v>
      </c>
      <c r="T15" s="25">
        <v>0</v>
      </c>
      <c r="U15" s="25">
        <v>0</v>
      </c>
      <c r="V15" s="15"/>
      <c r="W15" s="25">
        <v>0</v>
      </c>
      <c r="X15" s="15"/>
      <c r="Y15" s="15"/>
      <c r="Z15" s="14">
        <v>45473</v>
      </c>
    </row>
    <row r="16" spans="1:26" x14ac:dyDescent="0.35">
      <c r="A16" s="13">
        <v>891380070</v>
      </c>
      <c r="B16" s="34" t="s">
        <v>257</v>
      </c>
      <c r="C16" s="13" t="s">
        <v>3</v>
      </c>
      <c r="D16" s="13" t="s">
        <v>8</v>
      </c>
      <c r="E16" s="13">
        <v>1415009</v>
      </c>
      <c r="F16" s="13" t="s">
        <v>35</v>
      </c>
      <c r="G16" s="13" t="s">
        <v>131</v>
      </c>
      <c r="H16" s="25">
        <v>58430</v>
      </c>
      <c r="I16" s="14">
        <v>42076</v>
      </c>
      <c r="J16" s="14" t="e">
        <v>#N/A</v>
      </c>
      <c r="K16" s="15" t="s">
        <v>229</v>
      </c>
      <c r="L16" s="15" t="e">
        <v>#N/A</v>
      </c>
      <c r="M16" s="15"/>
      <c r="N16" s="25">
        <v>0</v>
      </c>
      <c r="O16" s="25">
        <v>0</v>
      </c>
      <c r="P16" s="25"/>
      <c r="Q16" s="25"/>
      <c r="R16" s="25">
        <v>0</v>
      </c>
      <c r="S16" s="25">
        <v>0</v>
      </c>
      <c r="T16" s="25">
        <v>0</v>
      </c>
      <c r="U16" s="25">
        <v>0</v>
      </c>
      <c r="V16" s="15"/>
      <c r="W16" s="25">
        <v>0</v>
      </c>
      <c r="X16" s="15"/>
      <c r="Y16" s="15"/>
      <c r="Z16" s="14">
        <v>45473</v>
      </c>
    </row>
    <row r="17" spans="1:26" x14ac:dyDescent="0.35">
      <c r="A17" s="13">
        <v>891380070</v>
      </c>
      <c r="B17" s="34" t="s">
        <v>257</v>
      </c>
      <c r="C17" s="13" t="s">
        <v>3</v>
      </c>
      <c r="D17" s="13" t="s">
        <v>8</v>
      </c>
      <c r="E17" s="13">
        <v>1415121</v>
      </c>
      <c r="F17" s="13" t="s">
        <v>36</v>
      </c>
      <c r="G17" s="13" t="s">
        <v>132</v>
      </c>
      <c r="H17" s="25">
        <v>11100</v>
      </c>
      <c r="I17" s="14">
        <v>42076</v>
      </c>
      <c r="J17" s="14" t="e">
        <v>#N/A</v>
      </c>
      <c r="K17" s="15" t="s">
        <v>229</v>
      </c>
      <c r="L17" s="15" t="e">
        <v>#N/A</v>
      </c>
      <c r="M17" s="15"/>
      <c r="N17" s="25">
        <v>0</v>
      </c>
      <c r="O17" s="25">
        <v>0</v>
      </c>
      <c r="P17" s="25"/>
      <c r="Q17" s="25"/>
      <c r="R17" s="25">
        <v>0</v>
      </c>
      <c r="S17" s="25">
        <v>0</v>
      </c>
      <c r="T17" s="25">
        <v>0</v>
      </c>
      <c r="U17" s="25">
        <v>0</v>
      </c>
      <c r="V17" s="15"/>
      <c r="W17" s="25">
        <v>0</v>
      </c>
      <c r="X17" s="15"/>
      <c r="Y17" s="15"/>
      <c r="Z17" s="14">
        <v>45473</v>
      </c>
    </row>
    <row r="18" spans="1:26" x14ac:dyDescent="0.35">
      <c r="A18" s="13">
        <v>891380070</v>
      </c>
      <c r="B18" s="34" t="s">
        <v>257</v>
      </c>
      <c r="C18" s="13" t="s">
        <v>3</v>
      </c>
      <c r="D18" s="13" t="s">
        <v>8</v>
      </c>
      <c r="E18" s="13">
        <v>1415123</v>
      </c>
      <c r="F18" s="13" t="s">
        <v>37</v>
      </c>
      <c r="G18" s="13" t="s">
        <v>133</v>
      </c>
      <c r="H18" s="25">
        <v>14800</v>
      </c>
      <c r="I18" s="14">
        <v>42076</v>
      </c>
      <c r="J18" s="14" t="e">
        <v>#N/A</v>
      </c>
      <c r="K18" s="15" t="s">
        <v>229</v>
      </c>
      <c r="L18" s="15" t="e">
        <v>#N/A</v>
      </c>
      <c r="M18" s="15"/>
      <c r="N18" s="25">
        <v>0</v>
      </c>
      <c r="O18" s="25">
        <v>0</v>
      </c>
      <c r="P18" s="25"/>
      <c r="Q18" s="25"/>
      <c r="R18" s="25">
        <v>0</v>
      </c>
      <c r="S18" s="25">
        <v>0</v>
      </c>
      <c r="T18" s="25">
        <v>0</v>
      </c>
      <c r="U18" s="25">
        <v>0</v>
      </c>
      <c r="V18" s="15"/>
      <c r="W18" s="25">
        <v>0</v>
      </c>
      <c r="X18" s="15"/>
      <c r="Y18" s="15"/>
      <c r="Z18" s="14">
        <v>45473</v>
      </c>
    </row>
    <row r="19" spans="1:26" x14ac:dyDescent="0.35">
      <c r="A19" s="13">
        <v>891380070</v>
      </c>
      <c r="B19" s="34" t="s">
        <v>257</v>
      </c>
      <c r="C19" s="13" t="s">
        <v>3</v>
      </c>
      <c r="D19" s="13" t="s">
        <v>8</v>
      </c>
      <c r="E19" s="13">
        <v>1415124</v>
      </c>
      <c r="F19" s="13" t="s">
        <v>38</v>
      </c>
      <c r="G19" s="13" t="s">
        <v>134</v>
      </c>
      <c r="H19" s="25">
        <v>11100</v>
      </c>
      <c r="I19" s="14">
        <v>42076</v>
      </c>
      <c r="J19" s="14" t="e">
        <v>#N/A</v>
      </c>
      <c r="K19" s="15" t="s">
        <v>229</v>
      </c>
      <c r="L19" s="15" t="e">
        <v>#N/A</v>
      </c>
      <c r="M19" s="15"/>
      <c r="N19" s="25">
        <v>0</v>
      </c>
      <c r="O19" s="25">
        <v>0</v>
      </c>
      <c r="P19" s="25"/>
      <c r="Q19" s="25"/>
      <c r="R19" s="25">
        <v>0</v>
      </c>
      <c r="S19" s="25">
        <v>0</v>
      </c>
      <c r="T19" s="25">
        <v>0</v>
      </c>
      <c r="U19" s="25">
        <v>0</v>
      </c>
      <c r="V19" s="15"/>
      <c r="W19" s="25">
        <v>0</v>
      </c>
      <c r="X19" s="15"/>
      <c r="Y19" s="15"/>
      <c r="Z19" s="14">
        <v>45473</v>
      </c>
    </row>
    <row r="20" spans="1:26" x14ac:dyDescent="0.35">
      <c r="A20" s="13">
        <v>891380070</v>
      </c>
      <c r="B20" s="34" t="s">
        <v>257</v>
      </c>
      <c r="C20" s="13" t="s">
        <v>3</v>
      </c>
      <c r="D20" s="13" t="s">
        <v>8</v>
      </c>
      <c r="E20" s="13">
        <v>1415264</v>
      </c>
      <c r="F20" s="13" t="s">
        <v>39</v>
      </c>
      <c r="G20" s="13" t="s">
        <v>135</v>
      </c>
      <c r="H20" s="25">
        <v>55556</v>
      </c>
      <c r="I20" s="14">
        <v>42076</v>
      </c>
      <c r="J20" s="14" t="e">
        <v>#N/A</v>
      </c>
      <c r="K20" s="15" t="s">
        <v>229</v>
      </c>
      <c r="L20" s="15" t="e">
        <v>#N/A</v>
      </c>
      <c r="M20" s="15"/>
      <c r="N20" s="25">
        <v>0</v>
      </c>
      <c r="O20" s="25">
        <v>0</v>
      </c>
      <c r="P20" s="25"/>
      <c r="Q20" s="25"/>
      <c r="R20" s="25">
        <v>0</v>
      </c>
      <c r="S20" s="25">
        <v>0</v>
      </c>
      <c r="T20" s="25">
        <v>0</v>
      </c>
      <c r="U20" s="25">
        <v>0</v>
      </c>
      <c r="V20" s="15"/>
      <c r="W20" s="25">
        <v>0</v>
      </c>
      <c r="X20" s="15"/>
      <c r="Y20" s="15"/>
      <c r="Z20" s="14">
        <v>45473</v>
      </c>
    </row>
    <row r="21" spans="1:26" x14ac:dyDescent="0.35">
      <c r="A21" s="13">
        <v>891380070</v>
      </c>
      <c r="B21" s="34" t="s">
        <v>257</v>
      </c>
      <c r="C21" s="13" t="s">
        <v>3</v>
      </c>
      <c r="D21" s="13" t="s">
        <v>8</v>
      </c>
      <c r="E21" s="13">
        <v>1415403</v>
      </c>
      <c r="F21" s="13" t="s">
        <v>40</v>
      </c>
      <c r="G21" s="13" t="s">
        <v>136</v>
      </c>
      <c r="H21" s="25">
        <v>45038</v>
      </c>
      <c r="I21" s="14">
        <v>42076</v>
      </c>
      <c r="J21" s="14" t="e">
        <v>#N/A</v>
      </c>
      <c r="K21" s="15" t="s">
        <v>229</v>
      </c>
      <c r="L21" s="15" t="e">
        <v>#N/A</v>
      </c>
      <c r="M21" s="15"/>
      <c r="N21" s="25">
        <v>0</v>
      </c>
      <c r="O21" s="25">
        <v>0</v>
      </c>
      <c r="P21" s="25"/>
      <c r="Q21" s="25"/>
      <c r="R21" s="25">
        <v>0</v>
      </c>
      <c r="S21" s="25">
        <v>0</v>
      </c>
      <c r="T21" s="25">
        <v>0</v>
      </c>
      <c r="U21" s="25">
        <v>0</v>
      </c>
      <c r="V21" s="15"/>
      <c r="W21" s="25">
        <v>0</v>
      </c>
      <c r="X21" s="15"/>
      <c r="Y21" s="15"/>
      <c r="Z21" s="14">
        <v>45473</v>
      </c>
    </row>
    <row r="22" spans="1:26" x14ac:dyDescent="0.35">
      <c r="A22" s="13">
        <v>891380070</v>
      </c>
      <c r="B22" s="34" t="s">
        <v>257</v>
      </c>
      <c r="C22" s="13" t="s">
        <v>3</v>
      </c>
      <c r="D22" s="13" t="s">
        <v>8</v>
      </c>
      <c r="E22" s="13">
        <v>1415421</v>
      </c>
      <c r="F22" s="13" t="s">
        <v>41</v>
      </c>
      <c r="G22" s="13" t="s">
        <v>137</v>
      </c>
      <c r="H22" s="25">
        <v>44442</v>
      </c>
      <c r="I22" s="14">
        <v>42076</v>
      </c>
      <c r="J22" s="14" t="e">
        <v>#N/A</v>
      </c>
      <c r="K22" s="15" t="s">
        <v>229</v>
      </c>
      <c r="L22" s="15" t="e">
        <v>#N/A</v>
      </c>
      <c r="M22" s="15"/>
      <c r="N22" s="25">
        <v>0</v>
      </c>
      <c r="O22" s="25">
        <v>0</v>
      </c>
      <c r="P22" s="25"/>
      <c r="Q22" s="25"/>
      <c r="R22" s="25">
        <v>0</v>
      </c>
      <c r="S22" s="25">
        <v>0</v>
      </c>
      <c r="T22" s="25">
        <v>0</v>
      </c>
      <c r="U22" s="25">
        <v>0</v>
      </c>
      <c r="V22" s="15"/>
      <c r="W22" s="25">
        <v>0</v>
      </c>
      <c r="X22" s="15"/>
      <c r="Y22" s="15"/>
      <c r="Z22" s="14">
        <v>45473</v>
      </c>
    </row>
    <row r="23" spans="1:26" x14ac:dyDescent="0.35">
      <c r="A23" s="13">
        <v>891380070</v>
      </c>
      <c r="B23" s="34" t="s">
        <v>257</v>
      </c>
      <c r="C23" s="13" t="s">
        <v>3</v>
      </c>
      <c r="D23" s="13" t="s">
        <v>8</v>
      </c>
      <c r="E23" s="13">
        <v>1415428</v>
      </c>
      <c r="F23" s="13" t="s">
        <v>42</v>
      </c>
      <c r="G23" s="13" t="s">
        <v>138</v>
      </c>
      <c r="H23" s="25">
        <v>51575</v>
      </c>
      <c r="I23" s="14">
        <v>42076</v>
      </c>
      <c r="J23" s="14" t="e">
        <v>#N/A</v>
      </c>
      <c r="K23" s="15" t="s">
        <v>229</v>
      </c>
      <c r="L23" s="15" t="e">
        <v>#N/A</v>
      </c>
      <c r="M23" s="15"/>
      <c r="N23" s="25">
        <v>0</v>
      </c>
      <c r="O23" s="25">
        <v>0</v>
      </c>
      <c r="P23" s="25"/>
      <c r="Q23" s="25"/>
      <c r="R23" s="25">
        <v>0</v>
      </c>
      <c r="S23" s="25">
        <v>0</v>
      </c>
      <c r="T23" s="25">
        <v>0</v>
      </c>
      <c r="U23" s="25">
        <v>0</v>
      </c>
      <c r="V23" s="15"/>
      <c r="W23" s="25">
        <v>0</v>
      </c>
      <c r="X23" s="15"/>
      <c r="Y23" s="15"/>
      <c r="Z23" s="14">
        <v>45473</v>
      </c>
    </row>
    <row r="24" spans="1:26" x14ac:dyDescent="0.35">
      <c r="A24" s="13">
        <v>891380070</v>
      </c>
      <c r="B24" s="34" t="s">
        <v>257</v>
      </c>
      <c r="C24" s="13" t="s">
        <v>4</v>
      </c>
      <c r="D24" s="13" t="s">
        <v>8</v>
      </c>
      <c r="E24" s="13">
        <v>1425181</v>
      </c>
      <c r="F24" s="13" t="s">
        <v>43</v>
      </c>
      <c r="G24" s="13" t="s">
        <v>139</v>
      </c>
      <c r="H24" s="25">
        <v>44518</v>
      </c>
      <c r="I24" s="14">
        <v>42199</v>
      </c>
      <c r="J24" s="14" t="e">
        <v>#N/A</v>
      </c>
      <c r="K24" s="15" t="s">
        <v>229</v>
      </c>
      <c r="L24" s="15" t="e">
        <v>#N/A</v>
      </c>
      <c r="M24" s="15"/>
      <c r="N24" s="25">
        <v>0</v>
      </c>
      <c r="O24" s="25">
        <v>0</v>
      </c>
      <c r="P24" s="25"/>
      <c r="Q24" s="25"/>
      <c r="R24" s="25">
        <v>0</v>
      </c>
      <c r="S24" s="25">
        <v>0</v>
      </c>
      <c r="T24" s="25">
        <v>0</v>
      </c>
      <c r="U24" s="25">
        <v>0</v>
      </c>
      <c r="V24" s="15"/>
      <c r="W24" s="25">
        <v>0</v>
      </c>
      <c r="X24" s="15"/>
      <c r="Y24" s="15"/>
      <c r="Z24" s="14">
        <v>45473</v>
      </c>
    </row>
    <row r="25" spans="1:26" x14ac:dyDescent="0.35">
      <c r="A25" s="13">
        <v>891380070</v>
      </c>
      <c r="B25" s="34" t="s">
        <v>257</v>
      </c>
      <c r="C25" s="13" t="s">
        <v>4</v>
      </c>
      <c r="D25" s="13" t="s">
        <v>8</v>
      </c>
      <c r="E25" s="13">
        <v>1431893</v>
      </c>
      <c r="F25" s="13" t="s">
        <v>44</v>
      </c>
      <c r="G25" s="13" t="s">
        <v>140</v>
      </c>
      <c r="H25" s="25">
        <v>217371</v>
      </c>
      <c r="I25" s="14">
        <v>42199</v>
      </c>
      <c r="J25" s="14" t="e">
        <v>#N/A</v>
      </c>
      <c r="K25" s="15" t="s">
        <v>229</v>
      </c>
      <c r="L25" s="15" t="e">
        <v>#N/A</v>
      </c>
      <c r="M25" s="15"/>
      <c r="N25" s="25">
        <v>0</v>
      </c>
      <c r="O25" s="25">
        <v>0</v>
      </c>
      <c r="P25" s="25"/>
      <c r="Q25" s="25"/>
      <c r="R25" s="25">
        <v>0</v>
      </c>
      <c r="S25" s="25">
        <v>0</v>
      </c>
      <c r="T25" s="25">
        <v>0</v>
      </c>
      <c r="U25" s="25">
        <v>0</v>
      </c>
      <c r="V25" s="15"/>
      <c r="W25" s="25">
        <v>0</v>
      </c>
      <c r="X25" s="15"/>
      <c r="Y25" s="15"/>
      <c r="Z25" s="14">
        <v>45473</v>
      </c>
    </row>
    <row r="26" spans="1:26" x14ac:dyDescent="0.35">
      <c r="A26" s="13">
        <v>891380070</v>
      </c>
      <c r="B26" s="34" t="s">
        <v>257</v>
      </c>
      <c r="C26" s="13" t="s">
        <v>3</v>
      </c>
      <c r="D26" s="13" t="s">
        <v>8</v>
      </c>
      <c r="E26" s="13">
        <v>1459738</v>
      </c>
      <c r="F26" s="13" t="s">
        <v>45</v>
      </c>
      <c r="G26" s="13" t="s">
        <v>141</v>
      </c>
      <c r="H26" s="25">
        <v>2648</v>
      </c>
      <c r="I26" s="14">
        <v>42230</v>
      </c>
      <c r="J26" s="14" t="e">
        <v>#N/A</v>
      </c>
      <c r="K26" s="15" t="s">
        <v>229</v>
      </c>
      <c r="L26" s="15" t="e">
        <v>#N/A</v>
      </c>
      <c r="M26" s="15"/>
      <c r="N26" s="25">
        <v>0</v>
      </c>
      <c r="O26" s="25">
        <v>0</v>
      </c>
      <c r="P26" s="25"/>
      <c r="Q26" s="25"/>
      <c r="R26" s="25">
        <v>0</v>
      </c>
      <c r="S26" s="25">
        <v>0</v>
      </c>
      <c r="T26" s="25">
        <v>0</v>
      </c>
      <c r="U26" s="25">
        <v>0</v>
      </c>
      <c r="V26" s="15"/>
      <c r="W26" s="25">
        <v>0</v>
      </c>
      <c r="X26" s="15"/>
      <c r="Y26" s="15"/>
      <c r="Z26" s="14">
        <v>45473</v>
      </c>
    </row>
    <row r="27" spans="1:26" x14ac:dyDescent="0.35">
      <c r="A27" s="13">
        <v>891380070</v>
      </c>
      <c r="B27" s="34" t="s">
        <v>257</v>
      </c>
      <c r="C27" s="13" t="s">
        <v>3</v>
      </c>
      <c r="D27" s="13" t="s">
        <v>8</v>
      </c>
      <c r="E27" s="13">
        <v>1466567</v>
      </c>
      <c r="F27" s="13" t="s">
        <v>46</v>
      </c>
      <c r="G27" s="13" t="s">
        <v>142</v>
      </c>
      <c r="H27" s="25">
        <v>1225</v>
      </c>
      <c r="I27" s="14">
        <v>42248</v>
      </c>
      <c r="J27" s="14" t="e">
        <v>#N/A</v>
      </c>
      <c r="K27" s="15" t="s">
        <v>229</v>
      </c>
      <c r="L27" s="15" t="e">
        <v>#N/A</v>
      </c>
      <c r="M27" s="15"/>
      <c r="N27" s="25">
        <v>0</v>
      </c>
      <c r="O27" s="25">
        <v>0</v>
      </c>
      <c r="P27" s="25"/>
      <c r="Q27" s="25"/>
      <c r="R27" s="25">
        <v>0</v>
      </c>
      <c r="S27" s="25">
        <v>0</v>
      </c>
      <c r="T27" s="25">
        <v>0</v>
      </c>
      <c r="U27" s="25">
        <v>0</v>
      </c>
      <c r="V27" s="15"/>
      <c r="W27" s="25">
        <v>0</v>
      </c>
      <c r="X27" s="15"/>
      <c r="Y27" s="15"/>
      <c r="Z27" s="14">
        <v>45473</v>
      </c>
    </row>
    <row r="28" spans="1:26" x14ac:dyDescent="0.35">
      <c r="A28" s="13">
        <v>891380070</v>
      </c>
      <c r="B28" s="34" t="s">
        <v>257</v>
      </c>
      <c r="C28" s="13" t="s">
        <v>3</v>
      </c>
      <c r="D28" s="13" t="s">
        <v>8</v>
      </c>
      <c r="E28" s="13">
        <v>1468014</v>
      </c>
      <c r="F28" s="13" t="s">
        <v>47</v>
      </c>
      <c r="G28" s="13" t="s">
        <v>143</v>
      </c>
      <c r="H28" s="25">
        <v>74483</v>
      </c>
      <c r="I28" s="14">
        <v>42248</v>
      </c>
      <c r="J28" s="14" t="e">
        <v>#N/A</v>
      </c>
      <c r="K28" s="15" t="s">
        <v>229</v>
      </c>
      <c r="L28" s="15" t="e">
        <v>#N/A</v>
      </c>
      <c r="M28" s="15"/>
      <c r="N28" s="25">
        <v>0</v>
      </c>
      <c r="O28" s="25">
        <v>0</v>
      </c>
      <c r="P28" s="25"/>
      <c r="Q28" s="25"/>
      <c r="R28" s="25">
        <v>0</v>
      </c>
      <c r="S28" s="25">
        <v>0</v>
      </c>
      <c r="T28" s="25">
        <v>0</v>
      </c>
      <c r="U28" s="25">
        <v>0</v>
      </c>
      <c r="V28" s="15"/>
      <c r="W28" s="25">
        <v>0</v>
      </c>
      <c r="X28" s="15"/>
      <c r="Y28" s="15"/>
      <c r="Z28" s="14">
        <v>45473</v>
      </c>
    </row>
    <row r="29" spans="1:26" x14ac:dyDescent="0.35">
      <c r="A29" s="13">
        <v>891380070</v>
      </c>
      <c r="B29" s="34" t="s">
        <v>257</v>
      </c>
      <c r="C29" s="13" t="s">
        <v>3</v>
      </c>
      <c r="D29" s="13" t="s">
        <v>8</v>
      </c>
      <c r="E29" s="13">
        <v>1470676</v>
      </c>
      <c r="F29" s="13" t="s">
        <v>48</v>
      </c>
      <c r="G29" s="13" t="s">
        <v>144</v>
      </c>
      <c r="H29" s="25">
        <v>8931</v>
      </c>
      <c r="I29" s="14">
        <v>42291</v>
      </c>
      <c r="J29" s="14" t="e">
        <v>#N/A</v>
      </c>
      <c r="K29" s="15" t="s">
        <v>229</v>
      </c>
      <c r="L29" s="15" t="e">
        <v>#N/A</v>
      </c>
      <c r="M29" s="15"/>
      <c r="N29" s="25">
        <v>0</v>
      </c>
      <c r="O29" s="25">
        <v>0</v>
      </c>
      <c r="P29" s="25"/>
      <c r="Q29" s="25"/>
      <c r="R29" s="25">
        <v>0</v>
      </c>
      <c r="S29" s="25">
        <v>0</v>
      </c>
      <c r="T29" s="25">
        <v>0</v>
      </c>
      <c r="U29" s="25">
        <v>0</v>
      </c>
      <c r="V29" s="15"/>
      <c r="W29" s="25">
        <v>0</v>
      </c>
      <c r="X29" s="15"/>
      <c r="Y29" s="15"/>
      <c r="Z29" s="14">
        <v>45473</v>
      </c>
    </row>
    <row r="30" spans="1:26" x14ac:dyDescent="0.35">
      <c r="A30" s="13">
        <v>891380070</v>
      </c>
      <c r="B30" s="34" t="s">
        <v>257</v>
      </c>
      <c r="C30" s="13" t="s">
        <v>3</v>
      </c>
      <c r="D30" s="13" t="s">
        <v>8</v>
      </c>
      <c r="E30" s="13">
        <v>1470773</v>
      </c>
      <c r="F30" s="13" t="s">
        <v>49</v>
      </c>
      <c r="G30" s="13" t="s">
        <v>145</v>
      </c>
      <c r="H30" s="25">
        <v>14896</v>
      </c>
      <c r="I30" s="14">
        <v>42291</v>
      </c>
      <c r="J30" s="14" t="e">
        <v>#N/A</v>
      </c>
      <c r="K30" s="15" t="s">
        <v>229</v>
      </c>
      <c r="L30" s="15" t="e">
        <v>#N/A</v>
      </c>
      <c r="M30" s="15"/>
      <c r="N30" s="25">
        <v>0</v>
      </c>
      <c r="O30" s="25">
        <v>0</v>
      </c>
      <c r="P30" s="25"/>
      <c r="Q30" s="25"/>
      <c r="R30" s="25">
        <v>0</v>
      </c>
      <c r="S30" s="25">
        <v>0</v>
      </c>
      <c r="T30" s="25">
        <v>0</v>
      </c>
      <c r="U30" s="25">
        <v>0</v>
      </c>
      <c r="V30" s="15"/>
      <c r="W30" s="25">
        <v>0</v>
      </c>
      <c r="X30" s="15"/>
      <c r="Y30" s="15"/>
      <c r="Z30" s="14">
        <v>45473</v>
      </c>
    </row>
    <row r="31" spans="1:26" x14ac:dyDescent="0.35">
      <c r="A31" s="13">
        <v>891380070</v>
      </c>
      <c r="B31" s="34" t="s">
        <v>257</v>
      </c>
      <c r="C31" s="13" t="s">
        <v>3</v>
      </c>
      <c r="D31" s="13" t="s">
        <v>8</v>
      </c>
      <c r="E31" s="13">
        <v>1473196</v>
      </c>
      <c r="F31" s="13" t="s">
        <v>50</v>
      </c>
      <c r="G31" s="13" t="s">
        <v>146</v>
      </c>
      <c r="H31" s="25">
        <v>79942</v>
      </c>
      <c r="I31" s="14">
        <v>42291</v>
      </c>
      <c r="J31" s="14" t="e">
        <v>#N/A</v>
      </c>
      <c r="K31" s="15" t="s">
        <v>229</v>
      </c>
      <c r="L31" s="15" t="e">
        <v>#N/A</v>
      </c>
      <c r="M31" s="15"/>
      <c r="N31" s="25">
        <v>0</v>
      </c>
      <c r="O31" s="25">
        <v>0</v>
      </c>
      <c r="P31" s="25"/>
      <c r="Q31" s="25"/>
      <c r="R31" s="25">
        <v>0</v>
      </c>
      <c r="S31" s="25">
        <v>0</v>
      </c>
      <c r="T31" s="25">
        <v>0</v>
      </c>
      <c r="U31" s="25">
        <v>0</v>
      </c>
      <c r="V31" s="15"/>
      <c r="W31" s="25">
        <v>0</v>
      </c>
      <c r="X31" s="15"/>
      <c r="Y31" s="15"/>
      <c r="Z31" s="14">
        <v>45473</v>
      </c>
    </row>
    <row r="32" spans="1:26" x14ac:dyDescent="0.35">
      <c r="A32" s="13">
        <v>891380070</v>
      </c>
      <c r="B32" s="34" t="s">
        <v>257</v>
      </c>
      <c r="C32" s="13" t="s">
        <v>3</v>
      </c>
      <c r="D32" s="13" t="s">
        <v>8</v>
      </c>
      <c r="E32" s="13">
        <v>1473838</v>
      </c>
      <c r="F32" s="13" t="s">
        <v>51</v>
      </c>
      <c r="G32" s="13" t="s">
        <v>147</v>
      </c>
      <c r="H32" s="25">
        <v>98364</v>
      </c>
      <c r="I32" s="14">
        <v>42291</v>
      </c>
      <c r="J32" s="14" t="e">
        <v>#N/A</v>
      </c>
      <c r="K32" s="15" t="s">
        <v>229</v>
      </c>
      <c r="L32" s="15" t="e">
        <v>#N/A</v>
      </c>
      <c r="M32" s="15"/>
      <c r="N32" s="25">
        <v>0</v>
      </c>
      <c r="O32" s="25">
        <v>0</v>
      </c>
      <c r="P32" s="25"/>
      <c r="Q32" s="25"/>
      <c r="R32" s="25">
        <v>0</v>
      </c>
      <c r="S32" s="25">
        <v>0</v>
      </c>
      <c r="T32" s="25">
        <v>0</v>
      </c>
      <c r="U32" s="25">
        <v>0</v>
      </c>
      <c r="V32" s="15"/>
      <c r="W32" s="25">
        <v>0</v>
      </c>
      <c r="X32" s="15"/>
      <c r="Y32" s="15"/>
      <c r="Z32" s="14">
        <v>45473</v>
      </c>
    </row>
    <row r="33" spans="1:26" x14ac:dyDescent="0.35">
      <c r="A33" s="13">
        <v>891380070</v>
      </c>
      <c r="B33" s="34" t="s">
        <v>257</v>
      </c>
      <c r="C33" s="13" t="s">
        <v>3</v>
      </c>
      <c r="D33" s="13" t="s">
        <v>8</v>
      </c>
      <c r="E33" s="13">
        <v>1474071</v>
      </c>
      <c r="F33" s="13" t="s">
        <v>52</v>
      </c>
      <c r="G33" s="13" t="s">
        <v>148</v>
      </c>
      <c r="H33" s="25">
        <v>44710</v>
      </c>
      <c r="I33" s="14">
        <v>42291</v>
      </c>
      <c r="J33" s="14" t="e">
        <v>#N/A</v>
      </c>
      <c r="K33" s="15" t="s">
        <v>229</v>
      </c>
      <c r="L33" s="15" t="e">
        <v>#N/A</v>
      </c>
      <c r="M33" s="15"/>
      <c r="N33" s="25">
        <v>0</v>
      </c>
      <c r="O33" s="25">
        <v>0</v>
      </c>
      <c r="P33" s="25"/>
      <c r="Q33" s="25"/>
      <c r="R33" s="25">
        <v>0</v>
      </c>
      <c r="S33" s="25">
        <v>0</v>
      </c>
      <c r="T33" s="25">
        <v>0</v>
      </c>
      <c r="U33" s="25">
        <v>0</v>
      </c>
      <c r="V33" s="15"/>
      <c r="W33" s="25">
        <v>0</v>
      </c>
      <c r="X33" s="15"/>
      <c r="Y33" s="15"/>
      <c r="Z33" s="14">
        <v>45473</v>
      </c>
    </row>
    <row r="34" spans="1:26" x14ac:dyDescent="0.35">
      <c r="A34" s="13">
        <v>891380070</v>
      </c>
      <c r="B34" s="34" t="s">
        <v>257</v>
      </c>
      <c r="C34" s="13" t="s">
        <v>3</v>
      </c>
      <c r="D34" s="13" t="s">
        <v>8</v>
      </c>
      <c r="E34" s="13">
        <v>1475987</v>
      </c>
      <c r="F34" s="13" t="s">
        <v>53</v>
      </c>
      <c r="G34" s="13" t="s">
        <v>149</v>
      </c>
      <c r="H34" s="25">
        <v>43344</v>
      </c>
      <c r="I34" s="14">
        <v>42291</v>
      </c>
      <c r="J34" s="14" t="e">
        <v>#N/A</v>
      </c>
      <c r="K34" s="15" t="s">
        <v>229</v>
      </c>
      <c r="L34" s="15" t="e">
        <v>#N/A</v>
      </c>
      <c r="M34" s="15"/>
      <c r="N34" s="25">
        <v>0</v>
      </c>
      <c r="O34" s="25">
        <v>0</v>
      </c>
      <c r="P34" s="25"/>
      <c r="Q34" s="25"/>
      <c r="R34" s="25">
        <v>0</v>
      </c>
      <c r="S34" s="25">
        <v>0</v>
      </c>
      <c r="T34" s="25">
        <v>0</v>
      </c>
      <c r="U34" s="25">
        <v>0</v>
      </c>
      <c r="V34" s="15"/>
      <c r="W34" s="25">
        <v>0</v>
      </c>
      <c r="X34" s="15"/>
      <c r="Y34" s="15"/>
      <c r="Z34" s="14">
        <v>45473</v>
      </c>
    </row>
    <row r="35" spans="1:26" x14ac:dyDescent="0.35">
      <c r="A35" s="13">
        <v>891380070</v>
      </c>
      <c r="B35" s="34" t="s">
        <v>257</v>
      </c>
      <c r="C35" s="13" t="s">
        <v>3</v>
      </c>
      <c r="D35" s="13" t="s">
        <v>8</v>
      </c>
      <c r="E35" s="13">
        <v>1479946</v>
      </c>
      <c r="F35" s="13" t="s">
        <v>54</v>
      </c>
      <c r="G35" s="13" t="s">
        <v>150</v>
      </c>
      <c r="H35" s="25">
        <v>60220</v>
      </c>
      <c r="I35" s="14">
        <v>42320</v>
      </c>
      <c r="J35" s="14" t="e">
        <v>#N/A</v>
      </c>
      <c r="K35" s="15" t="s">
        <v>229</v>
      </c>
      <c r="L35" s="15" t="e">
        <v>#N/A</v>
      </c>
      <c r="M35" s="15"/>
      <c r="N35" s="25">
        <v>0</v>
      </c>
      <c r="O35" s="25">
        <v>0</v>
      </c>
      <c r="P35" s="25"/>
      <c r="Q35" s="25"/>
      <c r="R35" s="25">
        <v>0</v>
      </c>
      <c r="S35" s="25">
        <v>0</v>
      </c>
      <c r="T35" s="25">
        <v>0</v>
      </c>
      <c r="U35" s="25">
        <v>0</v>
      </c>
      <c r="V35" s="15"/>
      <c r="W35" s="25">
        <v>0</v>
      </c>
      <c r="X35" s="15"/>
      <c r="Y35" s="15"/>
      <c r="Z35" s="14">
        <v>45473</v>
      </c>
    </row>
    <row r="36" spans="1:26" x14ac:dyDescent="0.35">
      <c r="A36" s="13">
        <v>891380070</v>
      </c>
      <c r="B36" s="34" t="s">
        <v>257</v>
      </c>
      <c r="C36" s="13" t="s">
        <v>3</v>
      </c>
      <c r="D36" s="13" t="s">
        <v>8</v>
      </c>
      <c r="E36" s="13">
        <v>1482070</v>
      </c>
      <c r="F36" s="13" t="s">
        <v>55</v>
      </c>
      <c r="G36" s="13" t="s">
        <v>151</v>
      </c>
      <c r="H36" s="25">
        <v>111700</v>
      </c>
      <c r="I36" s="14">
        <v>42320</v>
      </c>
      <c r="J36" s="14" t="e">
        <v>#N/A</v>
      </c>
      <c r="K36" s="15" t="s">
        <v>229</v>
      </c>
      <c r="L36" s="15" t="e">
        <v>#N/A</v>
      </c>
      <c r="M36" s="15"/>
      <c r="N36" s="25">
        <v>0</v>
      </c>
      <c r="O36" s="25">
        <v>0</v>
      </c>
      <c r="P36" s="25"/>
      <c r="Q36" s="25"/>
      <c r="R36" s="25">
        <v>0</v>
      </c>
      <c r="S36" s="25">
        <v>0</v>
      </c>
      <c r="T36" s="25">
        <v>0</v>
      </c>
      <c r="U36" s="25">
        <v>0</v>
      </c>
      <c r="V36" s="15"/>
      <c r="W36" s="25">
        <v>0</v>
      </c>
      <c r="X36" s="15"/>
      <c r="Y36" s="15"/>
      <c r="Z36" s="14">
        <v>45473</v>
      </c>
    </row>
    <row r="37" spans="1:26" x14ac:dyDescent="0.35">
      <c r="A37" s="13">
        <v>891380070</v>
      </c>
      <c r="B37" s="34" t="s">
        <v>257</v>
      </c>
      <c r="C37" s="13" t="s">
        <v>3</v>
      </c>
      <c r="D37" s="13" t="s">
        <v>8</v>
      </c>
      <c r="E37" s="13">
        <v>1482240</v>
      </c>
      <c r="F37" s="13" t="s">
        <v>56</v>
      </c>
      <c r="G37" s="13" t="s">
        <v>152</v>
      </c>
      <c r="H37" s="25">
        <v>44664</v>
      </c>
      <c r="I37" s="14">
        <v>42320</v>
      </c>
      <c r="J37" s="14" t="e">
        <v>#N/A</v>
      </c>
      <c r="K37" s="15" t="s">
        <v>229</v>
      </c>
      <c r="L37" s="15" t="e">
        <v>#N/A</v>
      </c>
      <c r="M37" s="15"/>
      <c r="N37" s="25">
        <v>0</v>
      </c>
      <c r="O37" s="25">
        <v>0</v>
      </c>
      <c r="P37" s="25"/>
      <c r="Q37" s="25"/>
      <c r="R37" s="25">
        <v>0</v>
      </c>
      <c r="S37" s="25">
        <v>0</v>
      </c>
      <c r="T37" s="25">
        <v>0</v>
      </c>
      <c r="U37" s="25">
        <v>0</v>
      </c>
      <c r="V37" s="15"/>
      <c r="W37" s="25">
        <v>0</v>
      </c>
      <c r="X37" s="15"/>
      <c r="Y37" s="15"/>
      <c r="Z37" s="14">
        <v>45473</v>
      </c>
    </row>
    <row r="38" spans="1:26" x14ac:dyDescent="0.35">
      <c r="A38" s="13">
        <v>891380070</v>
      </c>
      <c r="B38" s="34" t="s">
        <v>257</v>
      </c>
      <c r="C38" s="13" t="s">
        <v>3</v>
      </c>
      <c r="D38" s="13" t="s">
        <v>8</v>
      </c>
      <c r="E38" s="13">
        <v>1485414</v>
      </c>
      <c r="F38" s="13" t="s">
        <v>57</v>
      </c>
      <c r="G38" s="13" t="s">
        <v>153</v>
      </c>
      <c r="H38" s="25">
        <v>45790</v>
      </c>
      <c r="I38" s="14">
        <v>42320</v>
      </c>
      <c r="J38" s="14" t="e">
        <v>#N/A</v>
      </c>
      <c r="K38" s="15" t="s">
        <v>229</v>
      </c>
      <c r="L38" s="15" t="e">
        <v>#N/A</v>
      </c>
      <c r="M38" s="15"/>
      <c r="N38" s="25">
        <v>0</v>
      </c>
      <c r="O38" s="25">
        <v>0</v>
      </c>
      <c r="P38" s="25"/>
      <c r="Q38" s="25"/>
      <c r="R38" s="25">
        <v>0</v>
      </c>
      <c r="S38" s="25">
        <v>0</v>
      </c>
      <c r="T38" s="25">
        <v>0</v>
      </c>
      <c r="U38" s="25">
        <v>0</v>
      </c>
      <c r="V38" s="15"/>
      <c r="W38" s="25">
        <v>0</v>
      </c>
      <c r="X38" s="15"/>
      <c r="Y38" s="15"/>
      <c r="Z38" s="14">
        <v>45473</v>
      </c>
    </row>
    <row r="39" spans="1:26" x14ac:dyDescent="0.35">
      <c r="A39" s="13">
        <v>891380070</v>
      </c>
      <c r="B39" s="34" t="s">
        <v>257</v>
      </c>
      <c r="C39" s="13" t="s">
        <v>3</v>
      </c>
      <c r="D39" s="13" t="s">
        <v>8</v>
      </c>
      <c r="E39" s="13">
        <v>1487226</v>
      </c>
      <c r="F39" s="13" t="s">
        <v>58</v>
      </c>
      <c r="G39" s="13" t="s">
        <v>154</v>
      </c>
      <c r="H39" s="25">
        <v>43598</v>
      </c>
      <c r="I39" s="14">
        <v>42320</v>
      </c>
      <c r="J39" s="14" t="e">
        <v>#N/A</v>
      </c>
      <c r="K39" s="15" t="s">
        <v>229</v>
      </c>
      <c r="L39" s="15" t="e">
        <v>#N/A</v>
      </c>
      <c r="M39" s="15"/>
      <c r="N39" s="25">
        <v>0</v>
      </c>
      <c r="O39" s="25">
        <v>0</v>
      </c>
      <c r="P39" s="25"/>
      <c r="Q39" s="25"/>
      <c r="R39" s="25">
        <v>0</v>
      </c>
      <c r="S39" s="25">
        <v>0</v>
      </c>
      <c r="T39" s="25">
        <v>0</v>
      </c>
      <c r="U39" s="25">
        <v>0</v>
      </c>
      <c r="V39" s="15"/>
      <c r="W39" s="25">
        <v>0</v>
      </c>
      <c r="X39" s="15"/>
      <c r="Y39" s="15"/>
      <c r="Z39" s="14">
        <v>45473</v>
      </c>
    </row>
    <row r="40" spans="1:26" x14ac:dyDescent="0.35">
      <c r="A40" s="13">
        <v>891380070</v>
      </c>
      <c r="B40" s="34" t="s">
        <v>257</v>
      </c>
      <c r="C40" s="13" t="s">
        <v>3</v>
      </c>
      <c r="D40" s="13" t="s">
        <v>8</v>
      </c>
      <c r="E40" s="13">
        <v>1626113</v>
      </c>
      <c r="F40" s="13" t="s">
        <v>59</v>
      </c>
      <c r="G40" s="13" t="s">
        <v>155</v>
      </c>
      <c r="H40" s="25">
        <v>100</v>
      </c>
      <c r="I40" s="14">
        <v>42802</v>
      </c>
      <c r="J40" s="14" t="e">
        <v>#N/A</v>
      </c>
      <c r="K40" s="15" t="s">
        <v>229</v>
      </c>
      <c r="L40" s="15" t="e">
        <v>#N/A</v>
      </c>
      <c r="M40" s="15"/>
      <c r="N40" s="25">
        <v>0</v>
      </c>
      <c r="O40" s="25">
        <v>0</v>
      </c>
      <c r="P40" s="25"/>
      <c r="Q40" s="25"/>
      <c r="R40" s="25">
        <v>0</v>
      </c>
      <c r="S40" s="25">
        <v>0</v>
      </c>
      <c r="T40" s="25">
        <v>0</v>
      </c>
      <c r="U40" s="25">
        <v>0</v>
      </c>
      <c r="V40" s="15"/>
      <c r="W40" s="25">
        <v>0</v>
      </c>
      <c r="X40" s="15"/>
      <c r="Y40" s="15"/>
      <c r="Z40" s="14">
        <v>45473</v>
      </c>
    </row>
    <row r="41" spans="1:26" x14ac:dyDescent="0.35">
      <c r="A41" s="13">
        <v>891380070</v>
      </c>
      <c r="B41" s="34" t="s">
        <v>257</v>
      </c>
      <c r="C41" s="13" t="s">
        <v>3</v>
      </c>
      <c r="D41" s="13" t="s">
        <v>8</v>
      </c>
      <c r="E41" s="13">
        <v>1665219</v>
      </c>
      <c r="F41" s="13" t="s">
        <v>60</v>
      </c>
      <c r="G41" s="13" t="s">
        <v>156</v>
      </c>
      <c r="H41" s="25">
        <v>91</v>
      </c>
      <c r="I41" s="14">
        <v>42950</v>
      </c>
      <c r="J41" s="14" t="e">
        <v>#N/A</v>
      </c>
      <c r="K41" s="15" t="s">
        <v>229</v>
      </c>
      <c r="L41" s="15" t="e">
        <v>#N/A</v>
      </c>
      <c r="M41" s="15"/>
      <c r="N41" s="25">
        <v>0</v>
      </c>
      <c r="O41" s="25">
        <v>0</v>
      </c>
      <c r="P41" s="25"/>
      <c r="Q41" s="25"/>
      <c r="R41" s="25">
        <v>0</v>
      </c>
      <c r="S41" s="25">
        <v>0</v>
      </c>
      <c r="T41" s="25">
        <v>0</v>
      </c>
      <c r="U41" s="25">
        <v>0</v>
      </c>
      <c r="V41" s="15"/>
      <c r="W41" s="25">
        <v>0</v>
      </c>
      <c r="X41" s="15"/>
      <c r="Y41" s="15"/>
      <c r="Z41" s="14">
        <v>45473</v>
      </c>
    </row>
    <row r="42" spans="1:26" x14ac:dyDescent="0.35">
      <c r="A42" s="13">
        <v>891380070</v>
      </c>
      <c r="B42" s="34" t="s">
        <v>257</v>
      </c>
      <c r="C42" s="13" t="s">
        <v>3</v>
      </c>
      <c r="D42" s="13" t="s">
        <v>8</v>
      </c>
      <c r="E42" s="13">
        <v>1773030</v>
      </c>
      <c r="F42" s="13" t="s">
        <v>61</v>
      </c>
      <c r="G42" s="13" t="s">
        <v>157</v>
      </c>
      <c r="H42" s="25">
        <v>4700</v>
      </c>
      <c r="I42" s="14">
        <v>43343</v>
      </c>
      <c r="J42" s="14" t="e">
        <v>#N/A</v>
      </c>
      <c r="K42" s="15" t="s">
        <v>229</v>
      </c>
      <c r="L42" s="15" t="e">
        <v>#N/A</v>
      </c>
      <c r="M42" s="15"/>
      <c r="N42" s="25">
        <v>0</v>
      </c>
      <c r="O42" s="25">
        <v>0</v>
      </c>
      <c r="P42" s="25"/>
      <c r="Q42" s="25"/>
      <c r="R42" s="25">
        <v>0</v>
      </c>
      <c r="S42" s="25">
        <v>0</v>
      </c>
      <c r="T42" s="25">
        <v>0</v>
      </c>
      <c r="U42" s="25">
        <v>0</v>
      </c>
      <c r="V42" s="15"/>
      <c r="W42" s="25">
        <v>0</v>
      </c>
      <c r="X42" s="15"/>
      <c r="Y42" s="15"/>
      <c r="Z42" s="14">
        <v>45473</v>
      </c>
    </row>
    <row r="43" spans="1:26" x14ac:dyDescent="0.35">
      <c r="A43" s="13">
        <v>891380070</v>
      </c>
      <c r="B43" s="34" t="s">
        <v>257</v>
      </c>
      <c r="C43" s="13" t="s">
        <v>3</v>
      </c>
      <c r="D43" s="13" t="s">
        <v>9</v>
      </c>
      <c r="E43" s="13">
        <v>10099</v>
      </c>
      <c r="F43" s="13" t="s">
        <v>62</v>
      </c>
      <c r="G43" s="13" t="s">
        <v>158</v>
      </c>
      <c r="H43" s="25">
        <v>100040</v>
      </c>
      <c r="I43" s="14">
        <v>44165</v>
      </c>
      <c r="J43" s="14" t="e">
        <v>#N/A</v>
      </c>
      <c r="K43" s="15" t="s">
        <v>229</v>
      </c>
      <c r="L43" s="15" t="e">
        <v>#N/A</v>
      </c>
      <c r="M43" s="15"/>
      <c r="N43" s="25">
        <v>0</v>
      </c>
      <c r="O43" s="25">
        <v>0</v>
      </c>
      <c r="P43" s="25"/>
      <c r="Q43" s="25"/>
      <c r="R43" s="25">
        <v>0</v>
      </c>
      <c r="S43" s="25">
        <v>0</v>
      </c>
      <c r="T43" s="25">
        <v>0</v>
      </c>
      <c r="U43" s="25">
        <v>0</v>
      </c>
      <c r="V43" s="15"/>
      <c r="W43" s="25">
        <v>0</v>
      </c>
      <c r="X43" s="15"/>
      <c r="Y43" s="15"/>
      <c r="Z43" s="14">
        <v>45473</v>
      </c>
    </row>
    <row r="44" spans="1:26" x14ac:dyDescent="0.35">
      <c r="A44" s="13">
        <v>891380070</v>
      </c>
      <c r="B44" s="34" t="s">
        <v>257</v>
      </c>
      <c r="C44" s="13" t="s">
        <v>3</v>
      </c>
      <c r="D44" s="13" t="s">
        <v>9</v>
      </c>
      <c r="E44" s="13">
        <v>2228</v>
      </c>
      <c r="F44" s="13" t="s">
        <v>63</v>
      </c>
      <c r="G44" s="13" t="s">
        <v>159</v>
      </c>
      <c r="H44" s="25">
        <v>57600</v>
      </c>
      <c r="I44" s="14">
        <v>44145</v>
      </c>
      <c r="J44" s="14" t="e">
        <v>#N/A</v>
      </c>
      <c r="K44" s="15" t="s">
        <v>229</v>
      </c>
      <c r="L44" s="15" t="e">
        <v>#N/A</v>
      </c>
      <c r="M44" s="15"/>
      <c r="N44" s="25">
        <v>0</v>
      </c>
      <c r="O44" s="25">
        <v>0</v>
      </c>
      <c r="P44" s="25"/>
      <c r="Q44" s="25"/>
      <c r="R44" s="25">
        <v>0</v>
      </c>
      <c r="S44" s="25">
        <v>0</v>
      </c>
      <c r="T44" s="25">
        <v>0</v>
      </c>
      <c r="U44" s="25">
        <v>0</v>
      </c>
      <c r="V44" s="15"/>
      <c r="W44" s="25">
        <v>0</v>
      </c>
      <c r="X44" s="15"/>
      <c r="Y44" s="15"/>
      <c r="Z44" s="14">
        <v>45473</v>
      </c>
    </row>
    <row r="45" spans="1:26" x14ac:dyDescent="0.35">
      <c r="A45" s="13">
        <v>891380070</v>
      </c>
      <c r="B45" s="34" t="s">
        <v>257</v>
      </c>
      <c r="C45" s="13" t="s">
        <v>3</v>
      </c>
      <c r="D45" s="13" t="s">
        <v>9</v>
      </c>
      <c r="E45" s="13">
        <v>3369</v>
      </c>
      <c r="F45" s="13" t="s">
        <v>64</v>
      </c>
      <c r="G45" s="13" t="s">
        <v>160</v>
      </c>
      <c r="H45" s="25">
        <v>35100</v>
      </c>
      <c r="I45" s="14">
        <v>44145</v>
      </c>
      <c r="J45" s="14" t="e">
        <v>#N/A</v>
      </c>
      <c r="K45" s="15" t="s">
        <v>229</v>
      </c>
      <c r="L45" s="15" t="e">
        <v>#N/A</v>
      </c>
      <c r="M45" s="15"/>
      <c r="N45" s="25">
        <v>0</v>
      </c>
      <c r="O45" s="25">
        <v>0</v>
      </c>
      <c r="P45" s="25"/>
      <c r="Q45" s="25"/>
      <c r="R45" s="25">
        <v>0</v>
      </c>
      <c r="S45" s="25">
        <v>0</v>
      </c>
      <c r="T45" s="25">
        <v>0</v>
      </c>
      <c r="U45" s="25">
        <v>0</v>
      </c>
      <c r="V45" s="15"/>
      <c r="W45" s="25">
        <v>0</v>
      </c>
      <c r="X45" s="15"/>
      <c r="Y45" s="15"/>
      <c r="Z45" s="14">
        <v>45473</v>
      </c>
    </row>
    <row r="46" spans="1:26" x14ac:dyDescent="0.35">
      <c r="A46" s="13">
        <v>891380070</v>
      </c>
      <c r="B46" s="34" t="s">
        <v>257</v>
      </c>
      <c r="C46" s="13" t="s">
        <v>3</v>
      </c>
      <c r="D46" s="13" t="s">
        <v>9</v>
      </c>
      <c r="E46" s="13">
        <v>5062</v>
      </c>
      <c r="F46" s="13" t="s">
        <v>65</v>
      </c>
      <c r="G46" s="13" t="s">
        <v>161</v>
      </c>
      <c r="H46" s="25">
        <v>177900</v>
      </c>
      <c r="I46" s="14">
        <v>44145</v>
      </c>
      <c r="J46" s="14" t="e">
        <v>#N/A</v>
      </c>
      <c r="K46" s="15" t="s">
        <v>229</v>
      </c>
      <c r="L46" s="15" t="e">
        <v>#N/A</v>
      </c>
      <c r="M46" s="15"/>
      <c r="N46" s="25">
        <v>0</v>
      </c>
      <c r="O46" s="25">
        <v>0</v>
      </c>
      <c r="P46" s="25"/>
      <c r="Q46" s="25"/>
      <c r="R46" s="25">
        <v>0</v>
      </c>
      <c r="S46" s="25">
        <v>0</v>
      </c>
      <c r="T46" s="25">
        <v>0</v>
      </c>
      <c r="U46" s="25">
        <v>0</v>
      </c>
      <c r="V46" s="15"/>
      <c r="W46" s="25">
        <v>0</v>
      </c>
      <c r="X46" s="15"/>
      <c r="Y46" s="15"/>
      <c r="Z46" s="14">
        <v>45473</v>
      </c>
    </row>
    <row r="47" spans="1:26" x14ac:dyDescent="0.35">
      <c r="A47" s="13">
        <v>891380070</v>
      </c>
      <c r="B47" s="34" t="s">
        <v>257</v>
      </c>
      <c r="C47" s="13" t="s">
        <v>3</v>
      </c>
      <c r="D47" s="13" t="s">
        <v>9</v>
      </c>
      <c r="E47" s="13">
        <v>561</v>
      </c>
      <c r="F47" s="13" t="s">
        <v>66</v>
      </c>
      <c r="G47" s="13" t="s">
        <v>162</v>
      </c>
      <c r="H47" s="25">
        <v>135240</v>
      </c>
      <c r="I47" s="14">
        <v>44145</v>
      </c>
      <c r="J47" s="14" t="e">
        <v>#N/A</v>
      </c>
      <c r="K47" s="15" t="s">
        <v>229</v>
      </c>
      <c r="L47" s="15" t="e">
        <v>#N/A</v>
      </c>
      <c r="M47" s="15"/>
      <c r="N47" s="25">
        <v>0</v>
      </c>
      <c r="O47" s="25">
        <v>0</v>
      </c>
      <c r="P47" s="25"/>
      <c r="Q47" s="25"/>
      <c r="R47" s="25">
        <v>0</v>
      </c>
      <c r="S47" s="25">
        <v>0</v>
      </c>
      <c r="T47" s="25">
        <v>0</v>
      </c>
      <c r="U47" s="25">
        <v>0</v>
      </c>
      <c r="V47" s="15"/>
      <c r="W47" s="25">
        <v>0</v>
      </c>
      <c r="X47" s="15"/>
      <c r="Y47" s="15"/>
      <c r="Z47" s="14">
        <v>45473</v>
      </c>
    </row>
    <row r="48" spans="1:26" x14ac:dyDescent="0.35">
      <c r="A48" s="13">
        <v>891380070</v>
      </c>
      <c r="B48" s="34" t="s">
        <v>257</v>
      </c>
      <c r="C48" s="13" t="s">
        <v>3</v>
      </c>
      <c r="D48" s="13" t="s">
        <v>9</v>
      </c>
      <c r="E48" s="13">
        <v>777</v>
      </c>
      <c r="F48" s="13" t="s">
        <v>67</v>
      </c>
      <c r="G48" s="13" t="s">
        <v>163</v>
      </c>
      <c r="H48" s="25">
        <v>57600</v>
      </c>
      <c r="I48" s="14">
        <v>44145</v>
      </c>
      <c r="J48" s="14" t="e">
        <v>#N/A</v>
      </c>
      <c r="K48" s="15" t="s">
        <v>229</v>
      </c>
      <c r="L48" s="15" t="e">
        <v>#N/A</v>
      </c>
      <c r="M48" s="15"/>
      <c r="N48" s="25">
        <v>0</v>
      </c>
      <c r="O48" s="25">
        <v>0</v>
      </c>
      <c r="P48" s="25"/>
      <c r="Q48" s="25"/>
      <c r="R48" s="25">
        <v>0</v>
      </c>
      <c r="S48" s="25">
        <v>0</v>
      </c>
      <c r="T48" s="25">
        <v>0</v>
      </c>
      <c r="U48" s="25">
        <v>0</v>
      </c>
      <c r="V48" s="15"/>
      <c r="W48" s="25">
        <v>0</v>
      </c>
      <c r="X48" s="15"/>
      <c r="Y48" s="15"/>
      <c r="Z48" s="14">
        <v>45473</v>
      </c>
    </row>
    <row r="49" spans="1:26" x14ac:dyDescent="0.35">
      <c r="A49" s="13">
        <v>891380070</v>
      </c>
      <c r="B49" s="34" t="s">
        <v>257</v>
      </c>
      <c r="C49" s="13" t="s">
        <v>3</v>
      </c>
      <c r="D49" s="13" t="s">
        <v>8</v>
      </c>
      <c r="E49" s="13">
        <v>1923378</v>
      </c>
      <c r="F49" s="13" t="s">
        <v>68</v>
      </c>
      <c r="G49" s="13" t="s">
        <v>164</v>
      </c>
      <c r="H49" s="25">
        <v>100</v>
      </c>
      <c r="I49" s="14">
        <v>43900</v>
      </c>
      <c r="J49" s="14" t="e">
        <v>#N/A</v>
      </c>
      <c r="K49" s="15" t="s">
        <v>229</v>
      </c>
      <c r="L49" s="15" t="e">
        <v>#N/A</v>
      </c>
      <c r="M49" s="15"/>
      <c r="N49" s="25">
        <v>0</v>
      </c>
      <c r="O49" s="25">
        <v>0</v>
      </c>
      <c r="P49" s="25"/>
      <c r="Q49" s="25"/>
      <c r="R49" s="25">
        <v>0</v>
      </c>
      <c r="S49" s="25">
        <v>0</v>
      </c>
      <c r="T49" s="25">
        <v>0</v>
      </c>
      <c r="U49" s="25">
        <v>0</v>
      </c>
      <c r="V49" s="15"/>
      <c r="W49" s="25">
        <v>0</v>
      </c>
      <c r="X49" s="15"/>
      <c r="Y49" s="15"/>
      <c r="Z49" s="14">
        <v>45473</v>
      </c>
    </row>
    <row r="50" spans="1:26" x14ac:dyDescent="0.35">
      <c r="A50" s="13">
        <v>891380070</v>
      </c>
      <c r="B50" s="34" t="s">
        <v>257</v>
      </c>
      <c r="C50" s="13" t="s">
        <v>3</v>
      </c>
      <c r="D50" s="13" t="s">
        <v>8</v>
      </c>
      <c r="E50" s="13">
        <v>1941410</v>
      </c>
      <c r="F50" s="13" t="s">
        <v>69</v>
      </c>
      <c r="G50" s="13" t="s">
        <v>165</v>
      </c>
      <c r="H50" s="25">
        <v>87800</v>
      </c>
      <c r="I50" s="14">
        <v>43992</v>
      </c>
      <c r="J50" s="14" t="e">
        <v>#N/A</v>
      </c>
      <c r="K50" s="15" t="s">
        <v>229</v>
      </c>
      <c r="L50" s="15" t="e">
        <v>#N/A</v>
      </c>
      <c r="M50" s="15"/>
      <c r="N50" s="25">
        <v>0</v>
      </c>
      <c r="O50" s="25">
        <v>0</v>
      </c>
      <c r="P50" s="25"/>
      <c r="Q50" s="25"/>
      <c r="R50" s="25">
        <v>0</v>
      </c>
      <c r="S50" s="25">
        <v>0</v>
      </c>
      <c r="T50" s="25">
        <v>0</v>
      </c>
      <c r="U50" s="25">
        <v>0</v>
      </c>
      <c r="V50" s="15"/>
      <c r="W50" s="25">
        <v>0</v>
      </c>
      <c r="X50" s="15"/>
      <c r="Y50" s="15"/>
      <c r="Z50" s="14">
        <v>45473</v>
      </c>
    </row>
    <row r="51" spans="1:26" x14ac:dyDescent="0.35">
      <c r="A51" s="13">
        <v>891380070</v>
      </c>
      <c r="B51" s="34" t="s">
        <v>257</v>
      </c>
      <c r="C51" s="13" t="s">
        <v>3</v>
      </c>
      <c r="D51" s="13" t="s">
        <v>8</v>
      </c>
      <c r="E51" s="13">
        <v>1949576</v>
      </c>
      <c r="F51" s="13" t="s">
        <v>70</v>
      </c>
      <c r="G51" s="13" t="s">
        <v>166</v>
      </c>
      <c r="H51" s="25">
        <v>97400</v>
      </c>
      <c r="I51" s="14">
        <v>44022</v>
      </c>
      <c r="J51" s="14" t="e">
        <v>#N/A</v>
      </c>
      <c r="K51" s="15" t="s">
        <v>229</v>
      </c>
      <c r="L51" s="15" t="e">
        <v>#N/A</v>
      </c>
      <c r="M51" s="15"/>
      <c r="N51" s="25">
        <v>0</v>
      </c>
      <c r="O51" s="25">
        <v>0</v>
      </c>
      <c r="P51" s="25"/>
      <c r="Q51" s="25"/>
      <c r="R51" s="25">
        <v>0</v>
      </c>
      <c r="S51" s="25">
        <v>0</v>
      </c>
      <c r="T51" s="25">
        <v>0</v>
      </c>
      <c r="U51" s="25">
        <v>0</v>
      </c>
      <c r="V51" s="15"/>
      <c r="W51" s="25">
        <v>0</v>
      </c>
      <c r="X51" s="15"/>
      <c r="Y51" s="15"/>
      <c r="Z51" s="14">
        <v>45473</v>
      </c>
    </row>
    <row r="52" spans="1:26" x14ac:dyDescent="0.35">
      <c r="A52" s="13">
        <v>891380070</v>
      </c>
      <c r="B52" s="34" t="s">
        <v>257</v>
      </c>
      <c r="C52" s="13" t="s">
        <v>3</v>
      </c>
      <c r="D52" s="13" t="s">
        <v>9</v>
      </c>
      <c r="E52" s="13">
        <v>34092</v>
      </c>
      <c r="F52" s="13" t="s">
        <v>71</v>
      </c>
      <c r="G52" s="13" t="s">
        <v>167</v>
      </c>
      <c r="H52" s="25">
        <v>114290</v>
      </c>
      <c r="I52" s="14">
        <v>44319</v>
      </c>
      <c r="J52" s="14" t="e">
        <v>#N/A</v>
      </c>
      <c r="K52" s="15" t="s">
        <v>229</v>
      </c>
      <c r="L52" s="15" t="e">
        <v>#N/A</v>
      </c>
      <c r="M52" s="15"/>
      <c r="N52" s="25">
        <v>0</v>
      </c>
      <c r="O52" s="25">
        <v>0</v>
      </c>
      <c r="P52" s="25"/>
      <c r="Q52" s="25"/>
      <c r="R52" s="25">
        <v>0</v>
      </c>
      <c r="S52" s="25">
        <v>0</v>
      </c>
      <c r="T52" s="25">
        <v>0</v>
      </c>
      <c r="U52" s="25">
        <v>0</v>
      </c>
      <c r="V52" s="15"/>
      <c r="W52" s="25">
        <v>0</v>
      </c>
      <c r="X52" s="15"/>
      <c r="Y52" s="15"/>
      <c r="Z52" s="14">
        <v>45473</v>
      </c>
    </row>
    <row r="53" spans="1:26" x14ac:dyDescent="0.35">
      <c r="A53" s="13">
        <v>891380070</v>
      </c>
      <c r="B53" s="34" t="s">
        <v>257</v>
      </c>
      <c r="C53" s="13" t="s">
        <v>3</v>
      </c>
      <c r="D53" s="13" t="s">
        <v>9</v>
      </c>
      <c r="E53" s="13">
        <v>36099</v>
      </c>
      <c r="F53" s="13" t="s">
        <v>72</v>
      </c>
      <c r="G53" s="13" t="s">
        <v>168</v>
      </c>
      <c r="H53" s="25">
        <v>21006</v>
      </c>
      <c r="I53" s="14">
        <v>44347</v>
      </c>
      <c r="J53" s="14">
        <v>44364</v>
      </c>
      <c r="K53" s="25" t="s">
        <v>256</v>
      </c>
      <c r="L53" s="15" t="s">
        <v>214</v>
      </c>
      <c r="M53" s="15"/>
      <c r="N53" s="25">
        <v>238000</v>
      </c>
      <c r="O53" s="25">
        <v>0</v>
      </c>
      <c r="P53" s="25"/>
      <c r="Q53" s="25"/>
      <c r="R53" s="25">
        <v>238000</v>
      </c>
      <c r="S53" s="25">
        <v>21006</v>
      </c>
      <c r="T53" s="25">
        <v>216994</v>
      </c>
      <c r="U53" s="25">
        <v>0</v>
      </c>
      <c r="V53" s="15"/>
      <c r="W53" s="25">
        <v>0</v>
      </c>
      <c r="X53" s="15"/>
      <c r="Y53" s="15"/>
      <c r="Z53" s="14">
        <v>45473</v>
      </c>
    </row>
    <row r="54" spans="1:26" x14ac:dyDescent="0.35">
      <c r="A54" s="13">
        <v>891380070</v>
      </c>
      <c r="B54" s="34" t="s">
        <v>257</v>
      </c>
      <c r="C54" s="13" t="s">
        <v>3</v>
      </c>
      <c r="D54" s="13" t="s">
        <v>9</v>
      </c>
      <c r="E54" s="13">
        <v>36493</v>
      </c>
      <c r="F54" s="13" t="s">
        <v>73</v>
      </c>
      <c r="G54" s="13" t="s">
        <v>169</v>
      </c>
      <c r="H54" s="25">
        <v>238000</v>
      </c>
      <c r="I54" s="14">
        <v>44347</v>
      </c>
      <c r="J54" s="14">
        <v>45201.291666666664</v>
      </c>
      <c r="K54" s="15" t="s">
        <v>250</v>
      </c>
      <c r="L54" s="15" t="s">
        <v>213</v>
      </c>
      <c r="M54" s="15"/>
      <c r="N54" s="25">
        <v>238000</v>
      </c>
      <c r="O54" s="25">
        <v>238000</v>
      </c>
      <c r="P54" s="25" t="s">
        <v>233</v>
      </c>
      <c r="Q54" s="25" t="s">
        <v>1</v>
      </c>
      <c r="R54" s="25">
        <v>238000</v>
      </c>
      <c r="S54" s="25">
        <v>0</v>
      </c>
      <c r="T54" s="25">
        <v>0</v>
      </c>
      <c r="U54" s="25">
        <v>0</v>
      </c>
      <c r="V54" s="15"/>
      <c r="W54" s="25">
        <v>0</v>
      </c>
      <c r="X54" s="15"/>
      <c r="Y54" s="15"/>
      <c r="Z54" s="14">
        <v>45473</v>
      </c>
    </row>
    <row r="55" spans="1:26" x14ac:dyDescent="0.35">
      <c r="A55" s="13">
        <v>891380070</v>
      </c>
      <c r="B55" s="34" t="s">
        <v>257</v>
      </c>
      <c r="C55" s="13" t="s">
        <v>3</v>
      </c>
      <c r="D55" s="13" t="s">
        <v>9</v>
      </c>
      <c r="E55" s="13">
        <v>37442</v>
      </c>
      <c r="F55" s="13" t="s">
        <v>74</v>
      </c>
      <c r="G55" s="13" t="s">
        <v>170</v>
      </c>
      <c r="H55" s="25">
        <v>5500</v>
      </c>
      <c r="I55" s="14">
        <v>44926</v>
      </c>
      <c r="J55" s="14" t="e">
        <v>#N/A</v>
      </c>
      <c r="K55" s="15" t="s">
        <v>229</v>
      </c>
      <c r="L55" s="15" t="e">
        <v>#N/A</v>
      </c>
      <c r="M55" s="15"/>
      <c r="N55" s="25">
        <v>0</v>
      </c>
      <c r="O55" s="25">
        <v>0</v>
      </c>
      <c r="P55" s="25"/>
      <c r="Q55" s="25"/>
      <c r="R55" s="25">
        <v>0</v>
      </c>
      <c r="S55" s="25">
        <v>0</v>
      </c>
      <c r="T55" s="25">
        <v>0</v>
      </c>
      <c r="U55" s="25">
        <v>0</v>
      </c>
      <c r="V55" s="15"/>
      <c r="W55" s="25">
        <v>0</v>
      </c>
      <c r="X55" s="15"/>
      <c r="Y55" s="15"/>
      <c r="Z55" s="14">
        <v>45473</v>
      </c>
    </row>
    <row r="56" spans="1:26" x14ac:dyDescent="0.35">
      <c r="A56" s="13">
        <v>891380070</v>
      </c>
      <c r="B56" s="34" t="s">
        <v>257</v>
      </c>
      <c r="C56" s="13" t="s">
        <v>3</v>
      </c>
      <c r="D56" s="13" t="s">
        <v>9</v>
      </c>
      <c r="E56" s="13">
        <v>38666</v>
      </c>
      <c r="F56" s="13" t="s">
        <v>75</v>
      </c>
      <c r="G56" s="13" t="s">
        <v>171</v>
      </c>
      <c r="H56" s="25">
        <v>5500</v>
      </c>
      <c r="I56" s="14">
        <v>44926</v>
      </c>
      <c r="J56" s="14" t="e">
        <v>#N/A</v>
      </c>
      <c r="K56" s="15" t="s">
        <v>229</v>
      </c>
      <c r="L56" s="15" t="e">
        <v>#N/A</v>
      </c>
      <c r="M56" s="15"/>
      <c r="N56" s="25">
        <v>0</v>
      </c>
      <c r="O56" s="25">
        <v>0</v>
      </c>
      <c r="P56" s="25"/>
      <c r="Q56" s="25"/>
      <c r="R56" s="25">
        <v>0</v>
      </c>
      <c r="S56" s="25">
        <v>0</v>
      </c>
      <c r="T56" s="25">
        <v>0</v>
      </c>
      <c r="U56" s="25">
        <v>0</v>
      </c>
      <c r="V56" s="15"/>
      <c r="W56" s="25">
        <v>0</v>
      </c>
      <c r="X56" s="15"/>
      <c r="Y56" s="15"/>
      <c r="Z56" s="14">
        <v>45473</v>
      </c>
    </row>
    <row r="57" spans="1:26" x14ac:dyDescent="0.35">
      <c r="A57" s="13">
        <v>891380070</v>
      </c>
      <c r="B57" s="34" t="s">
        <v>257</v>
      </c>
      <c r="C57" s="13" t="s">
        <v>3</v>
      </c>
      <c r="D57" s="13" t="s">
        <v>9</v>
      </c>
      <c r="E57" s="13">
        <v>38750</v>
      </c>
      <c r="F57" s="13" t="s">
        <v>76</v>
      </c>
      <c r="G57" s="13" t="s">
        <v>172</v>
      </c>
      <c r="H57" s="25">
        <v>21006</v>
      </c>
      <c r="I57" s="14">
        <v>44347</v>
      </c>
      <c r="J57" s="14">
        <v>44364</v>
      </c>
      <c r="K57" s="25" t="s">
        <v>256</v>
      </c>
      <c r="L57" s="15" t="s">
        <v>214</v>
      </c>
      <c r="M57" s="15"/>
      <c r="N57" s="25">
        <v>238000</v>
      </c>
      <c r="O57" s="25">
        <v>0</v>
      </c>
      <c r="P57" s="25"/>
      <c r="Q57" s="25"/>
      <c r="R57" s="25">
        <v>238000</v>
      </c>
      <c r="S57" s="25">
        <v>21006</v>
      </c>
      <c r="T57" s="25">
        <v>216994</v>
      </c>
      <c r="U57" s="25">
        <v>0</v>
      </c>
      <c r="V57" s="15"/>
      <c r="W57" s="25">
        <v>0</v>
      </c>
      <c r="X57" s="15"/>
      <c r="Y57" s="15"/>
      <c r="Z57" s="14">
        <v>45473</v>
      </c>
    </row>
    <row r="58" spans="1:26" x14ac:dyDescent="0.35">
      <c r="A58" s="13">
        <v>891380070</v>
      </c>
      <c r="B58" s="34" t="s">
        <v>257</v>
      </c>
      <c r="C58" s="13" t="s">
        <v>3</v>
      </c>
      <c r="D58" s="13" t="s">
        <v>9</v>
      </c>
      <c r="E58" s="13">
        <v>42699</v>
      </c>
      <c r="F58" s="13" t="s">
        <v>77</v>
      </c>
      <c r="G58" s="13" t="s">
        <v>173</v>
      </c>
      <c r="H58" s="25">
        <v>5500</v>
      </c>
      <c r="I58" s="14">
        <v>44377</v>
      </c>
      <c r="J58" s="14">
        <v>44435</v>
      </c>
      <c r="K58" s="15" t="s">
        <v>250</v>
      </c>
      <c r="L58" s="15" t="s">
        <v>213</v>
      </c>
      <c r="M58" s="15"/>
      <c r="N58" s="25">
        <v>5500</v>
      </c>
      <c r="O58" s="25">
        <v>5500</v>
      </c>
      <c r="P58" s="25" t="s">
        <v>234</v>
      </c>
      <c r="Q58" s="25" t="s">
        <v>235</v>
      </c>
      <c r="R58" s="25">
        <v>5500</v>
      </c>
      <c r="S58" s="25">
        <v>0</v>
      </c>
      <c r="T58" s="25">
        <v>0</v>
      </c>
      <c r="U58" s="25">
        <v>0</v>
      </c>
      <c r="V58" s="15"/>
      <c r="W58" s="25">
        <v>0</v>
      </c>
      <c r="X58" s="15"/>
      <c r="Y58" s="15"/>
      <c r="Z58" s="14">
        <v>45473</v>
      </c>
    </row>
    <row r="59" spans="1:26" x14ac:dyDescent="0.35">
      <c r="A59" s="13">
        <v>891380070</v>
      </c>
      <c r="B59" s="34" t="s">
        <v>257</v>
      </c>
      <c r="C59" s="13" t="s">
        <v>4</v>
      </c>
      <c r="D59" s="13" t="s">
        <v>9</v>
      </c>
      <c r="E59" s="13">
        <v>43207</v>
      </c>
      <c r="F59" s="13" t="s">
        <v>78</v>
      </c>
      <c r="G59" s="13" t="s">
        <v>174</v>
      </c>
      <c r="H59" s="25">
        <v>5500</v>
      </c>
      <c r="I59" s="14">
        <v>44377</v>
      </c>
      <c r="J59" s="14">
        <v>44435</v>
      </c>
      <c r="K59" s="15" t="s">
        <v>250</v>
      </c>
      <c r="L59" s="15" t="s">
        <v>213</v>
      </c>
      <c r="M59" s="15"/>
      <c r="N59" s="25">
        <v>5500</v>
      </c>
      <c r="O59" s="25">
        <v>5500</v>
      </c>
      <c r="P59" s="25" t="s">
        <v>234</v>
      </c>
      <c r="Q59" s="25" t="s">
        <v>235</v>
      </c>
      <c r="R59" s="25">
        <v>5500</v>
      </c>
      <c r="S59" s="25">
        <v>0</v>
      </c>
      <c r="T59" s="25">
        <v>0</v>
      </c>
      <c r="U59" s="25">
        <v>0</v>
      </c>
      <c r="V59" s="15"/>
      <c r="W59" s="25">
        <v>0</v>
      </c>
      <c r="X59" s="15"/>
      <c r="Y59" s="15"/>
      <c r="Z59" s="14">
        <v>45473</v>
      </c>
    </row>
    <row r="60" spans="1:26" x14ac:dyDescent="0.35">
      <c r="A60" s="13">
        <v>891380070</v>
      </c>
      <c r="B60" s="34" t="s">
        <v>257</v>
      </c>
      <c r="C60" s="13" t="s">
        <v>3</v>
      </c>
      <c r="D60" s="13" t="s">
        <v>9</v>
      </c>
      <c r="E60" s="13">
        <v>43289</v>
      </c>
      <c r="F60" s="13" t="s">
        <v>79</v>
      </c>
      <c r="G60" s="13" t="s">
        <v>175</v>
      </c>
      <c r="H60" s="25">
        <v>109400</v>
      </c>
      <c r="I60" s="14">
        <v>44377</v>
      </c>
      <c r="J60" s="14" t="e">
        <v>#N/A</v>
      </c>
      <c r="K60" s="15" t="s">
        <v>229</v>
      </c>
      <c r="L60" s="13" t="s">
        <v>228</v>
      </c>
      <c r="M60" s="15"/>
      <c r="N60" s="25">
        <v>0</v>
      </c>
      <c r="O60" s="25">
        <v>0</v>
      </c>
      <c r="P60" s="25"/>
      <c r="Q60" s="25"/>
      <c r="R60" s="25">
        <v>0</v>
      </c>
      <c r="S60" s="25">
        <v>0</v>
      </c>
      <c r="T60" s="25">
        <v>0</v>
      </c>
      <c r="U60" s="25">
        <v>0</v>
      </c>
      <c r="V60" s="15"/>
      <c r="W60" s="25">
        <v>0</v>
      </c>
      <c r="X60" s="15"/>
      <c r="Y60" s="15"/>
      <c r="Z60" s="14">
        <v>45473</v>
      </c>
    </row>
    <row r="61" spans="1:26" x14ac:dyDescent="0.35">
      <c r="A61" s="13">
        <v>891380070</v>
      </c>
      <c r="B61" s="34" t="s">
        <v>257</v>
      </c>
      <c r="C61" s="13" t="s">
        <v>3</v>
      </c>
      <c r="D61" s="13" t="s">
        <v>9</v>
      </c>
      <c r="E61" s="13">
        <v>45305</v>
      </c>
      <c r="F61" s="13" t="s">
        <v>80</v>
      </c>
      <c r="G61" s="13" t="s">
        <v>176</v>
      </c>
      <c r="H61" s="25">
        <v>72190</v>
      </c>
      <c r="I61" s="14">
        <v>44377</v>
      </c>
      <c r="J61" s="14" t="e">
        <v>#N/A</v>
      </c>
      <c r="K61" s="15" t="s">
        <v>229</v>
      </c>
      <c r="L61" s="13" t="s">
        <v>228</v>
      </c>
      <c r="M61" s="15"/>
      <c r="N61" s="25">
        <v>0</v>
      </c>
      <c r="O61" s="25">
        <v>0</v>
      </c>
      <c r="P61" s="25"/>
      <c r="Q61" s="25"/>
      <c r="R61" s="25">
        <v>0</v>
      </c>
      <c r="S61" s="25">
        <v>0</v>
      </c>
      <c r="T61" s="25">
        <v>0</v>
      </c>
      <c r="U61" s="25">
        <v>0</v>
      </c>
      <c r="V61" s="15"/>
      <c r="W61" s="25">
        <v>0</v>
      </c>
      <c r="X61" s="15"/>
      <c r="Y61" s="15"/>
      <c r="Z61" s="14">
        <v>45473</v>
      </c>
    </row>
    <row r="62" spans="1:26" x14ac:dyDescent="0.35">
      <c r="A62" s="13">
        <v>891380070</v>
      </c>
      <c r="B62" s="34" t="s">
        <v>257</v>
      </c>
      <c r="C62" s="13" t="s">
        <v>3</v>
      </c>
      <c r="D62" s="13" t="s">
        <v>9</v>
      </c>
      <c r="E62" s="13">
        <v>45620</v>
      </c>
      <c r="F62" s="13" t="s">
        <v>81</v>
      </c>
      <c r="G62" s="13" t="s">
        <v>177</v>
      </c>
      <c r="H62" s="25">
        <v>59700</v>
      </c>
      <c r="I62" s="14">
        <v>44377</v>
      </c>
      <c r="J62" s="14" t="e">
        <v>#N/A</v>
      </c>
      <c r="K62" s="15" t="s">
        <v>229</v>
      </c>
      <c r="L62" s="13" t="s">
        <v>228</v>
      </c>
      <c r="M62" s="15"/>
      <c r="N62" s="25">
        <v>0</v>
      </c>
      <c r="O62" s="25">
        <v>0</v>
      </c>
      <c r="P62" s="25"/>
      <c r="Q62" s="25"/>
      <c r="R62" s="25">
        <v>0</v>
      </c>
      <c r="S62" s="25">
        <v>0</v>
      </c>
      <c r="T62" s="25">
        <v>0</v>
      </c>
      <c r="U62" s="25">
        <v>0</v>
      </c>
      <c r="V62" s="15"/>
      <c r="W62" s="25">
        <v>0</v>
      </c>
      <c r="X62" s="15"/>
      <c r="Y62" s="15"/>
      <c r="Z62" s="14">
        <v>45473</v>
      </c>
    </row>
    <row r="63" spans="1:26" x14ac:dyDescent="0.35">
      <c r="A63" s="13">
        <v>891380070</v>
      </c>
      <c r="B63" s="34" t="s">
        <v>257</v>
      </c>
      <c r="C63" s="13" t="s">
        <v>4</v>
      </c>
      <c r="D63" s="13" t="s">
        <v>9</v>
      </c>
      <c r="E63" s="13">
        <v>46087</v>
      </c>
      <c r="F63" s="13" t="s">
        <v>82</v>
      </c>
      <c r="G63" s="13" t="s">
        <v>178</v>
      </c>
      <c r="H63" s="25">
        <v>62150</v>
      </c>
      <c r="I63" s="14">
        <v>44377</v>
      </c>
      <c r="J63" s="14">
        <v>44439</v>
      </c>
      <c r="K63" s="15" t="s">
        <v>255</v>
      </c>
      <c r="L63" s="15" t="s">
        <v>214</v>
      </c>
      <c r="M63" s="15"/>
      <c r="N63" s="25">
        <v>62150</v>
      </c>
      <c r="O63" s="25">
        <v>0</v>
      </c>
      <c r="P63" s="25"/>
      <c r="Q63" s="25"/>
      <c r="R63" s="25">
        <v>62150</v>
      </c>
      <c r="S63" s="25">
        <v>0</v>
      </c>
      <c r="T63" s="25">
        <v>62150</v>
      </c>
      <c r="U63" s="25">
        <v>0</v>
      </c>
      <c r="V63" s="15"/>
      <c r="W63" s="25">
        <v>62150</v>
      </c>
      <c r="X63" s="15">
        <v>2201135939</v>
      </c>
      <c r="Y63" s="15" t="s">
        <v>227</v>
      </c>
      <c r="Z63" s="14">
        <v>45473</v>
      </c>
    </row>
    <row r="64" spans="1:26" x14ac:dyDescent="0.35">
      <c r="A64" s="13">
        <v>891380070</v>
      </c>
      <c r="B64" s="34" t="s">
        <v>257</v>
      </c>
      <c r="C64" s="13" t="s">
        <v>3</v>
      </c>
      <c r="D64" s="13" t="s">
        <v>9</v>
      </c>
      <c r="E64" s="13">
        <v>51891</v>
      </c>
      <c r="F64" s="13" t="s">
        <v>83</v>
      </c>
      <c r="G64" s="13" t="s">
        <v>179</v>
      </c>
      <c r="H64" s="25">
        <v>5500</v>
      </c>
      <c r="I64" s="14">
        <v>44439</v>
      </c>
      <c r="J64" s="14">
        <v>45086</v>
      </c>
      <c r="K64" s="15" t="s">
        <v>250</v>
      </c>
      <c r="L64" s="15" t="s">
        <v>213</v>
      </c>
      <c r="M64" s="15"/>
      <c r="N64" s="25">
        <v>5500</v>
      </c>
      <c r="O64" s="25">
        <v>5500</v>
      </c>
      <c r="P64" s="25" t="s">
        <v>236</v>
      </c>
      <c r="Q64" s="25" t="s">
        <v>235</v>
      </c>
      <c r="R64" s="25">
        <v>5500</v>
      </c>
      <c r="S64" s="25">
        <v>0</v>
      </c>
      <c r="T64" s="25">
        <v>0</v>
      </c>
      <c r="U64" s="25">
        <v>0</v>
      </c>
      <c r="V64" s="15"/>
      <c r="W64" s="25">
        <v>0</v>
      </c>
      <c r="X64" s="15"/>
      <c r="Y64" s="15"/>
      <c r="Z64" s="14">
        <v>45473</v>
      </c>
    </row>
    <row r="65" spans="1:26" x14ac:dyDescent="0.35">
      <c r="A65" s="13">
        <v>891380070</v>
      </c>
      <c r="B65" s="34" t="s">
        <v>257</v>
      </c>
      <c r="C65" s="13" t="s">
        <v>3</v>
      </c>
      <c r="D65" s="13" t="s">
        <v>9</v>
      </c>
      <c r="E65" s="13">
        <v>53271</v>
      </c>
      <c r="F65" s="13" t="s">
        <v>84</v>
      </c>
      <c r="G65" s="13" t="s">
        <v>180</v>
      </c>
      <c r="H65" s="25">
        <v>99400</v>
      </c>
      <c r="I65" s="14">
        <v>44439</v>
      </c>
      <c r="J65" s="14">
        <v>44450</v>
      </c>
      <c r="K65" s="25" t="s">
        <v>253</v>
      </c>
      <c r="L65" s="15" t="s">
        <v>214</v>
      </c>
      <c r="M65" s="25" t="s">
        <v>254</v>
      </c>
      <c r="N65" s="25">
        <v>99400</v>
      </c>
      <c r="O65" s="25">
        <v>0</v>
      </c>
      <c r="P65" s="25"/>
      <c r="Q65" s="25"/>
      <c r="R65" s="25">
        <v>99400</v>
      </c>
      <c r="S65" s="25">
        <v>18568</v>
      </c>
      <c r="T65" s="25">
        <v>80832</v>
      </c>
      <c r="U65" s="25">
        <v>80832</v>
      </c>
      <c r="V65" s="15">
        <v>1221859071</v>
      </c>
      <c r="W65" s="25">
        <v>0</v>
      </c>
      <c r="X65" s="15"/>
      <c r="Y65" s="15"/>
      <c r="Z65" s="14">
        <v>45473</v>
      </c>
    </row>
    <row r="66" spans="1:26" x14ac:dyDescent="0.35">
      <c r="A66" s="13">
        <v>891380070</v>
      </c>
      <c r="B66" s="34" t="s">
        <v>257</v>
      </c>
      <c r="C66" s="13" t="s">
        <v>3</v>
      </c>
      <c r="D66" s="13" t="s">
        <v>9</v>
      </c>
      <c r="E66" s="13">
        <v>54573</v>
      </c>
      <c r="F66" s="13" t="s">
        <v>85</v>
      </c>
      <c r="G66" s="13" t="s">
        <v>181</v>
      </c>
      <c r="H66" s="25">
        <v>71880</v>
      </c>
      <c r="I66" s="14">
        <v>44439</v>
      </c>
      <c r="J66" s="14">
        <v>45086</v>
      </c>
      <c r="K66" s="15" t="s">
        <v>250</v>
      </c>
      <c r="L66" s="15" t="s">
        <v>213</v>
      </c>
      <c r="M66" s="15"/>
      <c r="N66" s="25">
        <v>71880</v>
      </c>
      <c r="O66" s="25">
        <v>71880</v>
      </c>
      <c r="P66" s="25" t="s">
        <v>237</v>
      </c>
      <c r="Q66" s="25" t="s">
        <v>238</v>
      </c>
      <c r="R66" s="25">
        <v>71880</v>
      </c>
      <c r="S66" s="25">
        <v>0</v>
      </c>
      <c r="T66" s="25">
        <v>0</v>
      </c>
      <c r="U66" s="25">
        <v>0</v>
      </c>
      <c r="V66" s="15"/>
      <c r="W66" s="25">
        <v>0</v>
      </c>
      <c r="X66" s="15"/>
      <c r="Y66" s="15"/>
      <c r="Z66" s="14">
        <v>45473</v>
      </c>
    </row>
    <row r="67" spans="1:26" x14ac:dyDescent="0.35">
      <c r="A67" s="13">
        <v>891380070</v>
      </c>
      <c r="B67" s="34" t="s">
        <v>257</v>
      </c>
      <c r="C67" s="13" t="s">
        <v>3</v>
      </c>
      <c r="D67" s="13" t="s">
        <v>9</v>
      </c>
      <c r="E67" s="13">
        <v>70063</v>
      </c>
      <c r="F67" s="13" t="s">
        <v>86</v>
      </c>
      <c r="G67" s="13" t="s">
        <v>182</v>
      </c>
      <c r="H67" s="25">
        <v>59700</v>
      </c>
      <c r="I67" s="14">
        <v>44561</v>
      </c>
      <c r="J67" s="14">
        <v>44578</v>
      </c>
      <c r="K67" s="15" t="s">
        <v>250</v>
      </c>
      <c r="L67" s="15" t="s">
        <v>213</v>
      </c>
      <c r="M67" s="15"/>
      <c r="N67" s="25">
        <v>59700</v>
      </c>
      <c r="O67" s="25">
        <v>59700</v>
      </c>
      <c r="P67" s="25" t="s">
        <v>239</v>
      </c>
      <c r="Q67" s="25" t="s">
        <v>238</v>
      </c>
      <c r="R67" s="25">
        <v>59700</v>
      </c>
      <c r="S67" s="25">
        <v>0</v>
      </c>
      <c r="T67" s="25">
        <v>0</v>
      </c>
      <c r="U67" s="25">
        <v>0</v>
      </c>
      <c r="V67" s="15"/>
      <c r="W67" s="25">
        <v>0</v>
      </c>
      <c r="X67" s="15"/>
      <c r="Y67" s="15"/>
      <c r="Z67" s="14">
        <v>45473</v>
      </c>
    </row>
    <row r="68" spans="1:26" x14ac:dyDescent="0.35">
      <c r="A68" s="13">
        <v>891380070</v>
      </c>
      <c r="B68" s="34" t="s">
        <v>257</v>
      </c>
      <c r="C68" s="13" t="s">
        <v>3</v>
      </c>
      <c r="D68" s="13" t="s">
        <v>9</v>
      </c>
      <c r="E68" s="13">
        <v>101215</v>
      </c>
      <c r="F68" s="13" t="s">
        <v>87</v>
      </c>
      <c r="G68" s="13" t="s">
        <v>183</v>
      </c>
      <c r="H68" s="25">
        <v>10500</v>
      </c>
      <c r="I68" s="14">
        <v>44773</v>
      </c>
      <c r="J68" s="14">
        <v>44819</v>
      </c>
      <c r="K68" s="15" t="s">
        <v>250</v>
      </c>
      <c r="L68" s="15" t="s">
        <v>213</v>
      </c>
      <c r="M68" s="15"/>
      <c r="N68" s="25">
        <v>10500</v>
      </c>
      <c r="O68" s="25">
        <v>10500</v>
      </c>
      <c r="P68" s="25" t="s">
        <v>240</v>
      </c>
      <c r="Q68" s="25" t="s">
        <v>238</v>
      </c>
      <c r="R68" s="25">
        <v>10500</v>
      </c>
      <c r="S68" s="25">
        <v>0</v>
      </c>
      <c r="T68" s="25">
        <v>0</v>
      </c>
      <c r="U68" s="25">
        <v>0</v>
      </c>
      <c r="V68" s="15"/>
      <c r="W68" s="25">
        <v>0</v>
      </c>
      <c r="X68" s="15"/>
      <c r="Y68" s="15"/>
      <c r="Z68" s="14">
        <v>45473</v>
      </c>
    </row>
    <row r="69" spans="1:26" x14ac:dyDescent="0.35">
      <c r="A69" s="13">
        <v>891380070</v>
      </c>
      <c r="B69" s="34" t="s">
        <v>257</v>
      </c>
      <c r="C69" s="13" t="s">
        <v>3</v>
      </c>
      <c r="D69" s="13" t="s">
        <v>9</v>
      </c>
      <c r="E69" s="13">
        <v>70788</v>
      </c>
      <c r="F69" s="13" t="s">
        <v>88</v>
      </c>
      <c r="G69" s="13" t="s">
        <v>184</v>
      </c>
      <c r="H69" s="25">
        <v>140030</v>
      </c>
      <c r="I69" s="14">
        <v>44592</v>
      </c>
      <c r="J69" s="14">
        <v>44613</v>
      </c>
      <c r="K69" s="15" t="s">
        <v>250</v>
      </c>
      <c r="L69" s="15" t="s">
        <v>213</v>
      </c>
      <c r="M69" s="15"/>
      <c r="N69" s="25">
        <v>140030</v>
      </c>
      <c r="O69" s="25">
        <v>140030</v>
      </c>
      <c r="P69" s="25" t="s">
        <v>241</v>
      </c>
      <c r="Q69" s="25" t="s">
        <v>238</v>
      </c>
      <c r="R69" s="25">
        <v>140030</v>
      </c>
      <c r="S69" s="25">
        <v>0</v>
      </c>
      <c r="T69" s="25">
        <v>0</v>
      </c>
      <c r="U69" s="25">
        <v>0</v>
      </c>
      <c r="V69" s="15"/>
      <c r="W69" s="25">
        <v>0</v>
      </c>
      <c r="X69" s="15"/>
      <c r="Y69" s="15"/>
      <c r="Z69" s="14">
        <v>45473</v>
      </c>
    </row>
    <row r="70" spans="1:26" x14ac:dyDescent="0.35">
      <c r="A70" s="13">
        <v>891380070</v>
      </c>
      <c r="B70" s="34" t="s">
        <v>257</v>
      </c>
      <c r="C70" s="13" t="s">
        <v>3</v>
      </c>
      <c r="D70" s="13" t="s">
        <v>9</v>
      </c>
      <c r="E70" s="13">
        <v>77755</v>
      </c>
      <c r="F70" s="13" t="s">
        <v>89</v>
      </c>
      <c r="G70" s="13" t="s">
        <v>185</v>
      </c>
      <c r="H70" s="25">
        <v>67040</v>
      </c>
      <c r="I70" s="14">
        <v>44620</v>
      </c>
      <c r="J70" s="14" t="e">
        <v>#N/A</v>
      </c>
      <c r="K70" s="15" t="s">
        <v>229</v>
      </c>
      <c r="L70" s="13" t="s">
        <v>228</v>
      </c>
      <c r="M70" s="15"/>
      <c r="N70" s="25">
        <v>0</v>
      </c>
      <c r="O70" s="25">
        <v>0</v>
      </c>
      <c r="P70" s="25"/>
      <c r="Q70" s="25"/>
      <c r="R70" s="25">
        <v>0</v>
      </c>
      <c r="S70" s="25">
        <v>0</v>
      </c>
      <c r="T70" s="25">
        <v>0</v>
      </c>
      <c r="U70" s="25">
        <v>0</v>
      </c>
      <c r="V70" s="15"/>
      <c r="W70" s="25">
        <v>0</v>
      </c>
      <c r="X70" s="15"/>
      <c r="Y70" s="15"/>
      <c r="Z70" s="14">
        <v>45473</v>
      </c>
    </row>
    <row r="71" spans="1:26" x14ac:dyDescent="0.35">
      <c r="A71" s="13">
        <v>891380070</v>
      </c>
      <c r="B71" s="34" t="s">
        <v>257</v>
      </c>
      <c r="C71" s="13" t="s">
        <v>3</v>
      </c>
      <c r="D71" s="13" t="s">
        <v>9</v>
      </c>
      <c r="E71" s="13">
        <v>123426</v>
      </c>
      <c r="F71" s="13" t="s">
        <v>90</v>
      </c>
      <c r="G71" s="13" t="s">
        <v>186</v>
      </c>
      <c r="H71" s="25">
        <v>79400</v>
      </c>
      <c r="I71" s="14">
        <v>45138</v>
      </c>
      <c r="J71" s="14" t="e">
        <v>#N/A</v>
      </c>
      <c r="K71" s="15" t="s">
        <v>229</v>
      </c>
      <c r="L71" s="13" t="s">
        <v>228</v>
      </c>
      <c r="M71" s="15"/>
      <c r="N71" s="25">
        <v>0</v>
      </c>
      <c r="O71" s="25">
        <v>0</v>
      </c>
      <c r="P71" s="25"/>
      <c r="Q71" s="25"/>
      <c r="R71" s="25">
        <v>0</v>
      </c>
      <c r="S71" s="25">
        <v>0</v>
      </c>
      <c r="T71" s="25">
        <v>0</v>
      </c>
      <c r="U71" s="25">
        <v>0</v>
      </c>
      <c r="V71" s="15"/>
      <c r="W71" s="25">
        <v>0</v>
      </c>
      <c r="X71" s="15"/>
      <c r="Y71" s="15"/>
      <c r="Z71" s="14">
        <v>45473</v>
      </c>
    </row>
    <row r="72" spans="1:26" x14ac:dyDescent="0.35">
      <c r="A72" s="13">
        <v>891380070</v>
      </c>
      <c r="B72" s="34" t="s">
        <v>257</v>
      </c>
      <c r="C72" s="13" t="s">
        <v>3</v>
      </c>
      <c r="D72" s="13" t="s">
        <v>9</v>
      </c>
      <c r="E72" s="13">
        <v>126080</v>
      </c>
      <c r="F72" s="13" t="s">
        <v>91</v>
      </c>
      <c r="G72" s="13" t="s">
        <v>187</v>
      </c>
      <c r="H72" s="25">
        <v>81900</v>
      </c>
      <c r="I72" s="14">
        <v>45138</v>
      </c>
      <c r="J72" s="14" t="e">
        <v>#N/A</v>
      </c>
      <c r="K72" s="15" t="s">
        <v>229</v>
      </c>
      <c r="L72" s="15" t="e">
        <v>#N/A</v>
      </c>
      <c r="M72" s="15"/>
      <c r="N72" s="25">
        <v>0</v>
      </c>
      <c r="O72" s="25">
        <v>0</v>
      </c>
      <c r="P72" s="25"/>
      <c r="Q72" s="25"/>
      <c r="R72" s="25">
        <v>0</v>
      </c>
      <c r="S72" s="25">
        <v>0</v>
      </c>
      <c r="T72" s="25">
        <v>0</v>
      </c>
      <c r="U72" s="25">
        <v>0</v>
      </c>
      <c r="V72" s="15"/>
      <c r="W72" s="25">
        <v>0</v>
      </c>
      <c r="X72" s="15"/>
      <c r="Y72" s="15"/>
      <c r="Z72" s="14">
        <v>45473</v>
      </c>
    </row>
    <row r="73" spans="1:26" x14ac:dyDescent="0.35">
      <c r="A73" s="13">
        <v>891380070</v>
      </c>
      <c r="B73" s="34" t="s">
        <v>257</v>
      </c>
      <c r="C73" s="13" t="s">
        <v>4</v>
      </c>
      <c r="D73" s="13" t="s">
        <v>9</v>
      </c>
      <c r="E73" s="13">
        <v>128329</v>
      </c>
      <c r="F73" s="13" t="s">
        <v>92</v>
      </c>
      <c r="G73" s="13" t="s">
        <v>188</v>
      </c>
      <c r="H73" s="25">
        <v>76200</v>
      </c>
      <c r="I73" s="14">
        <v>44985</v>
      </c>
      <c r="J73" s="14" t="e">
        <v>#N/A</v>
      </c>
      <c r="K73" s="15" t="s">
        <v>229</v>
      </c>
      <c r="L73" s="15" t="e">
        <v>#N/A</v>
      </c>
      <c r="M73" s="15"/>
      <c r="N73" s="25">
        <v>0</v>
      </c>
      <c r="O73" s="25">
        <v>0</v>
      </c>
      <c r="P73" s="25"/>
      <c r="Q73" s="25"/>
      <c r="R73" s="25">
        <v>0</v>
      </c>
      <c r="S73" s="25">
        <v>0</v>
      </c>
      <c r="T73" s="25">
        <v>0</v>
      </c>
      <c r="U73" s="25">
        <v>0</v>
      </c>
      <c r="V73" s="15"/>
      <c r="W73" s="25">
        <v>0</v>
      </c>
      <c r="X73" s="15"/>
      <c r="Y73" s="15"/>
      <c r="Z73" s="14">
        <v>45473</v>
      </c>
    </row>
    <row r="74" spans="1:26" x14ac:dyDescent="0.35">
      <c r="A74" s="13">
        <v>891380070</v>
      </c>
      <c r="B74" s="34" t="s">
        <v>257</v>
      </c>
      <c r="C74" s="13" t="s">
        <v>3</v>
      </c>
      <c r="D74" s="13" t="s">
        <v>9</v>
      </c>
      <c r="E74" s="13">
        <v>129871</v>
      </c>
      <c r="F74" s="13" t="s">
        <v>93</v>
      </c>
      <c r="G74" s="13" t="s">
        <v>189</v>
      </c>
      <c r="H74" s="25">
        <v>3300</v>
      </c>
      <c r="I74" s="14">
        <v>45138</v>
      </c>
      <c r="J74" s="14" t="e">
        <v>#N/A</v>
      </c>
      <c r="K74" s="15" t="s">
        <v>229</v>
      </c>
      <c r="L74" s="15" t="e">
        <v>#N/A</v>
      </c>
      <c r="M74" s="15"/>
      <c r="N74" s="25">
        <v>0</v>
      </c>
      <c r="O74" s="25">
        <v>0</v>
      </c>
      <c r="P74" s="25"/>
      <c r="Q74" s="25"/>
      <c r="R74" s="25">
        <v>0</v>
      </c>
      <c r="S74" s="25">
        <v>0</v>
      </c>
      <c r="T74" s="25">
        <v>0</v>
      </c>
      <c r="U74" s="25">
        <v>0</v>
      </c>
      <c r="V74" s="15"/>
      <c r="W74" s="25">
        <v>0</v>
      </c>
      <c r="X74" s="15"/>
      <c r="Y74" s="15"/>
      <c r="Z74" s="14">
        <v>45473</v>
      </c>
    </row>
    <row r="75" spans="1:26" x14ac:dyDescent="0.35">
      <c r="A75" s="13">
        <v>891380070</v>
      </c>
      <c r="B75" s="34" t="s">
        <v>257</v>
      </c>
      <c r="C75" s="13" t="s">
        <v>3</v>
      </c>
      <c r="D75" s="13" t="s">
        <v>9</v>
      </c>
      <c r="E75" s="13">
        <v>131110</v>
      </c>
      <c r="F75" s="13" t="s">
        <v>94</v>
      </c>
      <c r="G75" s="13" t="s">
        <v>190</v>
      </c>
      <c r="H75" s="25">
        <v>1400</v>
      </c>
      <c r="I75" s="14">
        <v>44985</v>
      </c>
      <c r="J75" s="14">
        <v>45086</v>
      </c>
      <c r="K75" s="15" t="s">
        <v>250</v>
      </c>
      <c r="L75" s="15" t="s">
        <v>213</v>
      </c>
      <c r="M75" s="15"/>
      <c r="N75" s="25">
        <v>1400</v>
      </c>
      <c r="O75" s="25">
        <v>1400</v>
      </c>
      <c r="P75" s="25" t="s">
        <v>242</v>
      </c>
      <c r="Q75" s="25" t="s">
        <v>235</v>
      </c>
      <c r="R75" s="25">
        <v>1400</v>
      </c>
      <c r="S75" s="25">
        <v>0</v>
      </c>
      <c r="T75" s="25">
        <v>0</v>
      </c>
      <c r="U75" s="25">
        <v>0</v>
      </c>
      <c r="V75" s="15"/>
      <c r="W75" s="25">
        <v>0</v>
      </c>
      <c r="X75" s="15"/>
      <c r="Y75" s="15"/>
      <c r="Z75" s="14">
        <v>45473</v>
      </c>
    </row>
    <row r="76" spans="1:26" x14ac:dyDescent="0.35">
      <c r="A76" s="13">
        <v>891380070</v>
      </c>
      <c r="B76" s="34" t="s">
        <v>257</v>
      </c>
      <c r="C76" s="13" t="s">
        <v>3</v>
      </c>
      <c r="D76" s="13" t="s">
        <v>9</v>
      </c>
      <c r="E76" s="13">
        <v>131161</v>
      </c>
      <c r="F76" s="13" t="s">
        <v>95</v>
      </c>
      <c r="G76" s="13" t="s">
        <v>191</v>
      </c>
      <c r="H76" s="25">
        <v>13200</v>
      </c>
      <c r="I76" s="14">
        <v>44985</v>
      </c>
      <c r="J76" s="14">
        <v>45086</v>
      </c>
      <c r="K76" s="15" t="s">
        <v>250</v>
      </c>
      <c r="L76" s="15" t="s">
        <v>213</v>
      </c>
      <c r="M76" s="15"/>
      <c r="N76" s="25">
        <v>13200</v>
      </c>
      <c r="O76" s="25">
        <v>13200</v>
      </c>
      <c r="P76" s="25" t="s">
        <v>243</v>
      </c>
      <c r="Q76" s="25" t="s">
        <v>235</v>
      </c>
      <c r="R76" s="25">
        <v>13200</v>
      </c>
      <c r="S76" s="25">
        <v>0</v>
      </c>
      <c r="T76" s="25">
        <v>0</v>
      </c>
      <c r="U76" s="25">
        <v>0</v>
      </c>
      <c r="V76" s="15"/>
      <c r="W76" s="25">
        <v>0</v>
      </c>
      <c r="X76" s="15"/>
      <c r="Y76" s="15"/>
      <c r="Z76" s="14">
        <v>45473</v>
      </c>
    </row>
    <row r="77" spans="1:26" x14ac:dyDescent="0.35">
      <c r="A77" s="13">
        <v>891380070</v>
      </c>
      <c r="B77" s="34" t="s">
        <v>257</v>
      </c>
      <c r="C77" s="13" t="s">
        <v>3</v>
      </c>
      <c r="D77" s="13" t="s">
        <v>9</v>
      </c>
      <c r="E77" s="13">
        <v>149632</v>
      </c>
      <c r="F77" s="13" t="s">
        <v>96</v>
      </c>
      <c r="G77" s="13" t="s">
        <v>192</v>
      </c>
      <c r="H77" s="25">
        <v>77600</v>
      </c>
      <c r="I77" s="14">
        <v>45107</v>
      </c>
      <c r="J77" s="14">
        <v>45201.291666666664</v>
      </c>
      <c r="K77" s="15" t="s">
        <v>250</v>
      </c>
      <c r="L77" s="15" t="s">
        <v>213</v>
      </c>
      <c r="M77" s="15"/>
      <c r="N77" s="25">
        <v>0</v>
      </c>
      <c r="O77" s="25">
        <v>77600</v>
      </c>
      <c r="P77" s="25" t="s">
        <v>244</v>
      </c>
      <c r="Q77" s="25" t="s">
        <v>1</v>
      </c>
      <c r="R77" s="25">
        <v>0</v>
      </c>
      <c r="S77" s="25">
        <v>0</v>
      </c>
      <c r="T77" s="25">
        <v>0</v>
      </c>
      <c r="U77" s="25">
        <v>0</v>
      </c>
      <c r="V77" s="15"/>
      <c r="W77" s="25">
        <v>0</v>
      </c>
      <c r="X77" s="15"/>
      <c r="Y77" s="15"/>
      <c r="Z77" s="14">
        <v>45473</v>
      </c>
    </row>
    <row r="78" spans="1:26" x14ac:dyDescent="0.35">
      <c r="A78" s="13">
        <v>891380070</v>
      </c>
      <c r="B78" s="34" t="s">
        <v>257</v>
      </c>
      <c r="C78" s="13" t="s">
        <v>3</v>
      </c>
      <c r="D78" s="13" t="s">
        <v>9</v>
      </c>
      <c r="E78" s="13">
        <v>155355</v>
      </c>
      <c r="F78" s="13" t="s">
        <v>97</v>
      </c>
      <c r="G78" s="13" t="s">
        <v>193</v>
      </c>
      <c r="H78" s="25">
        <v>7000</v>
      </c>
      <c r="I78" s="14">
        <v>45138</v>
      </c>
      <c r="J78" s="14">
        <v>45201.291666666664</v>
      </c>
      <c r="K78" s="15" t="s">
        <v>250</v>
      </c>
      <c r="L78" s="15" t="s">
        <v>213</v>
      </c>
      <c r="M78" s="15"/>
      <c r="N78" s="25">
        <v>0</v>
      </c>
      <c r="O78" s="25">
        <v>7000</v>
      </c>
      <c r="P78" s="25" t="s">
        <v>245</v>
      </c>
      <c r="Q78" s="25" t="s">
        <v>1</v>
      </c>
      <c r="R78" s="25">
        <v>0</v>
      </c>
      <c r="S78" s="25">
        <v>0</v>
      </c>
      <c r="T78" s="25">
        <v>0</v>
      </c>
      <c r="U78" s="25">
        <v>0</v>
      </c>
      <c r="V78" s="15"/>
      <c r="W78" s="25">
        <v>0</v>
      </c>
      <c r="X78" s="15"/>
      <c r="Y78" s="15"/>
      <c r="Z78" s="14">
        <v>45473</v>
      </c>
    </row>
    <row r="79" spans="1:26" x14ac:dyDescent="0.35">
      <c r="A79" s="13">
        <v>891380070</v>
      </c>
      <c r="B79" s="34" t="s">
        <v>257</v>
      </c>
      <c r="C79" s="13" t="s">
        <v>3</v>
      </c>
      <c r="D79" s="13" t="s">
        <v>9</v>
      </c>
      <c r="E79" s="13">
        <v>155724</v>
      </c>
      <c r="F79" s="13" t="s">
        <v>98</v>
      </c>
      <c r="G79" s="13" t="s">
        <v>194</v>
      </c>
      <c r="H79" s="25">
        <v>141000</v>
      </c>
      <c r="I79" s="14">
        <v>45138</v>
      </c>
      <c r="J79" s="14">
        <v>45201.291666666664</v>
      </c>
      <c r="K79" s="15" t="s">
        <v>250</v>
      </c>
      <c r="L79" s="15" t="s">
        <v>213</v>
      </c>
      <c r="M79" s="15"/>
      <c r="N79" s="25">
        <v>0</v>
      </c>
      <c r="O79" s="25">
        <v>141000</v>
      </c>
      <c r="P79" s="25" t="s">
        <v>246</v>
      </c>
      <c r="Q79" s="25" t="s">
        <v>1</v>
      </c>
      <c r="R79" s="25">
        <v>0</v>
      </c>
      <c r="S79" s="25">
        <v>0</v>
      </c>
      <c r="T79" s="25">
        <v>0</v>
      </c>
      <c r="U79" s="25">
        <v>0</v>
      </c>
      <c r="V79" s="15"/>
      <c r="W79" s="25">
        <v>0</v>
      </c>
      <c r="X79" s="15"/>
      <c r="Y79" s="15"/>
      <c r="Z79" s="14">
        <v>45473</v>
      </c>
    </row>
    <row r="80" spans="1:26" x14ac:dyDescent="0.35">
      <c r="A80" s="13">
        <v>891380070</v>
      </c>
      <c r="B80" s="34" t="s">
        <v>257</v>
      </c>
      <c r="C80" s="13" t="s">
        <v>3</v>
      </c>
      <c r="D80" s="13" t="s">
        <v>9</v>
      </c>
      <c r="E80" s="13">
        <v>161623</v>
      </c>
      <c r="F80" s="13" t="s">
        <v>99</v>
      </c>
      <c r="G80" s="13" t="s">
        <v>195</v>
      </c>
      <c r="H80" s="25">
        <v>93300</v>
      </c>
      <c r="I80" s="14">
        <v>45199</v>
      </c>
      <c r="J80" s="14">
        <v>45209.596951504631</v>
      </c>
      <c r="K80" s="15" t="s">
        <v>250</v>
      </c>
      <c r="L80" s="15" t="s">
        <v>213</v>
      </c>
      <c r="M80" s="15"/>
      <c r="N80" s="25">
        <v>0</v>
      </c>
      <c r="O80" s="25">
        <v>93300</v>
      </c>
      <c r="P80" s="25" t="s">
        <v>247</v>
      </c>
      <c r="Q80" s="25" t="s">
        <v>238</v>
      </c>
      <c r="R80" s="25">
        <v>0</v>
      </c>
      <c r="S80" s="25">
        <v>0</v>
      </c>
      <c r="T80" s="25">
        <v>0</v>
      </c>
      <c r="U80" s="25">
        <v>0</v>
      </c>
      <c r="V80" s="15"/>
      <c r="W80" s="25">
        <v>0</v>
      </c>
      <c r="X80" s="15"/>
      <c r="Y80" s="15"/>
      <c r="Z80" s="14">
        <v>45473</v>
      </c>
    </row>
    <row r="81" spans="1:26" x14ac:dyDescent="0.35">
      <c r="A81" s="13">
        <v>891380070</v>
      </c>
      <c r="B81" s="34" t="s">
        <v>257</v>
      </c>
      <c r="C81" s="13" t="s">
        <v>3</v>
      </c>
      <c r="D81" s="13" t="s">
        <v>9</v>
      </c>
      <c r="E81" s="13">
        <v>162074</v>
      </c>
      <c r="F81" s="13" t="s">
        <v>100</v>
      </c>
      <c r="G81" s="13" t="s">
        <v>196</v>
      </c>
      <c r="H81" s="25">
        <v>143000</v>
      </c>
      <c r="I81" s="14">
        <v>45199</v>
      </c>
      <c r="J81" s="14">
        <v>45209.625300115738</v>
      </c>
      <c r="K81" s="15" t="s">
        <v>250</v>
      </c>
      <c r="L81" s="15" t="s">
        <v>213</v>
      </c>
      <c r="M81" s="15"/>
      <c r="N81" s="25">
        <v>0</v>
      </c>
      <c r="O81" s="25">
        <v>143000</v>
      </c>
      <c r="P81" s="25" t="s">
        <v>248</v>
      </c>
      <c r="Q81" s="25" t="s">
        <v>238</v>
      </c>
      <c r="R81" s="25">
        <v>0</v>
      </c>
      <c r="S81" s="25">
        <v>0</v>
      </c>
      <c r="T81" s="25">
        <v>0</v>
      </c>
      <c r="U81" s="25">
        <v>0</v>
      </c>
      <c r="V81" s="15"/>
      <c r="W81" s="25">
        <v>0</v>
      </c>
      <c r="X81" s="15"/>
      <c r="Y81" s="15"/>
      <c r="Z81" s="14">
        <v>45473</v>
      </c>
    </row>
    <row r="82" spans="1:26" x14ac:dyDescent="0.35">
      <c r="A82" s="13">
        <v>891380070</v>
      </c>
      <c r="B82" s="34" t="s">
        <v>257</v>
      </c>
      <c r="C82" s="13" t="s">
        <v>3</v>
      </c>
      <c r="D82" s="13" t="s">
        <v>9</v>
      </c>
      <c r="E82" s="13">
        <v>179990</v>
      </c>
      <c r="F82" s="13" t="s">
        <v>101</v>
      </c>
      <c r="G82" s="13" t="s">
        <v>197</v>
      </c>
      <c r="H82" s="25">
        <v>158300</v>
      </c>
      <c r="I82" s="14">
        <v>45382</v>
      </c>
      <c r="J82" s="14">
        <v>45391.52633695602</v>
      </c>
      <c r="K82" s="15" t="s">
        <v>250</v>
      </c>
      <c r="L82" s="15" t="s">
        <v>213</v>
      </c>
      <c r="M82" s="15"/>
      <c r="N82" s="25">
        <v>0</v>
      </c>
      <c r="O82" s="25">
        <v>158300</v>
      </c>
      <c r="P82" s="25" t="s">
        <v>249</v>
      </c>
      <c r="Q82" s="25" t="s">
        <v>238</v>
      </c>
      <c r="R82" s="25">
        <v>0</v>
      </c>
      <c r="S82" s="25">
        <v>0</v>
      </c>
      <c r="T82" s="25">
        <v>0</v>
      </c>
      <c r="U82" s="25">
        <v>0</v>
      </c>
      <c r="V82" s="15"/>
      <c r="W82" s="25">
        <v>0</v>
      </c>
      <c r="X82" s="15"/>
      <c r="Y82" s="15"/>
      <c r="Z82" s="14">
        <v>45473</v>
      </c>
    </row>
    <row r="83" spans="1:26" x14ac:dyDescent="0.35">
      <c r="A83" s="13">
        <v>891380070</v>
      </c>
      <c r="B83" s="34" t="s">
        <v>257</v>
      </c>
      <c r="C83" s="13" t="s">
        <v>3</v>
      </c>
      <c r="D83" s="13" t="s">
        <v>9</v>
      </c>
      <c r="E83" s="13">
        <v>182981</v>
      </c>
      <c r="F83" s="13" t="s">
        <v>102</v>
      </c>
      <c r="G83" s="13" t="s">
        <v>198</v>
      </c>
      <c r="H83" s="25">
        <v>121400</v>
      </c>
      <c r="I83" s="14">
        <v>45443</v>
      </c>
      <c r="J83" s="14">
        <v>45475.291666666664</v>
      </c>
      <c r="K83" s="15" t="s">
        <v>251</v>
      </c>
      <c r="L83" s="15" t="s">
        <v>214</v>
      </c>
      <c r="M83" s="15"/>
      <c r="N83" s="25">
        <v>121400</v>
      </c>
      <c r="O83" s="25">
        <v>0</v>
      </c>
      <c r="P83" s="25"/>
      <c r="Q83" s="25"/>
      <c r="R83" s="25">
        <v>121400</v>
      </c>
      <c r="S83" s="25">
        <v>0</v>
      </c>
      <c r="T83" s="25">
        <v>121400</v>
      </c>
      <c r="U83" s="25">
        <v>0</v>
      </c>
      <c r="V83" s="15"/>
      <c r="W83" s="25">
        <v>0</v>
      </c>
      <c r="X83" s="15"/>
      <c r="Y83" s="15"/>
      <c r="Z83" s="14">
        <v>45473</v>
      </c>
    </row>
    <row r="84" spans="1:26" x14ac:dyDescent="0.35">
      <c r="A84" s="13">
        <v>891380070</v>
      </c>
      <c r="B84" s="34" t="s">
        <v>257</v>
      </c>
      <c r="C84" s="13" t="s">
        <v>4</v>
      </c>
      <c r="D84" s="13" t="s">
        <v>9</v>
      </c>
      <c r="E84" s="13">
        <v>183762</v>
      </c>
      <c r="F84" s="13" t="s">
        <v>103</v>
      </c>
      <c r="G84" s="13" t="s">
        <v>199</v>
      </c>
      <c r="H84" s="25">
        <v>199100</v>
      </c>
      <c r="I84" s="14">
        <v>45443</v>
      </c>
      <c r="J84" s="14">
        <v>45475.291666666664</v>
      </c>
      <c r="K84" s="15" t="s">
        <v>251</v>
      </c>
      <c r="L84" s="15" t="s">
        <v>214</v>
      </c>
      <c r="M84" s="15"/>
      <c r="N84" s="25">
        <v>199100</v>
      </c>
      <c r="O84" s="25">
        <v>0</v>
      </c>
      <c r="P84" s="25"/>
      <c r="Q84" s="25"/>
      <c r="R84" s="25">
        <v>199100</v>
      </c>
      <c r="S84" s="25">
        <v>0</v>
      </c>
      <c r="T84" s="25">
        <v>199100</v>
      </c>
      <c r="U84" s="25">
        <v>0</v>
      </c>
      <c r="V84" s="15"/>
      <c r="W84" s="25">
        <v>0</v>
      </c>
      <c r="X84" s="15"/>
      <c r="Y84" s="15"/>
      <c r="Z84" s="14">
        <v>45473</v>
      </c>
    </row>
    <row r="85" spans="1:26" x14ac:dyDescent="0.35">
      <c r="A85" s="13">
        <v>891380070</v>
      </c>
      <c r="B85" s="34" t="s">
        <v>257</v>
      </c>
      <c r="C85" s="13" t="s">
        <v>4</v>
      </c>
      <c r="D85" s="13" t="s">
        <v>9</v>
      </c>
      <c r="E85" s="13">
        <v>184277</v>
      </c>
      <c r="F85" s="13" t="s">
        <v>104</v>
      </c>
      <c r="G85" s="13" t="s">
        <v>200</v>
      </c>
      <c r="H85" s="25">
        <v>185600</v>
      </c>
      <c r="I85" s="14">
        <v>45443</v>
      </c>
      <c r="J85" s="14">
        <v>45475.291666666664</v>
      </c>
      <c r="K85" s="15" t="s">
        <v>251</v>
      </c>
      <c r="L85" s="15" t="s">
        <v>214</v>
      </c>
      <c r="M85" s="15"/>
      <c r="N85" s="25">
        <v>185600</v>
      </c>
      <c r="O85" s="25">
        <v>0</v>
      </c>
      <c r="P85" s="25"/>
      <c r="Q85" s="25"/>
      <c r="R85" s="25">
        <v>185600</v>
      </c>
      <c r="S85" s="25">
        <v>0</v>
      </c>
      <c r="T85" s="25">
        <v>185600</v>
      </c>
      <c r="U85" s="25">
        <v>0</v>
      </c>
      <c r="V85" s="15"/>
      <c r="W85" s="25">
        <v>0</v>
      </c>
      <c r="X85" s="15"/>
      <c r="Y85" s="15"/>
      <c r="Z85" s="14">
        <v>45473</v>
      </c>
    </row>
    <row r="86" spans="1:26" x14ac:dyDescent="0.35">
      <c r="A86" s="13">
        <v>891380070</v>
      </c>
      <c r="B86" s="34" t="s">
        <v>257</v>
      </c>
      <c r="C86" s="13" t="s">
        <v>3</v>
      </c>
      <c r="D86" s="13" t="s">
        <v>9</v>
      </c>
      <c r="E86" s="13">
        <v>184327</v>
      </c>
      <c r="F86" s="13" t="s">
        <v>105</v>
      </c>
      <c r="G86" s="13" t="s">
        <v>201</v>
      </c>
      <c r="H86" s="25">
        <v>159900</v>
      </c>
      <c r="I86" s="14">
        <v>45443</v>
      </c>
      <c r="J86" s="14">
        <v>45475.291666666664</v>
      </c>
      <c r="K86" s="15" t="s">
        <v>251</v>
      </c>
      <c r="L86" s="15" t="s">
        <v>214</v>
      </c>
      <c r="M86" s="15"/>
      <c r="N86" s="25">
        <v>159900</v>
      </c>
      <c r="O86" s="25">
        <v>0</v>
      </c>
      <c r="P86" s="25"/>
      <c r="Q86" s="25"/>
      <c r="R86" s="25">
        <v>159900</v>
      </c>
      <c r="S86" s="25">
        <v>0</v>
      </c>
      <c r="T86" s="25">
        <v>159900</v>
      </c>
      <c r="U86" s="25">
        <v>0</v>
      </c>
      <c r="V86" s="15"/>
      <c r="W86" s="25">
        <v>0</v>
      </c>
      <c r="X86" s="15"/>
      <c r="Y86" s="15"/>
      <c r="Z86" s="14">
        <v>45473</v>
      </c>
    </row>
    <row r="87" spans="1:26" x14ac:dyDescent="0.35">
      <c r="A87" s="13">
        <v>891380070</v>
      </c>
      <c r="B87" s="34" t="s">
        <v>257</v>
      </c>
      <c r="C87" s="13" t="s">
        <v>4</v>
      </c>
      <c r="D87" s="13" t="s">
        <v>9</v>
      </c>
      <c r="E87" s="13">
        <v>184672</v>
      </c>
      <c r="F87" s="13" t="s">
        <v>106</v>
      </c>
      <c r="G87" s="13" t="s">
        <v>202</v>
      </c>
      <c r="H87" s="25">
        <v>145200</v>
      </c>
      <c r="I87" s="14">
        <v>45443</v>
      </c>
      <c r="J87" s="14">
        <v>45475.291666666664</v>
      </c>
      <c r="K87" s="15" t="s">
        <v>230</v>
      </c>
      <c r="L87" s="15" t="s">
        <v>215</v>
      </c>
      <c r="M87" s="15"/>
      <c r="N87" s="25">
        <v>0</v>
      </c>
      <c r="O87" s="25">
        <v>0</v>
      </c>
      <c r="P87" s="25"/>
      <c r="Q87" s="25"/>
      <c r="R87" s="25">
        <v>0</v>
      </c>
      <c r="S87" s="25">
        <v>0</v>
      </c>
      <c r="T87" s="25">
        <v>0</v>
      </c>
      <c r="U87" s="25">
        <v>0</v>
      </c>
      <c r="V87" s="15"/>
      <c r="W87" s="25">
        <v>0</v>
      </c>
      <c r="X87" s="15"/>
      <c r="Y87" s="15"/>
      <c r="Z87" s="14">
        <v>45473</v>
      </c>
    </row>
    <row r="88" spans="1:26" x14ac:dyDescent="0.35">
      <c r="A88" s="13">
        <v>891380070</v>
      </c>
      <c r="B88" s="34" t="s">
        <v>257</v>
      </c>
      <c r="C88" s="13" t="s">
        <v>3</v>
      </c>
      <c r="D88" s="13" t="s">
        <v>9</v>
      </c>
      <c r="E88" s="13">
        <v>184751</v>
      </c>
      <c r="F88" s="13" t="s">
        <v>107</v>
      </c>
      <c r="G88" s="13" t="s">
        <v>203</v>
      </c>
      <c r="H88" s="25">
        <v>103500</v>
      </c>
      <c r="I88" s="14">
        <v>45443</v>
      </c>
      <c r="J88" s="14">
        <v>45475.291666666664</v>
      </c>
      <c r="K88" s="15" t="s">
        <v>251</v>
      </c>
      <c r="L88" s="15" t="s">
        <v>214</v>
      </c>
      <c r="M88" s="15"/>
      <c r="N88" s="25">
        <v>103500</v>
      </c>
      <c r="O88" s="25">
        <v>0</v>
      </c>
      <c r="P88" s="25"/>
      <c r="Q88" s="25"/>
      <c r="R88" s="25">
        <v>103500</v>
      </c>
      <c r="S88" s="25">
        <v>0</v>
      </c>
      <c r="T88" s="25">
        <v>103500</v>
      </c>
      <c r="U88" s="25">
        <v>0</v>
      </c>
      <c r="V88" s="15"/>
      <c r="W88" s="25">
        <v>0</v>
      </c>
      <c r="X88" s="15"/>
      <c r="Y88" s="15"/>
      <c r="Z88" s="14">
        <v>45473</v>
      </c>
    </row>
    <row r="89" spans="1:26" x14ac:dyDescent="0.35">
      <c r="A89" s="13">
        <v>891380070</v>
      </c>
      <c r="B89" s="34" t="s">
        <v>257</v>
      </c>
      <c r="C89" s="13" t="s">
        <v>3</v>
      </c>
      <c r="D89" s="13" t="s">
        <v>9</v>
      </c>
      <c r="E89" s="13">
        <v>184761</v>
      </c>
      <c r="F89" s="13" t="s">
        <v>108</v>
      </c>
      <c r="G89" s="13" t="s">
        <v>204</v>
      </c>
      <c r="H89" s="25">
        <v>88900</v>
      </c>
      <c r="I89" s="14">
        <v>45443</v>
      </c>
      <c r="J89" s="14">
        <v>45475.291666666664</v>
      </c>
      <c r="K89" s="15" t="s">
        <v>251</v>
      </c>
      <c r="L89" s="15" t="s">
        <v>214</v>
      </c>
      <c r="M89" s="15"/>
      <c r="N89" s="25">
        <v>88900</v>
      </c>
      <c r="O89" s="25">
        <v>0</v>
      </c>
      <c r="P89" s="25"/>
      <c r="Q89" s="25"/>
      <c r="R89" s="25">
        <v>88900</v>
      </c>
      <c r="S89" s="25">
        <v>0</v>
      </c>
      <c r="T89" s="25">
        <v>88900</v>
      </c>
      <c r="U89" s="25">
        <v>0</v>
      </c>
      <c r="V89" s="15"/>
      <c r="W89" s="25">
        <v>0</v>
      </c>
      <c r="X89" s="15"/>
      <c r="Y89" s="15"/>
      <c r="Z89" s="14">
        <v>45473</v>
      </c>
    </row>
    <row r="90" spans="1:26" x14ac:dyDescent="0.35">
      <c r="A90" s="13">
        <v>891380070</v>
      </c>
      <c r="B90" s="34" t="s">
        <v>257</v>
      </c>
      <c r="C90" s="13" t="s">
        <v>4</v>
      </c>
      <c r="D90" s="13" t="s">
        <v>9</v>
      </c>
      <c r="E90" s="13">
        <v>184762</v>
      </c>
      <c r="F90" s="13" t="s">
        <v>109</v>
      </c>
      <c r="G90" s="13" t="s">
        <v>205</v>
      </c>
      <c r="H90" s="25">
        <v>44600</v>
      </c>
      <c r="I90" s="14">
        <v>45443</v>
      </c>
      <c r="J90" s="14">
        <v>45475.291666666664</v>
      </c>
      <c r="K90" s="15" t="s">
        <v>251</v>
      </c>
      <c r="L90" s="15" t="s">
        <v>214</v>
      </c>
      <c r="M90" s="15"/>
      <c r="N90" s="25">
        <v>44600</v>
      </c>
      <c r="O90" s="25">
        <v>0</v>
      </c>
      <c r="P90" s="25"/>
      <c r="Q90" s="25"/>
      <c r="R90" s="25">
        <v>44600</v>
      </c>
      <c r="S90" s="25">
        <v>0</v>
      </c>
      <c r="T90" s="25">
        <v>44600</v>
      </c>
      <c r="U90" s="25">
        <v>44600</v>
      </c>
      <c r="V90" s="15">
        <v>1222477851</v>
      </c>
      <c r="W90" s="25">
        <v>0</v>
      </c>
      <c r="X90" s="15"/>
      <c r="Y90" s="15"/>
      <c r="Z90" s="14">
        <v>45473</v>
      </c>
    </row>
    <row r="91" spans="1:26" x14ac:dyDescent="0.35">
      <c r="A91" s="13">
        <v>891380070</v>
      </c>
      <c r="B91" s="34" t="s">
        <v>257</v>
      </c>
      <c r="C91" s="13" t="s">
        <v>3</v>
      </c>
      <c r="D91" s="13" t="s">
        <v>9</v>
      </c>
      <c r="E91" s="13">
        <v>184853</v>
      </c>
      <c r="F91" s="13" t="s">
        <v>110</v>
      </c>
      <c r="G91" s="13" t="s">
        <v>206</v>
      </c>
      <c r="H91" s="25">
        <v>91300</v>
      </c>
      <c r="I91" s="14">
        <v>45443</v>
      </c>
      <c r="J91" s="14">
        <v>45475.291666666664</v>
      </c>
      <c r="K91" s="15" t="s">
        <v>251</v>
      </c>
      <c r="L91" s="15" t="s">
        <v>214</v>
      </c>
      <c r="M91" s="15"/>
      <c r="N91" s="25">
        <v>91300</v>
      </c>
      <c r="O91" s="25">
        <v>0</v>
      </c>
      <c r="P91" s="25"/>
      <c r="Q91" s="25"/>
      <c r="R91" s="25">
        <v>91300</v>
      </c>
      <c r="S91" s="25">
        <v>0</v>
      </c>
      <c r="T91" s="25">
        <v>91300</v>
      </c>
      <c r="U91" s="25">
        <v>0</v>
      </c>
      <c r="V91" s="15"/>
      <c r="W91" s="25">
        <v>0</v>
      </c>
      <c r="X91" s="15"/>
      <c r="Y91" s="15"/>
      <c r="Z91" s="14">
        <v>45473</v>
      </c>
    </row>
    <row r="92" spans="1:26" x14ac:dyDescent="0.35">
      <c r="A92" s="13">
        <v>891380070</v>
      </c>
      <c r="B92" s="34" t="s">
        <v>257</v>
      </c>
      <c r="C92" s="13" t="s">
        <v>3</v>
      </c>
      <c r="D92" s="13" t="s">
        <v>9</v>
      </c>
      <c r="E92" s="13">
        <v>184888</v>
      </c>
      <c r="F92" s="13" t="s">
        <v>111</v>
      </c>
      <c r="G92" s="13" t="s">
        <v>207</v>
      </c>
      <c r="H92" s="25">
        <v>201400</v>
      </c>
      <c r="I92" s="14">
        <v>45473</v>
      </c>
      <c r="J92" s="14">
        <v>45483.448321145836</v>
      </c>
      <c r="K92" s="15" t="s">
        <v>251</v>
      </c>
      <c r="L92" s="15" t="s">
        <v>214</v>
      </c>
      <c r="M92" s="15"/>
      <c r="N92" s="25">
        <v>201400</v>
      </c>
      <c r="O92" s="25">
        <v>0</v>
      </c>
      <c r="P92" s="25"/>
      <c r="Q92" s="25"/>
      <c r="R92" s="25">
        <v>201400</v>
      </c>
      <c r="S92" s="25">
        <v>0</v>
      </c>
      <c r="T92" s="25">
        <v>201400</v>
      </c>
      <c r="U92" s="25">
        <v>0</v>
      </c>
      <c r="V92" s="15"/>
      <c r="W92" s="25">
        <v>0</v>
      </c>
      <c r="X92" s="15"/>
      <c r="Y92" s="15"/>
      <c r="Z92" s="14">
        <v>45473</v>
      </c>
    </row>
    <row r="93" spans="1:26" x14ac:dyDescent="0.35">
      <c r="A93" s="13">
        <v>891380070</v>
      </c>
      <c r="B93" s="34" t="s">
        <v>257</v>
      </c>
      <c r="C93" s="13" t="s">
        <v>4</v>
      </c>
      <c r="D93" s="13" t="s">
        <v>9</v>
      </c>
      <c r="E93" s="13">
        <v>185127</v>
      </c>
      <c r="F93" s="13" t="s">
        <v>112</v>
      </c>
      <c r="G93" s="13" t="s">
        <v>208</v>
      </c>
      <c r="H93" s="25">
        <v>594300</v>
      </c>
      <c r="I93" s="14">
        <v>45473</v>
      </c>
      <c r="J93" s="14">
        <v>45483.450229548609</v>
      </c>
      <c r="K93" s="15" t="s">
        <v>251</v>
      </c>
      <c r="L93" s="15" t="s">
        <v>214</v>
      </c>
      <c r="M93" s="15"/>
      <c r="N93" s="25">
        <v>594300</v>
      </c>
      <c r="O93" s="25">
        <v>0</v>
      </c>
      <c r="P93" s="25"/>
      <c r="Q93" s="25"/>
      <c r="R93" s="25">
        <v>594300</v>
      </c>
      <c r="S93" s="25">
        <v>0</v>
      </c>
      <c r="T93" s="25">
        <v>594300</v>
      </c>
      <c r="U93" s="25">
        <v>0</v>
      </c>
      <c r="V93" s="15"/>
      <c r="W93" s="25">
        <v>0</v>
      </c>
      <c r="X93" s="15"/>
      <c r="Y93" s="15"/>
      <c r="Z93" s="14">
        <v>45473</v>
      </c>
    </row>
    <row r="94" spans="1:26" x14ac:dyDescent="0.35">
      <c r="A94" s="13">
        <v>891380070</v>
      </c>
      <c r="B94" s="34" t="s">
        <v>257</v>
      </c>
      <c r="C94" s="13" t="s">
        <v>4</v>
      </c>
      <c r="D94" s="13" t="s">
        <v>9</v>
      </c>
      <c r="E94" s="13">
        <v>185230</v>
      </c>
      <c r="F94" s="13" t="s">
        <v>113</v>
      </c>
      <c r="G94" s="13" t="s">
        <v>209</v>
      </c>
      <c r="H94" s="25">
        <v>109600</v>
      </c>
      <c r="I94" s="14">
        <v>45473</v>
      </c>
      <c r="J94" s="14">
        <v>45483.452742824076</v>
      </c>
      <c r="K94" s="15" t="s">
        <v>251</v>
      </c>
      <c r="L94" s="15" t="s">
        <v>214</v>
      </c>
      <c r="M94" s="15"/>
      <c r="N94" s="25">
        <v>109600</v>
      </c>
      <c r="O94" s="25">
        <v>0</v>
      </c>
      <c r="P94" s="25"/>
      <c r="Q94" s="25"/>
      <c r="R94" s="25">
        <v>109600</v>
      </c>
      <c r="S94" s="25">
        <v>0</v>
      </c>
      <c r="T94" s="25">
        <v>109600</v>
      </c>
      <c r="U94" s="25">
        <v>0</v>
      </c>
      <c r="V94" s="15"/>
      <c r="W94" s="25">
        <v>0</v>
      </c>
      <c r="X94" s="15"/>
      <c r="Y94" s="15"/>
      <c r="Z94" s="14">
        <v>45473</v>
      </c>
    </row>
    <row r="95" spans="1:26" x14ac:dyDescent="0.35">
      <c r="A95" s="13">
        <v>891380070</v>
      </c>
      <c r="B95" s="34" t="s">
        <v>257</v>
      </c>
      <c r="C95" s="13" t="s">
        <v>4</v>
      </c>
      <c r="D95" s="13" t="s">
        <v>9</v>
      </c>
      <c r="E95" s="13">
        <v>185394</v>
      </c>
      <c r="F95" s="13" t="s">
        <v>114</v>
      </c>
      <c r="G95" s="13" t="s">
        <v>210</v>
      </c>
      <c r="H95" s="25">
        <v>89000</v>
      </c>
      <c r="I95" s="14">
        <v>45473</v>
      </c>
      <c r="J95" s="14">
        <v>45483.454436655091</v>
      </c>
      <c r="K95" s="15" t="s">
        <v>251</v>
      </c>
      <c r="L95" s="15" t="s">
        <v>214</v>
      </c>
      <c r="M95" s="15"/>
      <c r="N95" s="25">
        <v>89000</v>
      </c>
      <c r="O95" s="25">
        <v>0</v>
      </c>
      <c r="P95" s="25"/>
      <c r="Q95" s="25"/>
      <c r="R95" s="25">
        <v>89000</v>
      </c>
      <c r="S95" s="25">
        <v>0</v>
      </c>
      <c r="T95" s="25">
        <v>89000</v>
      </c>
      <c r="U95" s="25">
        <v>0</v>
      </c>
      <c r="V95" s="15"/>
      <c r="W95" s="25">
        <v>0</v>
      </c>
      <c r="X95" s="15"/>
      <c r="Y95" s="15"/>
      <c r="Z95" s="14">
        <v>45473</v>
      </c>
    </row>
    <row r="96" spans="1:26" x14ac:dyDescent="0.35">
      <c r="A96" s="13">
        <v>891380070</v>
      </c>
      <c r="B96" s="34" t="s">
        <v>257</v>
      </c>
      <c r="C96" s="13" t="s">
        <v>3</v>
      </c>
      <c r="D96" s="13" t="s">
        <v>9</v>
      </c>
      <c r="E96" s="13">
        <v>185832</v>
      </c>
      <c r="F96" s="13" t="s">
        <v>115</v>
      </c>
      <c r="G96" s="13" t="s">
        <v>211</v>
      </c>
      <c r="H96" s="25">
        <v>256300</v>
      </c>
      <c r="I96" s="14">
        <v>45473</v>
      </c>
      <c r="J96" s="14">
        <v>45483.456139780094</v>
      </c>
      <c r="K96" s="15" t="s">
        <v>251</v>
      </c>
      <c r="L96" s="15" t="s">
        <v>214</v>
      </c>
      <c r="M96" s="15"/>
      <c r="N96" s="25">
        <v>256300</v>
      </c>
      <c r="O96" s="25">
        <v>0</v>
      </c>
      <c r="P96" s="25"/>
      <c r="Q96" s="25"/>
      <c r="R96" s="25">
        <v>256300</v>
      </c>
      <c r="S96" s="25">
        <v>0</v>
      </c>
      <c r="T96" s="25">
        <v>256300</v>
      </c>
      <c r="U96" s="25">
        <v>0</v>
      </c>
      <c r="V96" s="15"/>
      <c r="W96" s="25">
        <v>0</v>
      </c>
      <c r="X96" s="15"/>
      <c r="Y96" s="15"/>
      <c r="Z96" s="14">
        <v>45473</v>
      </c>
    </row>
    <row r="97" spans="1:26" x14ac:dyDescent="0.35">
      <c r="A97" s="13">
        <v>891380070</v>
      </c>
      <c r="B97" s="34" t="s">
        <v>257</v>
      </c>
      <c r="C97" s="13" t="s">
        <v>3</v>
      </c>
      <c r="D97" s="13" t="s">
        <v>9</v>
      </c>
      <c r="E97" s="13">
        <v>185835</v>
      </c>
      <c r="F97" s="13" t="s">
        <v>116</v>
      </c>
      <c r="G97" s="13" t="s">
        <v>212</v>
      </c>
      <c r="H97" s="25">
        <v>234700</v>
      </c>
      <c r="I97" s="14">
        <v>45473</v>
      </c>
      <c r="J97" s="14">
        <v>45483.458743055555</v>
      </c>
      <c r="K97" s="15" t="s">
        <v>251</v>
      </c>
      <c r="L97" s="15" t="s">
        <v>214</v>
      </c>
      <c r="M97" s="15"/>
      <c r="N97" s="25">
        <v>234700</v>
      </c>
      <c r="O97" s="25">
        <v>0</v>
      </c>
      <c r="P97" s="25"/>
      <c r="Q97" s="25"/>
      <c r="R97" s="25">
        <v>234700</v>
      </c>
      <c r="S97" s="25">
        <v>0</v>
      </c>
      <c r="T97" s="25">
        <v>234700</v>
      </c>
      <c r="U97" s="25">
        <v>0</v>
      </c>
      <c r="V97" s="15"/>
      <c r="W97" s="25">
        <v>0</v>
      </c>
      <c r="X97" s="15"/>
      <c r="Y97" s="15"/>
      <c r="Z97" s="14">
        <v>45473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6" sqref="N26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262</v>
      </c>
      <c r="E2" s="47"/>
      <c r="F2" s="47"/>
      <c r="G2" s="47"/>
      <c r="H2" s="47"/>
      <c r="I2" s="48"/>
      <c r="J2" s="49" t="s">
        <v>263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264</v>
      </c>
      <c r="E4" s="47"/>
      <c r="F4" s="47"/>
      <c r="G4" s="47"/>
      <c r="H4" s="47"/>
      <c r="I4" s="48"/>
      <c r="J4" s="49" t="s">
        <v>265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299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297</v>
      </c>
      <c r="J11" s="63"/>
    </row>
    <row r="12" spans="2:10" ht="13" x14ac:dyDescent="0.3">
      <c r="B12" s="62"/>
      <c r="C12" s="64" t="s">
        <v>298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303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300</v>
      </c>
      <c r="D16" s="65"/>
      <c r="G16" s="67"/>
      <c r="H16" s="69" t="s">
        <v>266</v>
      </c>
      <c r="I16" s="69" t="s">
        <v>267</v>
      </c>
      <c r="J16" s="63"/>
    </row>
    <row r="17" spans="2:14" ht="13" x14ac:dyDescent="0.3">
      <c r="B17" s="62"/>
      <c r="C17" s="64" t="s">
        <v>268</v>
      </c>
      <c r="D17" s="64"/>
      <c r="E17" s="64"/>
      <c r="F17" s="64"/>
      <c r="G17" s="67"/>
      <c r="H17" s="70">
        <v>95</v>
      </c>
      <c r="I17" s="71">
        <v>7777945</v>
      </c>
      <c r="J17" s="63"/>
    </row>
    <row r="18" spans="2:14" x14ac:dyDescent="0.25">
      <c r="B18" s="62"/>
      <c r="C18" s="43" t="s">
        <v>269</v>
      </c>
      <c r="G18" s="67"/>
      <c r="H18" s="73">
        <v>1</v>
      </c>
      <c r="I18" s="74">
        <v>62150</v>
      </c>
      <c r="J18" s="63"/>
    </row>
    <row r="19" spans="2:14" x14ac:dyDescent="0.25">
      <c r="B19" s="62"/>
      <c r="C19" s="43" t="s">
        <v>270</v>
      </c>
      <c r="G19" s="67"/>
      <c r="H19" s="73">
        <v>16</v>
      </c>
      <c r="I19" s="74">
        <v>1171410</v>
      </c>
      <c r="J19" s="63"/>
    </row>
    <row r="20" spans="2:14" x14ac:dyDescent="0.25">
      <c r="B20" s="62"/>
      <c r="C20" s="43" t="s">
        <v>271</v>
      </c>
      <c r="H20" s="75">
        <v>60</v>
      </c>
      <c r="I20" s="76">
        <v>3778173</v>
      </c>
      <c r="J20" s="63"/>
    </row>
    <row r="21" spans="2:14" x14ac:dyDescent="0.25">
      <c r="B21" s="62"/>
      <c r="C21" s="43" t="s">
        <v>272</v>
      </c>
      <c r="H21" s="75">
        <v>2</v>
      </c>
      <c r="I21" s="76">
        <v>60580</v>
      </c>
      <c r="J21" s="63"/>
      <c r="N21" s="77"/>
    </row>
    <row r="22" spans="2:14" ht="13" thickBot="1" x14ac:dyDescent="0.3">
      <c r="B22" s="62"/>
      <c r="C22" s="43" t="s">
        <v>273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274</v>
      </c>
      <c r="D23" s="64"/>
      <c r="E23" s="64"/>
      <c r="F23" s="64"/>
      <c r="H23" s="80">
        <f>H18+H19+H20+H21+H22</f>
        <v>79</v>
      </c>
      <c r="I23" s="81">
        <f>I18+I19+I20+I21+I22</f>
        <v>5072313</v>
      </c>
      <c r="J23" s="63"/>
    </row>
    <row r="24" spans="2:14" x14ac:dyDescent="0.25">
      <c r="B24" s="62"/>
      <c r="C24" s="43" t="s">
        <v>275</v>
      </c>
      <c r="H24" s="75">
        <v>14</v>
      </c>
      <c r="I24" s="76">
        <v>2479600</v>
      </c>
      <c r="J24" s="63"/>
    </row>
    <row r="25" spans="2:14" ht="13" thickBot="1" x14ac:dyDescent="0.3">
      <c r="B25" s="62"/>
      <c r="C25" s="43" t="s">
        <v>230</v>
      </c>
      <c r="H25" s="78">
        <v>1</v>
      </c>
      <c r="I25" s="79">
        <v>145200</v>
      </c>
      <c r="J25" s="63"/>
    </row>
    <row r="26" spans="2:14" ht="13" x14ac:dyDescent="0.3">
      <c r="B26" s="62"/>
      <c r="C26" s="64" t="s">
        <v>276</v>
      </c>
      <c r="D26" s="64"/>
      <c r="E26" s="64"/>
      <c r="F26" s="64"/>
      <c r="H26" s="80">
        <f>H24+H25</f>
        <v>15</v>
      </c>
      <c r="I26" s="81">
        <f>I24+I25</f>
        <v>2624800</v>
      </c>
      <c r="J26" s="63"/>
    </row>
    <row r="27" spans="2:14" ht="13.5" thickBot="1" x14ac:dyDescent="0.35">
      <c r="B27" s="62"/>
      <c r="C27" s="67" t="s">
        <v>277</v>
      </c>
      <c r="D27" s="82"/>
      <c r="E27" s="82"/>
      <c r="F27" s="82"/>
      <c r="G27" s="67"/>
      <c r="H27" s="83">
        <v>1</v>
      </c>
      <c r="I27" s="84">
        <v>80832</v>
      </c>
      <c r="J27" s="85"/>
    </row>
    <row r="28" spans="2:14" ht="13" x14ac:dyDescent="0.3">
      <c r="B28" s="62"/>
      <c r="C28" s="82" t="s">
        <v>278</v>
      </c>
      <c r="D28" s="82"/>
      <c r="E28" s="82"/>
      <c r="F28" s="82"/>
      <c r="G28" s="67"/>
      <c r="H28" s="86">
        <f>H27</f>
        <v>1</v>
      </c>
      <c r="I28" s="74">
        <f>I27</f>
        <v>80832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279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95</v>
      </c>
      <c r="I31" s="74">
        <f>I23+I26+I28</f>
        <v>7777945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96" t="s">
        <v>301</v>
      </c>
      <c r="D38" s="89"/>
      <c r="E38" s="67"/>
      <c r="F38" s="67"/>
      <c r="G38" s="67"/>
      <c r="H38" s="96" t="s">
        <v>280</v>
      </c>
      <c r="I38" s="89"/>
      <c r="J38" s="85"/>
    </row>
    <row r="39" spans="2:10" ht="13" x14ac:dyDescent="0.3">
      <c r="B39" s="62"/>
      <c r="C39" s="96" t="s">
        <v>302</v>
      </c>
      <c r="D39" s="67"/>
      <c r="E39" s="67"/>
      <c r="F39" s="67"/>
      <c r="G39" s="67"/>
      <c r="H39" s="82" t="s">
        <v>281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282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283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9" sqref="I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0"/>
      <c r="B1" s="111"/>
      <c r="C1" s="112" t="s">
        <v>285</v>
      </c>
      <c r="D1" s="113"/>
      <c r="E1" s="113"/>
      <c r="F1" s="113"/>
      <c r="G1" s="113"/>
      <c r="H1" s="114"/>
      <c r="I1" s="115" t="s">
        <v>263</v>
      </c>
    </row>
    <row r="2" spans="1:9" ht="53.5" customHeight="1" thickBot="1" x14ac:dyDescent="0.4">
      <c r="A2" s="116"/>
      <c r="B2" s="117"/>
      <c r="C2" s="118" t="s">
        <v>286</v>
      </c>
      <c r="D2" s="119"/>
      <c r="E2" s="119"/>
      <c r="F2" s="119"/>
      <c r="G2" s="119"/>
      <c r="H2" s="120"/>
      <c r="I2" s="121" t="s">
        <v>287</v>
      </c>
    </row>
    <row r="3" spans="1:9" x14ac:dyDescent="0.35">
      <c r="A3" s="122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22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22"/>
      <c r="B5" s="64" t="s">
        <v>299</v>
      </c>
      <c r="C5" s="123"/>
      <c r="D5" s="124"/>
      <c r="E5" s="67"/>
      <c r="F5" s="67"/>
      <c r="G5" s="67"/>
      <c r="H5" s="67"/>
      <c r="I5" s="85"/>
    </row>
    <row r="6" spans="1:9" x14ac:dyDescent="0.35">
      <c r="A6" s="122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22"/>
      <c r="B7" s="64" t="s">
        <v>297</v>
      </c>
      <c r="C7" s="67"/>
      <c r="D7" s="67"/>
      <c r="E7" s="67"/>
      <c r="F7" s="67"/>
      <c r="G7" s="67"/>
      <c r="H7" s="67"/>
      <c r="I7" s="85"/>
    </row>
    <row r="8" spans="1:9" x14ac:dyDescent="0.35">
      <c r="A8" s="122"/>
      <c r="B8" s="64" t="s">
        <v>298</v>
      </c>
      <c r="C8" s="67"/>
      <c r="D8" s="67"/>
      <c r="E8" s="67"/>
      <c r="F8" s="67"/>
      <c r="G8" s="67"/>
      <c r="H8" s="67"/>
      <c r="I8" s="85"/>
    </row>
    <row r="9" spans="1:9" x14ac:dyDescent="0.35">
      <c r="A9" s="122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22"/>
      <c r="B10" s="67" t="s">
        <v>288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22"/>
      <c r="B11" s="125"/>
      <c r="C11" s="67"/>
      <c r="D11" s="67"/>
      <c r="E11" s="67"/>
      <c r="F11" s="67"/>
      <c r="G11" s="67"/>
      <c r="H11" s="67"/>
      <c r="I11" s="85"/>
    </row>
    <row r="12" spans="1:9" x14ac:dyDescent="0.35">
      <c r="A12" s="122"/>
      <c r="B12" s="43" t="s">
        <v>300</v>
      </c>
      <c r="C12" s="124"/>
      <c r="D12" s="67"/>
      <c r="E12" s="67"/>
      <c r="F12" s="67"/>
      <c r="G12" s="69" t="s">
        <v>289</v>
      </c>
      <c r="H12" s="69" t="s">
        <v>290</v>
      </c>
      <c r="I12" s="85"/>
    </row>
    <row r="13" spans="1:9" x14ac:dyDescent="0.35">
      <c r="A13" s="122"/>
      <c r="B13" s="82" t="s">
        <v>268</v>
      </c>
      <c r="C13" s="82"/>
      <c r="D13" s="82"/>
      <c r="E13" s="82"/>
      <c r="F13" s="67"/>
      <c r="G13" s="126">
        <f>G19</f>
        <v>79</v>
      </c>
      <c r="H13" s="127">
        <f>H19</f>
        <v>5072313</v>
      </c>
      <c r="I13" s="85"/>
    </row>
    <row r="14" spans="1:9" x14ac:dyDescent="0.35">
      <c r="A14" s="122"/>
      <c r="B14" s="67" t="s">
        <v>269</v>
      </c>
      <c r="C14" s="67"/>
      <c r="D14" s="67"/>
      <c r="E14" s="67"/>
      <c r="F14" s="67"/>
      <c r="G14" s="128">
        <v>1</v>
      </c>
      <c r="H14" s="129">
        <v>62150</v>
      </c>
      <c r="I14" s="85"/>
    </row>
    <row r="15" spans="1:9" x14ac:dyDescent="0.35">
      <c r="A15" s="122"/>
      <c r="B15" s="67" t="s">
        <v>270</v>
      </c>
      <c r="C15" s="67"/>
      <c r="D15" s="67"/>
      <c r="E15" s="67"/>
      <c r="F15" s="67"/>
      <c r="G15" s="128">
        <v>16</v>
      </c>
      <c r="H15" s="129">
        <v>1171410</v>
      </c>
      <c r="I15" s="85"/>
    </row>
    <row r="16" spans="1:9" x14ac:dyDescent="0.35">
      <c r="A16" s="122"/>
      <c r="B16" s="67" t="s">
        <v>271</v>
      </c>
      <c r="C16" s="67"/>
      <c r="D16" s="67"/>
      <c r="E16" s="67"/>
      <c r="F16" s="67"/>
      <c r="G16" s="128">
        <v>60</v>
      </c>
      <c r="H16" s="129">
        <v>3778173</v>
      </c>
      <c r="I16" s="85"/>
    </row>
    <row r="17" spans="1:9" x14ac:dyDescent="0.35">
      <c r="A17" s="122"/>
      <c r="B17" s="67" t="s">
        <v>272</v>
      </c>
      <c r="C17" s="67"/>
      <c r="D17" s="67"/>
      <c r="E17" s="67"/>
      <c r="F17" s="67"/>
      <c r="G17" s="128">
        <v>2</v>
      </c>
      <c r="H17" s="129">
        <v>60580</v>
      </c>
      <c r="I17" s="85"/>
    </row>
    <row r="18" spans="1:9" x14ac:dyDescent="0.35">
      <c r="A18" s="122"/>
      <c r="B18" s="67" t="s">
        <v>291</v>
      </c>
      <c r="C18" s="67"/>
      <c r="D18" s="67"/>
      <c r="E18" s="67"/>
      <c r="F18" s="67"/>
      <c r="G18" s="130">
        <v>0</v>
      </c>
      <c r="H18" s="131">
        <v>0</v>
      </c>
      <c r="I18" s="85"/>
    </row>
    <row r="19" spans="1:9" x14ac:dyDescent="0.35">
      <c r="A19" s="122"/>
      <c r="B19" s="82" t="s">
        <v>292</v>
      </c>
      <c r="C19" s="82"/>
      <c r="D19" s="82"/>
      <c r="E19" s="82"/>
      <c r="F19" s="67"/>
      <c r="G19" s="128">
        <f>SUM(G14:G18)</f>
        <v>79</v>
      </c>
      <c r="H19" s="127">
        <f>(H14+H15+H16+H17+H18)</f>
        <v>5072313</v>
      </c>
      <c r="I19" s="85"/>
    </row>
    <row r="20" spans="1:9" ht="15" thickBot="1" x14ac:dyDescent="0.4">
      <c r="A20" s="122"/>
      <c r="B20" s="82"/>
      <c r="C20" s="82"/>
      <c r="D20" s="67"/>
      <c r="E20" s="67"/>
      <c r="F20" s="67"/>
      <c r="G20" s="132"/>
      <c r="H20" s="133"/>
      <c r="I20" s="85"/>
    </row>
    <row r="21" spans="1:9" ht="15" thickTop="1" x14ac:dyDescent="0.35">
      <c r="A21" s="122"/>
      <c r="B21" s="82"/>
      <c r="C21" s="82"/>
      <c r="D21" s="67"/>
      <c r="E21" s="67"/>
      <c r="F21" s="67"/>
      <c r="G21" s="89"/>
      <c r="H21" s="134"/>
      <c r="I21" s="85"/>
    </row>
    <row r="22" spans="1:9" x14ac:dyDescent="0.35">
      <c r="A22" s="122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22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22"/>
      <c r="B24" s="89" t="s">
        <v>293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22"/>
      <c r="B25" s="89" t="s">
        <v>301</v>
      </c>
      <c r="C25" s="89"/>
      <c r="D25" s="67"/>
      <c r="E25" s="67"/>
      <c r="F25" s="89" t="s">
        <v>294</v>
      </c>
      <c r="G25" s="89"/>
      <c r="H25" s="89"/>
      <c r="I25" s="85"/>
    </row>
    <row r="26" spans="1:9" x14ac:dyDescent="0.35">
      <c r="A26" s="122"/>
      <c r="B26" s="89" t="s">
        <v>302</v>
      </c>
      <c r="C26" s="89"/>
      <c r="D26" s="67"/>
      <c r="E26" s="67"/>
      <c r="F26" s="89" t="s">
        <v>295</v>
      </c>
      <c r="G26" s="89"/>
      <c r="H26" s="89"/>
      <c r="I26" s="85"/>
    </row>
    <row r="27" spans="1:9" x14ac:dyDescent="0.35">
      <c r="A27" s="122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22"/>
      <c r="B28" s="135" t="s">
        <v>296</v>
      </c>
      <c r="C28" s="135"/>
      <c r="D28" s="135"/>
      <c r="E28" s="135"/>
      <c r="F28" s="135"/>
      <c r="G28" s="135"/>
      <c r="H28" s="135"/>
      <c r="I28" s="85"/>
    </row>
    <row r="29" spans="1:9" ht="15" thickBot="1" x14ac:dyDescent="0.4">
      <c r="A29" s="136"/>
      <c r="B29" s="137"/>
      <c r="C29" s="137"/>
      <c r="D29" s="137"/>
      <c r="E29" s="137"/>
      <c r="F29" s="93"/>
      <c r="G29" s="93"/>
      <c r="H29" s="93"/>
      <c r="I29" s="13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2024-07-30T19:32:56Z</cp:lastPrinted>
  <dcterms:created xsi:type="dcterms:W3CDTF">2024-07-25T13:53:44Z</dcterms:created>
  <dcterms:modified xsi:type="dcterms:W3CDTF">2024-07-30T19:55:22Z</dcterms:modified>
</cp:coreProperties>
</file>