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5023423 CLINICA NUESTRA SEÑORA DEL ROSARIO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4" r:id="rId3"/>
  </sheets>
  <definedNames>
    <definedName name="_xlnm._FilterDatabase" localSheetId="1" hidden="1">'ESTADO DE CADA FACTURA'!$A$2:$Q$15</definedName>
  </definedNames>
  <calcPr calcId="152511"/>
</workbook>
</file>

<file path=xl/calcChain.xml><?xml version="1.0" encoding="utf-8"?>
<calcChain xmlns="http://schemas.openxmlformats.org/spreadsheetml/2006/main">
  <c r="M1" i="2" l="1"/>
  <c r="J1" i="2"/>
  <c r="I1" i="2"/>
  <c r="I29" i="4"/>
  <c r="H29" i="4"/>
  <c r="I27" i="4"/>
  <c r="H27" i="4"/>
  <c r="I24" i="4"/>
  <c r="H24" i="4"/>
  <c r="H31" i="4" l="1"/>
  <c r="I31" i="4"/>
  <c r="G17" i="1"/>
</calcChain>
</file>

<file path=xl/sharedStrings.xml><?xml version="1.0" encoding="utf-8"?>
<sst xmlns="http://schemas.openxmlformats.org/spreadsheetml/2006/main" count="150" uniqueCount="101">
  <si>
    <t>Numero de Factura</t>
  </si>
  <si>
    <t xml:space="preserve">Fecha Expedicion de la Factura </t>
  </si>
  <si>
    <t>Valor Factura</t>
  </si>
  <si>
    <t>Pagos</t>
  </si>
  <si>
    <t>Nota Credito</t>
  </si>
  <si>
    <t>Saldo Factura1</t>
  </si>
  <si>
    <t>4215879</t>
  </si>
  <si>
    <t>4219741</t>
  </si>
  <si>
    <t>4222072</t>
  </si>
  <si>
    <t>4402818</t>
  </si>
  <si>
    <t>4408320</t>
  </si>
  <si>
    <t>4418493</t>
  </si>
  <si>
    <t>4425044</t>
  </si>
  <si>
    <t>4423731</t>
  </si>
  <si>
    <t>4423612</t>
  </si>
  <si>
    <t>4426249</t>
  </si>
  <si>
    <t>4434571</t>
  </si>
  <si>
    <t>4434326</t>
  </si>
  <si>
    <t>CC</t>
  </si>
  <si>
    <t>Prefijo</t>
  </si>
  <si>
    <t>4436300</t>
  </si>
  <si>
    <t>ESTADO DE CARTERA SOCIEDAD NSDR-CLINICA NUESTRA NIT 805023423-1 CORTE 31-08-2023</t>
  </si>
  <si>
    <t>FOR-CSA-018</t>
  </si>
  <si>
    <t>HOJA 1 DE 2</t>
  </si>
  <si>
    <t>RESUMEN DE CARTERA REVISADA POR LA EPS</t>
  </si>
  <si>
    <t>VERSION 1</t>
  </si>
  <si>
    <t>SANTIAGO DE CALI , SEPTIEMBRE 06 DE 2023</t>
  </si>
  <si>
    <t>A continuacion me permito remitir nuestra respuesta al estado de cartera presentado en la fecha: 05/09/2023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</si>
  <si>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</si>
  <si>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</si>
  <si>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</si>
  <si>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</si>
  <si>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</si>
  <si>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</si>
  <si>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</si>
  <si>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</si>
  <si>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</si>
  <si>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</si>
  <si>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</si>
  <si>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</si>
  <si>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</si>
  <si>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</si>
  <si>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</si>
  <si>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</si>
  <si>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</si>
  <si>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</si>
  <si>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</si>
  <si>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</si>
  <si>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Fecha Factura IPS</t>
  </si>
  <si>
    <t>ESTADO EPS SEPTIEMBRE 06</t>
  </si>
  <si>
    <t>Valor Total Bruto</t>
  </si>
  <si>
    <t>Valor Saldo IPS</t>
  </si>
  <si>
    <t>Por Pagar SAP</t>
  </si>
  <si>
    <t>P.Abiertas Doc</t>
  </si>
  <si>
    <t>Fecha Corte</t>
  </si>
  <si>
    <t>SOCIEDAD NSDR SAS-CLINICA  NUESTRA SEÑORA DEL ROSARIO</t>
  </si>
  <si>
    <t>Alfa Factura</t>
  </si>
  <si>
    <t>Alfa+Fac</t>
  </si>
  <si>
    <t>Llave</t>
  </si>
  <si>
    <t>CC4215879</t>
  </si>
  <si>
    <t>CC4219741</t>
  </si>
  <si>
    <t>CC4222072</t>
  </si>
  <si>
    <t>CC4402818</t>
  </si>
  <si>
    <t>CC4408320</t>
  </si>
  <si>
    <t>CC4418493</t>
  </si>
  <si>
    <t>CC4425044</t>
  </si>
  <si>
    <t>CC4423731</t>
  </si>
  <si>
    <t>CC4423612</t>
  </si>
  <si>
    <t>CC4426249</t>
  </si>
  <si>
    <t>CC4434571</t>
  </si>
  <si>
    <t>CC4434326</t>
  </si>
  <si>
    <t>CC4436300</t>
  </si>
  <si>
    <t>805023423_CC4215879</t>
  </si>
  <si>
    <t>805023423_CC4219741</t>
  </si>
  <si>
    <t>805023423_CC4222072</t>
  </si>
  <si>
    <t>805023423_CC4402818</t>
  </si>
  <si>
    <t>805023423_CC4408320</t>
  </si>
  <si>
    <t>805023423_CC4418493</t>
  </si>
  <si>
    <t>805023423_CC4425044</t>
  </si>
  <si>
    <t>805023423_CC4423731</t>
  </si>
  <si>
    <t>805023423_CC4423612</t>
  </si>
  <si>
    <t>805023423_CC4426249</t>
  </si>
  <si>
    <t>805023423_CC4434571</t>
  </si>
  <si>
    <t>805023423_CC4434326</t>
  </si>
  <si>
    <t>805023423_CC4436300</t>
  </si>
  <si>
    <t>Covid-19</t>
  </si>
  <si>
    <t>ESTADO DOS</t>
  </si>
  <si>
    <t>Validaciòn Covid19</t>
  </si>
  <si>
    <t>FACTURA DEVUELTA</t>
  </si>
  <si>
    <t>Valor Devoluciòn</t>
  </si>
  <si>
    <t>Objeciòn</t>
  </si>
  <si>
    <t>Se devuelve cuenta medica con lo suministrado,#1validar marco normativo RES3047 ARTICULO 4,no se evidencia trazabilidad e envios segun normativa y no se evidencia anexo3.validar au torizacion para egreso de la paciente a los correos -----&gt; capautorizaciones@epscomfenalcovalle.com.co CAROLINA A</t>
  </si>
  <si>
    <t>FACTURA COVID-19</t>
  </si>
  <si>
    <t>AUT:se devuelve factura con soportes completosNO HAY AUTORIZACION PARA EL SERVICIO FACTURADO SOLO HAY AUT DE URGENCIAS 223608523069817 SE REALIZA OBJECION MEDICA DRA DRA MAIBER $ 707.869 Pertinencia médica 607 Ampicilina Sulba</t>
  </si>
  <si>
    <t>FACTURA NO RADICADA</t>
  </si>
  <si>
    <t>NO PASO VALIDACIÒN ADRES - PENDIENTE NUEVO CARGUE</t>
  </si>
  <si>
    <t>Señores : SOCIEDAD NSDR SAS-CLINICA  NUESTRA SEÑORA DEL ROSARIO</t>
  </si>
  <si>
    <t>NIT: 805023423</t>
  </si>
  <si>
    <t>FACTURA PENDIENTE EN PROGRAMACION DE PAGO</t>
  </si>
  <si>
    <t>Andres Recalde Soto</t>
  </si>
  <si>
    <t>Analista de Cartera - Clìnica NSDR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</si>
</sst>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#,##0.00&quot;       &quot;;\-#,##0.00&quot;       &quot;;&quot; -&quot;#&quot;       &quot;;@\ "/>
    <numFmt numFmtId="165" formatCode="#,##0&quot;       &quot;;\-#,##0&quot;       &quot;;&quot; -&quot;#&quot;       &quot;;@\ "/>
    <numFmt numFmtId="167" formatCode="&quot;$&quot;\ #,##0;[Red]&quot;$&quot;\ #,##0"/>
    <numFmt numFmtId="168" formatCode="&quot;$&quot;\ #,##0"/>
    <numFmt numFmtId="170" formatCode="_-* #,##0.00_-;\-* #,##0.00_-;_-* &quot;-&quot;??_-;_-@_-"/>
    <numFmt numFmtId="172" formatCode="_-* #,##0_-;\-* #,##0_-;_-* &quot;-&quot;??_-;_-@_-"/>
    <numFmt numFmtId="173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6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164" fontId="2" fillId="0" borderId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170" fontId="6" fillId="0" borderId="0" applyFont="0" applyFill="0" applyBorder="0" applyAlignment="0" applyProtection="0"/>
  </cellStyleXfs>
  <cellXfs count="71">
    <xf numFmtId="0" fontId="0" fillId="0" borderId="0" xfId="0"/>
    <xf numFmtId="49" fontId="3" fillId="0" borderId="1" xfId="1" applyNumberFormat="1" applyFont="1" applyFill="1" applyBorder="1" applyAlignment="1">
      <alignment horizontal="right" vertical="center" wrapText="1"/>
    </xf>
    <xf numFmtId="14" fontId="3" fillId="0" borderId="1" xfId="1" applyNumberFormat="1" applyFont="1" applyBorder="1" applyAlignment="1">
      <alignment horizontal="center" vertical="center" wrapText="1"/>
    </xf>
    <xf numFmtId="165" fontId="2" fillId="0" borderId="1" xfId="2" applyNumberFormat="1" applyFont="1" applyBorder="1"/>
    <xf numFmtId="165" fontId="2" fillId="0" borderId="1" xfId="2" applyNumberFormat="1" applyFont="1" applyFill="1" applyBorder="1"/>
    <xf numFmtId="165" fontId="2" fillId="0" borderId="1" xfId="2" applyNumberFormat="1" applyFont="1" applyFill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4" fontId="5" fillId="0" borderId="1" xfId="0" applyNumberFormat="1" applyFont="1" applyBorder="1"/>
    <xf numFmtId="165" fontId="1" fillId="0" borderId="1" xfId="0" applyNumberFormat="1" applyFont="1" applyBorder="1"/>
    <xf numFmtId="0" fontId="7" fillId="0" borderId="0" xfId="4" applyFont="1"/>
    <xf numFmtId="0" fontId="7" fillId="0" borderId="2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/>
    </xf>
    <xf numFmtId="0" fontId="7" fillId="0" borderId="6" xfId="4" applyFont="1" applyBorder="1"/>
    <xf numFmtId="0" fontId="7" fillId="0" borderId="7" xfId="4" applyFont="1" applyBorder="1"/>
    <xf numFmtId="0" fontId="8" fillId="0" borderId="0" xfId="4" applyFont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1" fontId="7" fillId="0" borderId="0" xfId="4" applyNumberFormat="1" applyFont="1" applyAlignment="1">
      <alignment horizontal="center"/>
    </xf>
    <xf numFmtId="167" fontId="7" fillId="0" borderId="0" xfId="4" applyNumberFormat="1" applyFont="1" applyAlignment="1">
      <alignment horizontal="right"/>
    </xf>
    <xf numFmtId="168" fontId="7" fillId="0" borderId="0" xfId="4" applyNumberFormat="1" applyFont="1" applyAlignment="1">
      <alignment horizontal="right"/>
    </xf>
    <xf numFmtId="1" fontId="7" fillId="0" borderId="9" xfId="4" applyNumberFormat="1" applyFont="1" applyBorder="1" applyAlignment="1">
      <alignment horizontal="center"/>
    </xf>
    <xf numFmtId="167" fontId="7" fillId="0" borderId="9" xfId="4" applyNumberFormat="1" applyFont="1" applyBorder="1" applyAlignment="1">
      <alignment horizontal="right"/>
    </xf>
    <xf numFmtId="167" fontId="8" fillId="0" borderId="0" xfId="4" applyNumberFormat="1" applyFont="1" applyAlignment="1">
      <alignment horizontal="right"/>
    </xf>
    <xf numFmtId="0" fontId="7" fillId="0" borderId="0" xfId="4" applyFont="1" applyAlignment="1">
      <alignment horizontal="center"/>
    </xf>
    <xf numFmtId="1" fontId="8" fillId="0" borderId="13" xfId="4" applyNumberFormat="1" applyFont="1" applyBorder="1" applyAlignment="1">
      <alignment horizontal="center"/>
    </xf>
    <xf numFmtId="167" fontId="8" fillId="0" borderId="13" xfId="4" applyNumberFormat="1" applyFont="1" applyBorder="1" applyAlignment="1">
      <alignment horizontal="right"/>
    </xf>
    <xf numFmtId="167" fontId="7" fillId="0" borderId="0" xfId="4" applyNumberFormat="1" applyFont="1"/>
    <xf numFmtId="167" fontId="7" fillId="0" borderId="9" xfId="4" applyNumberFormat="1" applyFont="1" applyBorder="1"/>
    <xf numFmtId="167" fontId="8" fillId="0" borderId="9" xfId="4" applyNumberFormat="1" applyFont="1" applyBorder="1"/>
    <xf numFmtId="167" fontId="8" fillId="0" borderId="0" xfId="4" applyNumberFormat="1" applyFont="1"/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2" fontId="1" fillId="2" borderId="1" xfId="5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NumberFormat="1" applyBorder="1"/>
    <xf numFmtId="14" fontId="0" fillId="0" borderId="1" xfId="0" applyNumberFormat="1" applyBorder="1"/>
    <xf numFmtId="14" fontId="1" fillId="3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173" fontId="0" fillId="0" borderId="0" xfId="3" applyNumberFormat="1" applyFont="1"/>
    <xf numFmtId="173" fontId="1" fillId="0" borderId="1" xfId="3" applyNumberFormat="1" applyFont="1" applyBorder="1" applyAlignment="1">
      <alignment horizontal="center" vertical="center" wrapText="1"/>
    </xf>
    <xf numFmtId="173" fontId="0" fillId="0" borderId="1" xfId="3" applyNumberFormat="1" applyFont="1" applyBorder="1"/>
    <xf numFmtId="0" fontId="1" fillId="0" borderId="0" xfId="0" applyFont="1"/>
    <xf numFmtId="14" fontId="1" fillId="0" borderId="0" xfId="0" applyNumberFormat="1" applyFont="1"/>
    <xf numFmtId="173" fontId="1" fillId="0" borderId="0" xfId="3" applyNumberFormat="1" applyFont="1"/>
    <xf numFmtId="173" fontId="1" fillId="2" borderId="1" xfId="3" applyNumberFormat="1" applyFont="1" applyFill="1" applyBorder="1" applyAlignment="1">
      <alignment horizontal="center" vertical="center" wrapText="1"/>
    </xf>
    <xf numFmtId="172" fontId="1" fillId="4" borderId="1" xfId="5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8" fontId="8" fillId="0" borderId="0" xfId="4" applyNumberFormat="1" applyFont="1" applyAlignment="1">
      <alignment horizontal="right"/>
    </xf>
  </cellXfs>
  <cellStyles count="6">
    <cellStyle name="Millares" xfId="3" builtinId="3"/>
    <cellStyle name="Millares 2" xfId="5"/>
    <cellStyle name="Millares 2 2 3" xfId="2"/>
    <cellStyle name="Normal" xfId="0" builtinId="0"/>
    <cellStyle name="Normal 2 10 2" xfId="1"/>
    <cellStyle name="Normal 2 2" xfId="4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G4" sqref="G4:G16"/>
    </sheetView>
  </sheetViews>
  <sheetFormatPr baseColWidth="10" defaultRowHeight="15" x14ac:dyDescent="0.25"/>
  <cols>
    <col min="4" max="4" width="15.140625" bestFit="1" customWidth="1"/>
    <col min="5" max="5" width="11.5703125" bestFit="1" customWidth="1"/>
    <col min="6" max="6" width="13.140625" bestFit="1" customWidth="1"/>
    <col min="7" max="7" width="15.140625" bestFit="1" customWidth="1"/>
  </cols>
  <sheetData>
    <row r="1" spans="1:7" x14ac:dyDescent="0.25">
      <c r="A1" s="69" t="s">
        <v>21</v>
      </c>
      <c r="B1" s="69"/>
      <c r="C1" s="69"/>
      <c r="D1" s="69"/>
      <c r="E1" s="69"/>
      <c r="F1" s="69"/>
      <c r="G1" s="69"/>
    </row>
    <row r="2" spans="1:7" x14ac:dyDescent="0.25">
      <c r="A2" s="69"/>
      <c r="B2" s="69"/>
      <c r="C2" s="69"/>
      <c r="D2" s="69"/>
      <c r="E2" s="69"/>
      <c r="F2" s="69"/>
      <c r="G2" s="69"/>
    </row>
    <row r="3" spans="1:7" ht="51" x14ac:dyDescent="0.25">
      <c r="A3" s="1" t="s">
        <v>19</v>
      </c>
      <c r="B3" s="1" t="s">
        <v>0</v>
      </c>
      <c r="C3" s="2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 x14ac:dyDescent="0.25">
      <c r="A4" s="6" t="s">
        <v>18</v>
      </c>
      <c r="B4" s="7" t="s">
        <v>6</v>
      </c>
      <c r="C4" s="8">
        <v>44196</v>
      </c>
      <c r="D4" s="3">
        <v>281232</v>
      </c>
      <c r="E4" s="4"/>
      <c r="F4" s="3"/>
      <c r="G4" s="5">
        <v>281232</v>
      </c>
    </row>
    <row r="5" spans="1:7" x14ac:dyDescent="0.25">
      <c r="A5" s="6" t="s">
        <v>18</v>
      </c>
      <c r="B5" s="7" t="s">
        <v>7</v>
      </c>
      <c r="C5" s="8">
        <v>44274</v>
      </c>
      <c r="D5" s="3">
        <v>12911140</v>
      </c>
      <c r="E5" s="4"/>
      <c r="F5" s="3"/>
      <c r="G5" s="5">
        <v>12911140</v>
      </c>
    </row>
    <row r="6" spans="1:7" x14ac:dyDescent="0.25">
      <c r="A6" s="6" t="s">
        <v>18</v>
      </c>
      <c r="B6" s="7" t="s">
        <v>8</v>
      </c>
      <c r="C6" s="8">
        <v>44326</v>
      </c>
      <c r="D6" s="3">
        <v>216994</v>
      </c>
      <c r="E6" s="4"/>
      <c r="F6" s="3"/>
      <c r="G6" s="5">
        <v>216994</v>
      </c>
    </row>
    <row r="7" spans="1:7" x14ac:dyDescent="0.25">
      <c r="A7" s="6" t="s">
        <v>18</v>
      </c>
      <c r="B7" s="7" t="s">
        <v>9</v>
      </c>
      <c r="C7" s="8">
        <v>44525</v>
      </c>
      <c r="D7" s="3">
        <v>216994</v>
      </c>
      <c r="E7" s="4"/>
      <c r="F7" s="3"/>
      <c r="G7" s="5">
        <v>216994</v>
      </c>
    </row>
    <row r="8" spans="1:7" x14ac:dyDescent="0.25">
      <c r="A8" s="6" t="s">
        <v>18</v>
      </c>
      <c r="B8" s="7" t="s">
        <v>10</v>
      </c>
      <c r="C8" s="8">
        <v>44623</v>
      </c>
      <c r="D8" s="3">
        <v>143655271</v>
      </c>
      <c r="E8" s="4"/>
      <c r="F8" s="3">
        <v>2056924</v>
      </c>
      <c r="G8" s="5">
        <v>141598347</v>
      </c>
    </row>
    <row r="9" spans="1:7" x14ac:dyDescent="0.25">
      <c r="A9" s="6" t="s">
        <v>18</v>
      </c>
      <c r="B9" s="7" t="s">
        <v>11</v>
      </c>
      <c r="C9" s="8">
        <v>44816</v>
      </c>
      <c r="D9" s="3">
        <v>65700</v>
      </c>
      <c r="E9" s="4"/>
      <c r="F9" s="3"/>
      <c r="G9" s="5">
        <v>65700</v>
      </c>
    </row>
    <row r="10" spans="1:7" x14ac:dyDescent="0.25">
      <c r="A10" s="6" t="s">
        <v>18</v>
      </c>
      <c r="B10" s="7" t="s">
        <v>12</v>
      </c>
      <c r="C10" s="8">
        <v>44926</v>
      </c>
      <c r="D10" s="3">
        <v>21744256</v>
      </c>
      <c r="E10" s="4"/>
      <c r="F10" s="3"/>
      <c r="G10" s="5">
        <v>21744256</v>
      </c>
    </row>
    <row r="11" spans="1:7" x14ac:dyDescent="0.25">
      <c r="A11" s="6" t="s">
        <v>18</v>
      </c>
      <c r="B11" s="7" t="s">
        <v>13</v>
      </c>
      <c r="C11" s="8">
        <v>44903</v>
      </c>
      <c r="D11" s="3">
        <v>1960394</v>
      </c>
      <c r="E11" s="4"/>
      <c r="F11" s="3"/>
      <c r="G11" s="5">
        <v>1960394</v>
      </c>
    </row>
    <row r="12" spans="1:7" x14ac:dyDescent="0.25">
      <c r="A12" s="6" t="s">
        <v>18</v>
      </c>
      <c r="B12" s="7" t="s">
        <v>14</v>
      </c>
      <c r="C12" s="8">
        <v>44901</v>
      </c>
      <c r="D12" s="3">
        <v>244279</v>
      </c>
      <c r="E12" s="4"/>
      <c r="F12" s="3"/>
      <c r="G12" s="5">
        <v>244279</v>
      </c>
    </row>
    <row r="13" spans="1:7" x14ac:dyDescent="0.25">
      <c r="A13" s="6" t="s">
        <v>18</v>
      </c>
      <c r="B13" s="7" t="s">
        <v>15</v>
      </c>
      <c r="C13" s="8">
        <v>44948</v>
      </c>
      <c r="D13" s="3">
        <v>134500</v>
      </c>
      <c r="E13" s="4"/>
      <c r="F13" s="3"/>
      <c r="G13" s="5">
        <v>134500</v>
      </c>
    </row>
    <row r="14" spans="1:7" x14ac:dyDescent="0.25">
      <c r="A14" s="6" t="s">
        <v>18</v>
      </c>
      <c r="B14" s="7" t="s">
        <v>16</v>
      </c>
      <c r="C14" s="8">
        <v>45086</v>
      </c>
      <c r="D14" s="3">
        <v>152169</v>
      </c>
      <c r="E14" s="4"/>
      <c r="F14" s="3"/>
      <c r="G14" s="5">
        <v>152169</v>
      </c>
    </row>
    <row r="15" spans="1:7" x14ac:dyDescent="0.25">
      <c r="A15" s="6" t="s">
        <v>18</v>
      </c>
      <c r="B15" s="7" t="s">
        <v>17</v>
      </c>
      <c r="C15" s="8">
        <v>45082</v>
      </c>
      <c r="D15" s="3">
        <v>24100789</v>
      </c>
      <c r="E15" s="4"/>
      <c r="F15" s="3"/>
      <c r="G15" s="5">
        <v>24100789</v>
      </c>
    </row>
    <row r="16" spans="1:7" x14ac:dyDescent="0.25">
      <c r="A16" s="6" t="s">
        <v>18</v>
      </c>
      <c r="B16" s="7" t="s">
        <v>20</v>
      </c>
      <c r="C16" s="8">
        <v>45124</v>
      </c>
      <c r="D16" s="3">
        <v>183877</v>
      </c>
      <c r="E16" s="4"/>
      <c r="F16" s="3"/>
      <c r="G16" s="5">
        <v>183877</v>
      </c>
    </row>
    <row r="17" spans="7:7" x14ac:dyDescent="0.25">
      <c r="G17" s="9">
        <f>SUM(G4:G16)</f>
        <v>203810671</v>
      </c>
    </row>
  </sheetData>
  <mergeCells count="1">
    <mergeCell ref="A1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showGridLines="0" zoomScale="73" zoomScaleNormal="73" workbookViewId="0">
      <selection activeCell="H2" sqref="H2"/>
    </sheetView>
  </sheetViews>
  <sheetFormatPr baseColWidth="10" defaultRowHeight="15" x14ac:dyDescent="0.25"/>
  <cols>
    <col min="1" max="1" width="13.42578125" bestFit="1" customWidth="1"/>
    <col min="2" max="2" width="56.5703125" bestFit="1" customWidth="1"/>
    <col min="3" max="3" width="7.42578125" bestFit="1" customWidth="1"/>
    <col min="4" max="4" width="11.85546875" bestFit="1" customWidth="1"/>
    <col min="5" max="5" width="11.85546875" customWidth="1"/>
    <col min="6" max="6" width="16.7109375" style="60" bestFit="1" customWidth="1"/>
    <col min="7" max="7" width="23.5703125" customWidth="1"/>
    <col min="8" max="8" width="48.42578125" bestFit="1" customWidth="1"/>
    <col min="9" max="9" width="17" style="61" bestFit="1" customWidth="1"/>
    <col min="10" max="10" width="18.7109375" style="61" bestFit="1" customWidth="1"/>
    <col min="11" max="11" width="13.5703125" style="61" bestFit="1" customWidth="1"/>
    <col min="12" max="12" width="18.7109375" style="61" customWidth="1"/>
    <col min="13" max="13" width="14" style="61" bestFit="1" customWidth="1"/>
    <col min="14" max="14" width="15" bestFit="1" customWidth="1"/>
    <col min="15" max="16" width="14.5703125" bestFit="1" customWidth="1"/>
    <col min="17" max="17" width="12.42578125" bestFit="1" customWidth="1"/>
  </cols>
  <sheetData>
    <row r="1" spans="1:17" s="64" customFormat="1" x14ac:dyDescent="0.25">
      <c r="F1" s="65"/>
      <c r="I1" s="66">
        <f>SUBTOTAL(9,I3:I15)</f>
        <v>205867595</v>
      </c>
      <c r="J1" s="66">
        <f>SUBTOTAL(9,J3:J15)</f>
        <v>203810671</v>
      </c>
      <c r="K1" s="66"/>
      <c r="L1" s="66"/>
      <c r="M1" s="66">
        <f>SUBTOTAL(9,M3:M15)</f>
        <v>425308</v>
      </c>
    </row>
    <row r="2" spans="1:17" ht="30" x14ac:dyDescent="0.25">
      <c r="A2" s="52" t="s">
        <v>46</v>
      </c>
      <c r="B2" s="52" t="s">
        <v>47</v>
      </c>
      <c r="C2" s="52" t="s">
        <v>19</v>
      </c>
      <c r="D2" s="53" t="s">
        <v>56</v>
      </c>
      <c r="E2" s="53" t="s">
        <v>57</v>
      </c>
      <c r="F2" s="53" t="s">
        <v>48</v>
      </c>
      <c r="G2" s="59" t="s">
        <v>58</v>
      </c>
      <c r="H2" s="54" t="s">
        <v>49</v>
      </c>
      <c r="I2" s="62" t="s">
        <v>50</v>
      </c>
      <c r="J2" s="62" t="s">
        <v>51</v>
      </c>
      <c r="K2" s="62" t="s">
        <v>85</v>
      </c>
      <c r="L2" s="62" t="s">
        <v>87</v>
      </c>
      <c r="M2" s="67" t="s">
        <v>52</v>
      </c>
      <c r="N2" s="55" t="s">
        <v>53</v>
      </c>
      <c r="O2" s="68" t="s">
        <v>89</v>
      </c>
      <c r="P2" s="68" t="s">
        <v>90</v>
      </c>
      <c r="Q2" s="55" t="s">
        <v>54</v>
      </c>
    </row>
    <row r="3" spans="1:17" x14ac:dyDescent="0.25">
      <c r="A3" s="56">
        <v>805023423</v>
      </c>
      <c r="B3" s="56" t="s">
        <v>55</v>
      </c>
      <c r="C3" s="56" t="s">
        <v>18</v>
      </c>
      <c r="D3" s="57">
        <v>4215879</v>
      </c>
      <c r="E3" s="57" t="s">
        <v>59</v>
      </c>
      <c r="F3" s="58">
        <v>44196</v>
      </c>
      <c r="G3" s="57" t="s">
        <v>72</v>
      </c>
      <c r="H3" s="63" t="s">
        <v>98</v>
      </c>
      <c r="I3" s="63">
        <v>281232</v>
      </c>
      <c r="J3" s="63">
        <v>281232</v>
      </c>
      <c r="K3" s="63"/>
      <c r="L3" s="63"/>
      <c r="M3" s="63">
        <v>0</v>
      </c>
      <c r="N3" s="56"/>
      <c r="O3" s="56"/>
      <c r="P3" s="56"/>
      <c r="Q3" s="58">
        <v>45169</v>
      </c>
    </row>
    <row r="4" spans="1:17" x14ac:dyDescent="0.25">
      <c r="A4" s="56">
        <v>805023423</v>
      </c>
      <c r="B4" s="56" t="s">
        <v>55</v>
      </c>
      <c r="C4" s="56" t="s">
        <v>18</v>
      </c>
      <c r="D4" s="57">
        <v>4219741</v>
      </c>
      <c r="E4" s="57" t="s">
        <v>60</v>
      </c>
      <c r="F4" s="58">
        <v>44274</v>
      </c>
      <c r="G4" s="57" t="s">
        <v>73</v>
      </c>
      <c r="H4" s="56" t="s">
        <v>88</v>
      </c>
      <c r="I4" s="63">
        <v>12911140</v>
      </c>
      <c r="J4" s="63">
        <v>12911140</v>
      </c>
      <c r="K4" s="63"/>
      <c r="L4" s="63"/>
      <c r="M4" s="63">
        <v>0</v>
      </c>
      <c r="N4" s="56"/>
      <c r="O4" s="63">
        <v>12911140</v>
      </c>
      <c r="P4" s="56" t="s">
        <v>91</v>
      </c>
      <c r="Q4" s="58">
        <v>45169</v>
      </c>
    </row>
    <row r="5" spans="1:17" x14ac:dyDescent="0.25">
      <c r="A5" s="56">
        <v>805023423</v>
      </c>
      <c r="B5" s="56" t="s">
        <v>55</v>
      </c>
      <c r="C5" s="56" t="s">
        <v>18</v>
      </c>
      <c r="D5" s="57">
        <v>4222072</v>
      </c>
      <c r="E5" s="57" t="s">
        <v>61</v>
      </c>
      <c r="F5" s="58">
        <v>44326</v>
      </c>
      <c r="G5" s="57" t="s">
        <v>74</v>
      </c>
      <c r="H5" s="56" t="s">
        <v>92</v>
      </c>
      <c r="I5" s="63">
        <v>216994</v>
      </c>
      <c r="J5" s="63">
        <v>216994</v>
      </c>
      <c r="K5" s="63" t="s">
        <v>86</v>
      </c>
      <c r="L5" s="63" t="s">
        <v>95</v>
      </c>
      <c r="M5" s="63">
        <v>212654</v>
      </c>
      <c r="N5" s="56">
        <v>1909265545</v>
      </c>
      <c r="O5" s="56"/>
      <c r="P5" s="56"/>
      <c r="Q5" s="58">
        <v>45169</v>
      </c>
    </row>
    <row r="6" spans="1:17" x14ac:dyDescent="0.25">
      <c r="A6" s="56">
        <v>805023423</v>
      </c>
      <c r="B6" s="56" t="s">
        <v>55</v>
      </c>
      <c r="C6" s="56" t="s">
        <v>18</v>
      </c>
      <c r="D6" s="57">
        <v>4402818</v>
      </c>
      <c r="E6" s="57" t="s">
        <v>62</v>
      </c>
      <c r="F6" s="58">
        <v>44525</v>
      </c>
      <c r="G6" s="57" t="s">
        <v>75</v>
      </c>
      <c r="H6" s="56" t="s">
        <v>92</v>
      </c>
      <c r="I6" s="63">
        <v>216994</v>
      </c>
      <c r="J6" s="63">
        <v>216994</v>
      </c>
      <c r="K6" s="63" t="s">
        <v>86</v>
      </c>
      <c r="L6" s="63" t="s">
        <v>95</v>
      </c>
      <c r="M6" s="63">
        <v>212654</v>
      </c>
      <c r="N6" s="56">
        <v>1222138462</v>
      </c>
      <c r="O6" s="56"/>
      <c r="P6" s="56"/>
      <c r="Q6" s="58">
        <v>45169</v>
      </c>
    </row>
    <row r="7" spans="1:17" x14ac:dyDescent="0.25">
      <c r="A7" s="56">
        <v>805023423</v>
      </c>
      <c r="B7" s="56" t="s">
        <v>55</v>
      </c>
      <c r="C7" s="56" t="s">
        <v>18</v>
      </c>
      <c r="D7" s="57">
        <v>4408320</v>
      </c>
      <c r="E7" s="57" t="s">
        <v>63</v>
      </c>
      <c r="F7" s="58">
        <v>44623</v>
      </c>
      <c r="G7" s="57" t="s">
        <v>76</v>
      </c>
      <c r="H7" s="63" t="s">
        <v>98</v>
      </c>
      <c r="I7" s="63">
        <v>143655271</v>
      </c>
      <c r="J7" s="63">
        <v>141598347</v>
      </c>
      <c r="K7" s="63"/>
      <c r="L7" s="63"/>
      <c r="M7" s="63">
        <v>0</v>
      </c>
      <c r="N7" s="56"/>
      <c r="O7" s="56"/>
      <c r="P7" s="56"/>
      <c r="Q7" s="58">
        <v>45169</v>
      </c>
    </row>
    <row r="8" spans="1:17" x14ac:dyDescent="0.25">
      <c r="A8" s="56">
        <v>805023423</v>
      </c>
      <c r="B8" s="56" t="s">
        <v>55</v>
      </c>
      <c r="C8" s="56" t="s">
        <v>18</v>
      </c>
      <c r="D8" s="57">
        <v>4418493</v>
      </c>
      <c r="E8" s="57" t="s">
        <v>64</v>
      </c>
      <c r="F8" s="58">
        <v>44816</v>
      </c>
      <c r="G8" s="57" t="s">
        <v>77</v>
      </c>
      <c r="H8" s="63" t="s">
        <v>98</v>
      </c>
      <c r="I8" s="63">
        <v>65700</v>
      </c>
      <c r="J8" s="63">
        <v>65700</v>
      </c>
      <c r="K8" s="63"/>
      <c r="L8" s="63"/>
      <c r="M8" s="63">
        <v>0</v>
      </c>
      <c r="N8" s="56"/>
      <c r="O8" s="56"/>
      <c r="P8" s="56"/>
      <c r="Q8" s="58">
        <v>45169</v>
      </c>
    </row>
    <row r="9" spans="1:17" x14ac:dyDescent="0.25">
      <c r="A9" s="56">
        <v>805023423</v>
      </c>
      <c r="B9" s="56" t="s">
        <v>55</v>
      </c>
      <c r="C9" s="56" t="s">
        <v>18</v>
      </c>
      <c r="D9" s="57">
        <v>4425044</v>
      </c>
      <c r="E9" s="57" t="s">
        <v>65</v>
      </c>
      <c r="F9" s="58">
        <v>44926</v>
      </c>
      <c r="G9" s="57" t="s">
        <v>78</v>
      </c>
      <c r="H9" s="56" t="s">
        <v>88</v>
      </c>
      <c r="I9" s="63">
        <v>21744256</v>
      </c>
      <c r="J9" s="63">
        <v>21744256</v>
      </c>
      <c r="K9" s="63"/>
      <c r="L9" s="63"/>
      <c r="M9" s="63">
        <v>0</v>
      </c>
      <c r="N9" s="56"/>
      <c r="O9" s="56">
        <v>21744256</v>
      </c>
      <c r="P9" s="56" t="s">
        <v>93</v>
      </c>
      <c r="Q9" s="58">
        <v>45169</v>
      </c>
    </row>
    <row r="10" spans="1:17" x14ac:dyDescent="0.25">
      <c r="A10" s="56">
        <v>805023423</v>
      </c>
      <c r="B10" s="56" t="s">
        <v>55</v>
      </c>
      <c r="C10" s="56" t="s">
        <v>18</v>
      </c>
      <c r="D10" s="57">
        <v>4423731</v>
      </c>
      <c r="E10" s="57" t="s">
        <v>66</v>
      </c>
      <c r="F10" s="58">
        <v>44903</v>
      </c>
      <c r="G10" s="57" t="s">
        <v>79</v>
      </c>
      <c r="H10" s="63" t="s">
        <v>98</v>
      </c>
      <c r="I10" s="63">
        <v>1960394</v>
      </c>
      <c r="J10" s="63">
        <v>1960394</v>
      </c>
      <c r="K10" s="63"/>
      <c r="L10" s="63"/>
      <c r="M10" s="63">
        <v>0</v>
      </c>
      <c r="N10" s="56"/>
      <c r="O10" s="56"/>
      <c r="P10" s="56"/>
      <c r="Q10" s="58">
        <v>45169</v>
      </c>
    </row>
    <row r="11" spans="1:17" x14ac:dyDescent="0.25">
      <c r="A11" s="56">
        <v>805023423</v>
      </c>
      <c r="B11" s="56" t="s">
        <v>55</v>
      </c>
      <c r="C11" s="56" t="s">
        <v>18</v>
      </c>
      <c r="D11" s="57">
        <v>4423612</v>
      </c>
      <c r="E11" s="57" t="s">
        <v>67</v>
      </c>
      <c r="F11" s="58">
        <v>44901</v>
      </c>
      <c r="G11" s="57" t="s">
        <v>80</v>
      </c>
      <c r="H11" s="63" t="s">
        <v>98</v>
      </c>
      <c r="I11" s="63">
        <v>244279</v>
      </c>
      <c r="J11" s="63">
        <v>244279</v>
      </c>
      <c r="K11" s="63"/>
      <c r="L11" s="63"/>
      <c r="M11" s="63">
        <v>0</v>
      </c>
      <c r="N11" s="56"/>
      <c r="O11" s="56"/>
      <c r="P11" s="56"/>
      <c r="Q11" s="58">
        <v>45169</v>
      </c>
    </row>
    <row r="12" spans="1:17" x14ac:dyDescent="0.25">
      <c r="A12" s="56">
        <v>805023423</v>
      </c>
      <c r="B12" s="56" t="s">
        <v>55</v>
      </c>
      <c r="C12" s="56" t="s">
        <v>18</v>
      </c>
      <c r="D12" s="57">
        <v>4426249</v>
      </c>
      <c r="E12" s="57" t="s">
        <v>68</v>
      </c>
      <c r="F12" s="58">
        <v>44948</v>
      </c>
      <c r="G12" s="57" t="s">
        <v>81</v>
      </c>
      <c r="H12" s="63" t="s">
        <v>98</v>
      </c>
      <c r="I12" s="63">
        <v>134500</v>
      </c>
      <c r="J12" s="63">
        <v>134500</v>
      </c>
      <c r="K12" s="63"/>
      <c r="L12" s="63"/>
      <c r="M12" s="63">
        <v>0</v>
      </c>
      <c r="N12" s="56"/>
      <c r="O12" s="56"/>
      <c r="P12" s="56"/>
      <c r="Q12" s="58">
        <v>45169</v>
      </c>
    </row>
    <row r="13" spans="1:17" x14ac:dyDescent="0.25">
      <c r="A13" s="56">
        <v>805023423</v>
      </c>
      <c r="B13" s="56" t="s">
        <v>55</v>
      </c>
      <c r="C13" s="56" t="s">
        <v>18</v>
      </c>
      <c r="D13" s="57">
        <v>4434571</v>
      </c>
      <c r="E13" s="57" t="s">
        <v>69</v>
      </c>
      <c r="F13" s="58">
        <v>45086</v>
      </c>
      <c r="G13" s="57" t="s">
        <v>82</v>
      </c>
      <c r="H13" s="56" t="s">
        <v>94</v>
      </c>
      <c r="I13" s="63">
        <v>152169</v>
      </c>
      <c r="J13" s="63">
        <v>152169</v>
      </c>
      <c r="K13" s="63"/>
      <c r="L13" s="63"/>
      <c r="M13" s="63">
        <v>0</v>
      </c>
      <c r="N13" s="56"/>
      <c r="O13" s="56"/>
      <c r="P13" s="56"/>
      <c r="Q13" s="58">
        <v>45169</v>
      </c>
    </row>
    <row r="14" spans="1:17" x14ac:dyDescent="0.25">
      <c r="A14" s="56">
        <v>805023423</v>
      </c>
      <c r="B14" s="56" t="s">
        <v>55</v>
      </c>
      <c r="C14" s="56" t="s">
        <v>18</v>
      </c>
      <c r="D14" s="57">
        <v>4434326</v>
      </c>
      <c r="E14" s="57" t="s">
        <v>70</v>
      </c>
      <c r="F14" s="58">
        <v>45082</v>
      </c>
      <c r="G14" s="57" t="s">
        <v>83</v>
      </c>
      <c r="H14" s="56" t="s">
        <v>94</v>
      </c>
      <c r="I14" s="63">
        <v>24100789</v>
      </c>
      <c r="J14" s="63">
        <v>24100789</v>
      </c>
      <c r="K14" s="63"/>
      <c r="L14" s="63"/>
      <c r="M14" s="63">
        <v>0</v>
      </c>
      <c r="N14" s="56"/>
      <c r="O14" s="56"/>
      <c r="P14" s="56"/>
      <c r="Q14" s="58">
        <v>45169</v>
      </c>
    </row>
    <row r="15" spans="1:17" x14ac:dyDescent="0.25">
      <c r="A15" s="56">
        <v>805023423</v>
      </c>
      <c r="B15" s="56" t="s">
        <v>55</v>
      </c>
      <c r="C15" s="56" t="s">
        <v>18</v>
      </c>
      <c r="D15" s="57">
        <v>4436300</v>
      </c>
      <c r="E15" s="57" t="s">
        <v>71</v>
      </c>
      <c r="F15" s="58">
        <v>45124</v>
      </c>
      <c r="G15" s="57" t="s">
        <v>84</v>
      </c>
      <c r="H15" s="56" t="s">
        <v>94</v>
      </c>
      <c r="I15" s="63">
        <v>183877</v>
      </c>
      <c r="J15" s="63">
        <v>183877</v>
      </c>
      <c r="K15" s="63"/>
      <c r="L15" s="63"/>
      <c r="M15" s="63">
        <v>0</v>
      </c>
      <c r="N15" s="56"/>
      <c r="O15" s="56"/>
      <c r="P15" s="56"/>
      <c r="Q15" s="58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32" sqref="N32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22</v>
      </c>
      <c r="E2" s="14"/>
      <c r="F2" s="14"/>
      <c r="G2" s="14"/>
      <c r="H2" s="14"/>
      <c r="I2" s="15"/>
      <c r="J2" s="16" t="s">
        <v>23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24</v>
      </c>
      <c r="E4" s="14"/>
      <c r="F4" s="14"/>
      <c r="G4" s="14"/>
      <c r="H4" s="14"/>
      <c r="I4" s="15"/>
      <c r="J4" s="16" t="s">
        <v>25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26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96</v>
      </c>
      <c r="J12" s="30"/>
    </row>
    <row r="13" spans="2:10" x14ac:dyDescent="0.2">
      <c r="B13" s="29"/>
      <c r="C13" s="31" t="s">
        <v>97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27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28</v>
      </c>
      <c r="D17" s="32"/>
      <c r="H17" s="34" t="s">
        <v>29</v>
      </c>
      <c r="I17" s="34" t="s">
        <v>30</v>
      </c>
      <c r="J17" s="30"/>
    </row>
    <row r="18" spans="2:10" x14ac:dyDescent="0.2">
      <c r="B18" s="29"/>
      <c r="C18" s="31" t="s">
        <v>31</v>
      </c>
      <c r="D18" s="31"/>
      <c r="E18" s="31"/>
      <c r="F18" s="31"/>
      <c r="H18" s="35">
        <v>13</v>
      </c>
      <c r="I18" s="70">
        <v>203810671</v>
      </c>
      <c r="J18" s="30"/>
    </row>
    <row r="19" spans="2:10" x14ac:dyDescent="0.2">
      <c r="B19" s="29"/>
      <c r="C19" s="10" t="s">
        <v>32</v>
      </c>
      <c r="H19" s="36">
        <v>0</v>
      </c>
      <c r="I19" s="37">
        <v>0</v>
      </c>
      <c r="J19" s="30"/>
    </row>
    <row r="20" spans="2:10" x14ac:dyDescent="0.2">
      <c r="B20" s="29"/>
      <c r="C20" s="10" t="s">
        <v>33</v>
      </c>
      <c r="H20" s="36">
        <v>2</v>
      </c>
      <c r="I20" s="37">
        <v>34655396</v>
      </c>
      <c r="J20" s="30"/>
    </row>
    <row r="21" spans="2:10" x14ac:dyDescent="0.2">
      <c r="B21" s="29"/>
      <c r="C21" s="10" t="s">
        <v>34</v>
      </c>
      <c r="H21" s="36">
        <v>3</v>
      </c>
      <c r="I21" s="38">
        <v>24436835</v>
      </c>
      <c r="J21" s="30"/>
    </row>
    <row r="22" spans="2:10" x14ac:dyDescent="0.2">
      <c r="B22" s="29"/>
      <c r="C22" s="10" t="s">
        <v>35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36</v>
      </c>
      <c r="H23" s="39">
        <v>0</v>
      </c>
      <c r="I23" s="40">
        <v>0</v>
      </c>
      <c r="J23" s="30"/>
    </row>
    <row r="24" spans="2:10" x14ac:dyDescent="0.2">
      <c r="B24" s="29"/>
      <c r="C24" s="31" t="s">
        <v>37</v>
      </c>
      <c r="D24" s="31"/>
      <c r="E24" s="31"/>
      <c r="F24" s="31"/>
      <c r="H24" s="35">
        <f>H19+H20+H21+H22+H23</f>
        <v>5</v>
      </c>
      <c r="I24" s="41">
        <f>I19+I20+I21+I22+I23</f>
        <v>59092231</v>
      </c>
      <c r="J24" s="30"/>
    </row>
    <row r="25" spans="2:10" x14ac:dyDescent="0.2">
      <c r="B25" s="29"/>
      <c r="C25" s="10" t="s">
        <v>38</v>
      </c>
      <c r="H25" s="36">
        <v>6</v>
      </c>
      <c r="I25" s="37">
        <v>144284452</v>
      </c>
      <c r="J25" s="30"/>
    </row>
    <row r="26" spans="2:10" ht="13.5" thickBot="1" x14ac:dyDescent="0.25">
      <c r="B26" s="29"/>
      <c r="C26" s="10" t="s">
        <v>39</v>
      </c>
      <c r="H26" s="39">
        <v>0</v>
      </c>
      <c r="I26" s="40">
        <v>0</v>
      </c>
      <c r="J26" s="30"/>
    </row>
    <row r="27" spans="2:10" x14ac:dyDescent="0.2">
      <c r="B27" s="29"/>
      <c r="C27" s="31" t="s">
        <v>40</v>
      </c>
      <c r="D27" s="31"/>
      <c r="E27" s="31"/>
      <c r="F27" s="31"/>
      <c r="H27" s="35">
        <f>H25+H26</f>
        <v>6</v>
      </c>
      <c r="I27" s="41">
        <f>I25+I26</f>
        <v>144284452</v>
      </c>
      <c r="J27" s="30"/>
    </row>
    <row r="28" spans="2:10" ht="13.5" thickBot="1" x14ac:dyDescent="0.25">
      <c r="B28" s="29"/>
      <c r="C28" s="10" t="s">
        <v>41</v>
      </c>
      <c r="D28" s="31"/>
      <c r="E28" s="31"/>
      <c r="F28" s="31"/>
      <c r="H28" s="39">
        <v>2</v>
      </c>
      <c r="I28" s="40">
        <v>433988</v>
      </c>
      <c r="J28" s="30"/>
    </row>
    <row r="29" spans="2:10" x14ac:dyDescent="0.2">
      <c r="B29" s="29"/>
      <c r="C29" s="31" t="s">
        <v>42</v>
      </c>
      <c r="D29" s="31"/>
      <c r="E29" s="31"/>
      <c r="F29" s="31"/>
      <c r="H29" s="36">
        <f>H28</f>
        <v>2</v>
      </c>
      <c r="I29" s="37">
        <f>I28</f>
        <v>433988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43</v>
      </c>
      <c r="D31" s="31"/>
      <c r="H31" s="43">
        <f>H24+H27+H29</f>
        <v>13</v>
      </c>
      <c r="I31" s="44">
        <f>I24+I27+I29</f>
        <v>203810671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7" t="s">
        <v>99</v>
      </c>
      <c r="D36" s="46"/>
      <c r="G36" s="47" t="s">
        <v>44</v>
      </c>
      <c r="H36" s="46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100</v>
      </c>
      <c r="G38" s="48" t="s">
        <v>45</v>
      </c>
      <c r="H38" s="45"/>
      <c r="I38" s="45"/>
      <c r="J38" s="30"/>
    </row>
    <row r="39" spans="2:10" x14ac:dyDescent="0.2">
      <c r="B39" s="29"/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6"/>
      <c r="H40" s="46"/>
      <c r="I40" s="46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CARTERA3</dc:creator>
  <cp:lastModifiedBy>Geraldine Valencia Zambrano</cp:lastModifiedBy>
  <cp:lastPrinted>2023-09-06T20:24:30Z</cp:lastPrinted>
  <dcterms:created xsi:type="dcterms:W3CDTF">2023-07-14T21:11:41Z</dcterms:created>
  <dcterms:modified xsi:type="dcterms:W3CDTF">2023-09-06T20:27:23Z</dcterms:modified>
</cp:coreProperties>
</file>