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901177664_NEO SALUD SAS\"/>
    </mc:Choice>
  </mc:AlternateContent>
  <bookViews>
    <workbookView xWindow="-120" yWindow="-120" windowWidth="20730" windowHeight="11160" activeTab="2"/>
  </bookViews>
  <sheets>
    <sheet name="INFO IPS" sheetId="1" r:id="rId1"/>
    <sheet name="TD" sheetId="3" r:id="rId2"/>
    <sheet name="ESTADO DE CADA FACTURA" sheetId="2" r:id="rId3"/>
    <sheet name="FOR-CSA-018" sheetId="4" r:id="rId4"/>
    <sheet name="CIRCULAR 030" sheetId="5" r:id="rId5"/>
  </sheets>
  <definedNames>
    <definedName name="_xlnm._FilterDatabase" localSheetId="2" hidden="1">'ESTADO DE CADA FACTURA'!$A$2:$V$42</definedName>
    <definedName name="_xlnm._FilterDatabase" localSheetId="0" hidden="1">'INFO IPS'!$A$1:$K$42</definedName>
  </definedNames>
  <calcPr calcId="152511"/>
  <pivotCaches>
    <pivotCache cacheId="2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H22" i="5"/>
  <c r="WUB6" i="5"/>
  <c r="I29" i="4"/>
  <c r="H29" i="4"/>
  <c r="I27" i="4"/>
  <c r="H27" i="4"/>
  <c r="I24" i="4"/>
  <c r="H24" i="4"/>
  <c r="H31" i="4" s="1"/>
  <c r="I31" i="4" l="1"/>
  <c r="V1" i="2"/>
  <c r="T1" i="2"/>
  <c r="S1" i="2"/>
  <c r="R1" i="2"/>
  <c r="Q1" i="2"/>
  <c r="P1" i="2"/>
  <c r="O1" i="2"/>
  <c r="N1" i="2"/>
  <c r="J1" i="2" l="1"/>
  <c r="I1" i="2"/>
  <c r="H42" i="1" l="1"/>
</calcChain>
</file>

<file path=xl/sharedStrings.xml><?xml version="1.0" encoding="utf-8"?>
<sst xmlns="http://schemas.openxmlformats.org/spreadsheetml/2006/main" count="662" uniqueCount="172">
  <si>
    <t>FE27804</t>
  </si>
  <si>
    <t>FE27182</t>
  </si>
  <si>
    <t>FE27183</t>
  </si>
  <si>
    <t>FE27184</t>
  </si>
  <si>
    <t>FE29336</t>
  </si>
  <si>
    <t>FE29396</t>
  </si>
  <si>
    <t>FE31150</t>
  </si>
  <si>
    <t>FE31152</t>
  </si>
  <si>
    <t>FE31395</t>
  </si>
  <si>
    <t>FE30824</t>
  </si>
  <si>
    <t>FE32047</t>
  </si>
  <si>
    <t>FE32048</t>
  </si>
  <si>
    <t>FE32049</t>
  </si>
  <si>
    <t>FE32050</t>
  </si>
  <si>
    <t>FE33365</t>
  </si>
  <si>
    <t>FE33366</t>
  </si>
  <si>
    <t>FE33367</t>
  </si>
  <si>
    <t>FE33369</t>
  </si>
  <si>
    <t>FE33370</t>
  </si>
  <si>
    <t>FE33372</t>
  </si>
  <si>
    <t>FE33373</t>
  </si>
  <si>
    <t>FE33380</t>
  </si>
  <si>
    <t>FE33383</t>
  </si>
  <si>
    <t>FE33386</t>
  </si>
  <si>
    <t>FE33390</t>
  </si>
  <si>
    <t>FE33405</t>
  </si>
  <si>
    <t>FE33681</t>
  </si>
  <si>
    <t>FE33683</t>
  </si>
  <si>
    <t>FE33684</t>
  </si>
  <si>
    <t>FE33685</t>
  </si>
  <si>
    <t>FE33686</t>
  </si>
  <si>
    <t>FE33760</t>
  </si>
  <si>
    <t>FE33761</t>
  </si>
  <si>
    <t>FE33762</t>
  </si>
  <si>
    <t>FE33763</t>
  </si>
  <si>
    <t>FE33783</t>
  </si>
  <si>
    <t>FE33787</t>
  </si>
  <si>
    <t>15/08/2023</t>
  </si>
  <si>
    <t>18/08/2023</t>
  </si>
  <si>
    <t>22/08/2023</t>
  </si>
  <si>
    <t>901.177.664-9</t>
  </si>
  <si>
    <t>FE</t>
  </si>
  <si>
    <t>EVENTO</t>
  </si>
  <si>
    <t>BUENAVENTURA</t>
  </si>
  <si>
    <t>HOMECARE</t>
  </si>
  <si>
    <t>FE28215</t>
  </si>
  <si>
    <r>
      <t>FE30603</t>
    </r>
    <r>
      <rPr>
        <sz val="11"/>
        <color theme="1"/>
        <rFont val="Calibri"/>
        <family val="2"/>
        <scheme val="minor"/>
      </rPr>
      <t/>
    </r>
  </si>
  <si>
    <t>FE30616</t>
  </si>
  <si>
    <r>
      <rPr>
        <sz val="11"/>
        <rFont val="Calibri"/>
        <family val="2"/>
      </rPr>
      <t>NEO SALUD SAS</t>
    </r>
  </si>
  <si>
    <t>IPS Valor
Factura</t>
  </si>
  <si>
    <r>
      <rPr>
        <b/>
        <sz val="11"/>
        <rFont val="Calibri"/>
        <family val="2"/>
      </rPr>
      <t>NIT IPS</t>
    </r>
  </si>
  <si>
    <r>
      <rPr>
        <b/>
        <sz val="11"/>
        <rFont val="Calibri"/>
        <family val="2"/>
      </rPr>
      <t>Nombre IPS</t>
    </r>
  </si>
  <si>
    <r>
      <rPr>
        <b/>
        <sz val="11"/>
        <rFont val="Calibri"/>
        <family val="2"/>
      </rPr>
      <t>Prefijo
Factura</t>
    </r>
  </si>
  <si>
    <r>
      <rPr>
        <b/>
        <sz val="11"/>
        <rFont val="Calibri"/>
        <family val="2"/>
      </rPr>
      <t>Numero
Factura</t>
    </r>
  </si>
  <si>
    <r>
      <rPr>
        <b/>
        <sz val="11"/>
        <rFont val="Calibri"/>
        <family val="2"/>
      </rPr>
      <t>IPS Fecha
factura</t>
    </r>
  </si>
  <si>
    <r>
      <rPr>
        <b/>
        <sz val="11"/>
        <rFont val="Calibri"/>
        <family val="2"/>
      </rPr>
      <t>IPS Fecha
radicado</t>
    </r>
  </si>
  <si>
    <r>
      <rPr>
        <b/>
        <sz val="11"/>
        <rFont val="Calibri"/>
        <family val="2"/>
      </rPr>
      <t>IPS Saldo
Factura</t>
    </r>
  </si>
  <si>
    <r>
      <rPr>
        <b/>
        <sz val="11"/>
        <rFont val="Calibri"/>
        <family val="2"/>
      </rPr>
      <t>Tipo de
Contrato</t>
    </r>
  </si>
  <si>
    <r>
      <rPr>
        <b/>
        <sz val="11"/>
        <rFont val="Calibri"/>
        <family val="2"/>
      </rPr>
      <t>Sede / Ciudad</t>
    </r>
  </si>
  <si>
    <r>
      <rPr>
        <b/>
        <sz val="11"/>
        <rFont val="Calibri"/>
        <family val="2"/>
      </rPr>
      <t>Tipo de Prestación</t>
    </r>
  </si>
  <si>
    <t>NIT IPS</t>
  </si>
  <si>
    <t>Nombre IPS</t>
  </si>
  <si>
    <t>Prefijo
Factura</t>
  </si>
  <si>
    <t>IPS Fecha
factura</t>
  </si>
  <si>
    <t>IPS Fecha
radicado</t>
  </si>
  <si>
    <t>IPS Saldo
Factura</t>
  </si>
  <si>
    <t>NEO SALUD SAS</t>
  </si>
  <si>
    <t>FE30603</t>
  </si>
  <si>
    <t>901177664_FE_27804</t>
  </si>
  <si>
    <t>901177664_FE_27182</t>
  </si>
  <si>
    <t>901177664_FE_27183</t>
  </si>
  <si>
    <t>901177664_FE_27184</t>
  </si>
  <si>
    <t>901177664_FE_28215</t>
  </si>
  <si>
    <t>901177664_FE_29336</t>
  </si>
  <si>
    <t>901177664_FE_29396</t>
  </si>
  <si>
    <t>901177664_FE_30603</t>
  </si>
  <si>
    <t>901177664_FE_30616</t>
  </si>
  <si>
    <t>901177664_FE_30824</t>
  </si>
  <si>
    <t>901177664_FE_31150</t>
  </si>
  <si>
    <t>901177664_FE_31152</t>
  </si>
  <si>
    <t>901177664_FE_31395</t>
  </si>
  <si>
    <t>901177664_FE_32047</t>
  </si>
  <si>
    <t>901177664_FE_32048</t>
  </si>
  <si>
    <t>901177664_FE_32049</t>
  </si>
  <si>
    <t>901177664_FE_32050</t>
  </si>
  <si>
    <t>901177664_FE_33365</t>
  </si>
  <si>
    <t>901177664_FE_33366</t>
  </si>
  <si>
    <t>901177664_FE_33367</t>
  </si>
  <si>
    <t>901177664_FE_33369</t>
  </si>
  <si>
    <t>901177664_FE_33370</t>
  </si>
  <si>
    <t>901177664_FE_33372</t>
  </si>
  <si>
    <t>901177664_FE_33373</t>
  </si>
  <si>
    <t>901177664_FE_33380</t>
  </si>
  <si>
    <t>901177664_FE_33383</t>
  </si>
  <si>
    <t>901177664_FE_33386</t>
  </si>
  <si>
    <t>901177664_FE_33390</t>
  </si>
  <si>
    <t>901177664_FE_33405</t>
  </si>
  <si>
    <t>901177664_FE_33681</t>
  </si>
  <si>
    <t>901177664_FE_33683</t>
  </si>
  <si>
    <t>901177664_FE_33684</t>
  </si>
  <si>
    <t>901177664_FE_33685</t>
  </si>
  <si>
    <t>901177664_FE_33686</t>
  </si>
  <si>
    <t>901177664_FE_33760</t>
  </si>
  <si>
    <t>901177664_FE_33761</t>
  </si>
  <si>
    <t>901177664_FE_33762</t>
  </si>
  <si>
    <t>901177664_FE_33763</t>
  </si>
  <si>
    <t>901177664_FE_33783</t>
  </si>
  <si>
    <t>901177664_FE_33787</t>
  </si>
  <si>
    <t>LLAVE</t>
  </si>
  <si>
    <t>FACTURA</t>
  </si>
  <si>
    <t>Numero</t>
  </si>
  <si>
    <t>Para respuesta prestador</t>
  </si>
  <si>
    <t>Para cargar RIPS o soportes</t>
  </si>
  <si>
    <t>ValorTotalBruto</t>
  </si>
  <si>
    <t>ValorDevolucion</t>
  </si>
  <si>
    <t>ValorCasusado</t>
  </si>
  <si>
    <t>ValorRadicado</t>
  </si>
  <si>
    <t>ValorAprobado</t>
  </si>
  <si>
    <t>ValorNotaCredito</t>
  </si>
  <si>
    <t>ValorGlosaPendiente</t>
  </si>
  <si>
    <t>ValorPagar</t>
  </si>
  <si>
    <t>EstadoFacturaBoxalud</t>
  </si>
  <si>
    <t>ESTADO EPS 13 DE SEPTIEMBRE DE 2023</t>
  </si>
  <si>
    <t>FACTURA NO RADICADA</t>
  </si>
  <si>
    <t>GLOSA POR CONCILIAR</t>
  </si>
  <si>
    <t>ObservacionGlosa</t>
  </si>
  <si>
    <t>SE GLOSA 12 TERAPIASSOLO AUTORIZARON 12 TERAPIAS SE GLOSAN LAS OTRAS 12. KEVIN YALANDA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</si>
  <si>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</si>
  <si>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</si>
  <si>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</si>
  <si>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</si>
  <si>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</si>
  <si>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</si>
  <si>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</si>
  <si>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</si>
  <si>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Señores : NEO SALUD SAS</t>
  </si>
  <si>
    <t>NIT: 901177664</t>
  </si>
  <si>
    <t>A continuacion me permito remitir nuestra respuesta al estado de cartera presentado en la fecha: 01/09/2023</t>
  </si>
  <si>
    <t>Con Corte al dia :30/08/2023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</si>
  <si>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</si>
  <si>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</si>
  <si>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</si>
  <si>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</si>
  <si>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</si>
  <si>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</si>
  <si>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</si>
  <si>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</si>
  <si>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</si>
  <si>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</si>
  <si>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</si>
  <si>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</si>
  <si>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</si>
  <si>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</si>
  <si>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</si>
  <si>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Elizabeth Castaño Rubiano</t>
  </si>
  <si>
    <t>Natalia Granados</t>
  </si>
  <si>
    <t>Departamento de Contabilidad -NEO SALUD SAS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</si>
  <si>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</si>
  <si>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</si>
  <si>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</si>
  <si>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</si>
  <si>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</si>
  <si>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</si>
  <si>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</si>
  <si>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SEÑORES: NEO SALUD SAS</t>
  </si>
  <si>
    <t>A continuacion me permito remitir nuestra respuesta al estado de cartera reportada en la Circular 030</t>
  </si>
  <si>
    <t>Corte al dia: 30/08/2023</t>
  </si>
  <si>
    <t>TOTAL CARTERA REVISADA CIRCULAR 030</t>
  </si>
  <si>
    <t>Analista- EPS Comfenalco Valle Delagente</t>
  </si>
  <si>
    <t>SANTIAGO DE CALI ,SEPTIEMBRE 13  DE 2023</t>
  </si>
  <si>
    <t>SANTIAGO DE CALI, SEPTIEMBRE 13 DEL 2023</t>
  </si>
  <si>
    <t>ESTADO EPS 01DE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</si>
</sst>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/mm/yyyy;@"/>
    <numFmt numFmtId="166" formatCode="#,##0_ ;\-#,##0\ "/>
    <numFmt numFmtId="173" formatCode="&quot;$&quot;\ #,##0"/>
    <numFmt numFmtId="174" formatCode="&quot;$&quot;\ #,##0;[Red]&quot;$&quot;\ #,##0"/>
    <numFmt numFmtId="175" formatCode="[$-240A]d&quot; de &quot;mmmm&quot; de &quot;yyyy;@"/>
    <numFmt numFmtId="176" formatCode="_-* #,##0_-;\-* #,##0_-;_-* &quot;-&quot;??_-;_-@_-"/>
    <numFmt numFmtId="177" formatCode="[$$-240A]\ #,##0;\-[$$-240A]\ #,##0"/>
  </numFmts>
  <fonts count="12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0"/>
      <color rgb="FF71777C"/>
      <name val="Poppins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</cellStyleXfs>
  <cellXfs count="95">
    <xf numFmtId="0" fontId="0" fillId="0" borderId="0" xfId="0"/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shrinkToFit="1"/>
    </xf>
    <xf numFmtId="0" fontId="1" fillId="0" borderId="1" xfId="0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right" vertical="top" shrinkToFit="1"/>
    </xf>
    <xf numFmtId="0" fontId="4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 wrapText="1"/>
    </xf>
    <xf numFmtId="166" fontId="7" fillId="0" borderId="2" xfId="1" applyNumberFormat="1" applyFont="1" applyFill="1" applyBorder="1" applyAlignment="1">
      <alignment vertical="top" wrapText="1"/>
    </xf>
    <xf numFmtId="166" fontId="6" fillId="0" borderId="2" xfId="1" applyNumberFormat="1" applyFont="1" applyFill="1" applyBorder="1" applyAlignment="1">
      <alignment vertical="top" wrapText="1"/>
    </xf>
    <xf numFmtId="166" fontId="1" fillId="0" borderId="1" xfId="1" applyNumberFormat="1" applyFont="1" applyFill="1" applyBorder="1" applyAlignment="1">
      <alignment vertical="top" shrinkToFit="1"/>
    </xf>
    <xf numFmtId="166" fontId="5" fillId="2" borderId="1" xfId="1" applyNumberFormat="1" applyFont="1" applyFill="1" applyBorder="1" applyAlignment="1" applyProtection="1">
      <alignment vertical="top" wrapText="1"/>
    </xf>
    <xf numFmtId="166" fontId="1" fillId="0" borderId="0" xfId="1" applyNumberFormat="1" applyFont="1" applyFill="1" applyBorder="1" applyAlignment="1">
      <alignment vertical="top"/>
    </xf>
    <xf numFmtId="166" fontId="4" fillId="0" borderId="0" xfId="1" applyNumberFormat="1" applyFont="1" applyFill="1" applyBorder="1" applyAlignment="1">
      <alignment vertical="top"/>
    </xf>
    <xf numFmtId="3" fontId="1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41" fontId="0" fillId="0" borderId="0" xfId="2" applyFont="1"/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2" applyFont="1" applyBorder="1"/>
    <xf numFmtId="0" fontId="8" fillId="0" borderId="0" xfId="0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0" fillId="0" borderId="9" xfId="3" applyFont="1" applyBorder="1"/>
    <xf numFmtId="0" fontId="10" fillId="0" borderId="10" xfId="3" applyFont="1" applyBorder="1"/>
    <xf numFmtId="0" fontId="11" fillId="0" borderId="0" xfId="3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73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74" fontId="10" fillId="0" borderId="0" xfId="3" applyNumberFormat="1" applyFont="1" applyAlignment="1">
      <alignment horizontal="right"/>
    </xf>
    <xf numFmtId="173" fontId="10" fillId="0" borderId="0" xfId="3" applyNumberFormat="1" applyFont="1" applyAlignment="1">
      <alignment horizontal="right"/>
    </xf>
    <xf numFmtId="1" fontId="10" fillId="0" borderId="12" xfId="3" applyNumberFormat="1" applyFont="1" applyBorder="1" applyAlignment="1">
      <alignment horizontal="center"/>
    </xf>
    <xf numFmtId="174" fontId="10" fillId="0" borderId="12" xfId="3" applyNumberFormat="1" applyFont="1" applyBorder="1" applyAlignment="1">
      <alignment horizontal="right"/>
    </xf>
    <xf numFmtId="174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6" xfId="3" applyNumberFormat="1" applyFont="1" applyBorder="1" applyAlignment="1">
      <alignment horizontal="center"/>
    </xf>
    <xf numFmtId="174" fontId="11" fillId="0" borderId="16" xfId="3" applyNumberFormat="1" applyFont="1" applyBorder="1" applyAlignment="1">
      <alignment horizontal="right"/>
    </xf>
    <xf numFmtId="174" fontId="10" fillId="0" borderId="0" xfId="3" applyNumberFormat="1" applyFont="1"/>
    <xf numFmtId="174" fontId="11" fillId="0" borderId="12" xfId="3" applyNumberFormat="1" applyFont="1" applyBorder="1"/>
    <xf numFmtId="174" fontId="10" fillId="0" borderId="12" xfId="3" applyNumberFormat="1" applyFont="1" applyBorder="1"/>
    <xf numFmtId="174" fontId="11" fillId="0" borderId="0" xfId="3" applyNumberFormat="1" applyFont="1"/>
    <xf numFmtId="0" fontId="10" fillId="0" borderId="11" xfId="3" applyFont="1" applyBorder="1"/>
    <xf numFmtId="0" fontId="10" fillId="0" borderId="12" xfId="3" applyFont="1" applyBorder="1"/>
    <xf numFmtId="0" fontId="10" fillId="0" borderId="13" xfId="3" applyFont="1" applyBorder="1"/>
    <xf numFmtId="0" fontId="11" fillId="0" borderId="9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175" fontId="10" fillId="0" borderId="0" xfId="3" applyNumberFormat="1" applyFont="1"/>
    <xf numFmtId="0" fontId="10" fillId="4" borderId="0" xfId="3" applyFont="1" applyFill="1"/>
    <xf numFmtId="176" fontId="11" fillId="0" borderId="0" xfId="4" applyNumberFormat="1" applyFont="1"/>
    <xf numFmtId="177" fontId="11" fillId="0" borderId="0" xfId="4" applyNumberFormat="1" applyFont="1" applyAlignment="1">
      <alignment horizontal="right"/>
    </xf>
    <xf numFmtId="176" fontId="10" fillId="0" borderId="0" xfId="4" applyNumberFormat="1" applyFont="1" applyAlignment="1">
      <alignment horizontal="center"/>
    </xf>
    <xf numFmtId="177" fontId="10" fillId="0" borderId="0" xfId="4" applyNumberFormat="1" applyFont="1" applyAlignment="1">
      <alignment horizontal="right"/>
    </xf>
    <xf numFmtId="176" fontId="10" fillId="0" borderId="4" xfId="4" applyNumberFormat="1" applyFont="1" applyBorder="1" applyAlignment="1">
      <alignment horizontal="center"/>
    </xf>
    <xf numFmtId="177" fontId="10" fillId="0" borderId="4" xfId="4" applyNumberFormat="1" applyFont="1" applyBorder="1" applyAlignment="1">
      <alignment horizontal="right"/>
    </xf>
    <xf numFmtId="176" fontId="10" fillId="0" borderId="16" xfId="4" applyNumberFormat="1" applyFont="1" applyBorder="1" applyAlignment="1">
      <alignment horizontal="center"/>
    </xf>
    <xf numFmtId="177" fontId="10" fillId="0" borderId="16" xfId="4" applyNumberFormat="1" applyFont="1" applyBorder="1" applyAlignment="1">
      <alignment horizontal="right"/>
    </xf>
    <xf numFmtId="0" fontId="0" fillId="5" borderId="1" xfId="0" applyFill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 2" xfId="3"/>
  </cellStyles>
  <dxfs count="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624416</xdr:colOff>
      <xdr:row>31</xdr:row>
      <xdr:rowOff>105833</xdr:rowOff>
    </xdr:from>
    <xdr:to>
      <xdr:col>8</xdr:col>
      <xdr:colOff>766987</xdr:colOff>
      <xdr:row>34</xdr:row>
      <xdr:rowOff>85667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8191" y="5182658"/>
          <a:ext cx="2428571" cy="4751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0</xdr:rowOff>
    </xdr:from>
    <xdr:to>
      <xdr:col>8</xdr:col>
      <xdr:colOff>909106</xdr:colOff>
      <xdr:row>26</xdr:row>
      <xdr:rowOff>149167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4076700"/>
          <a:ext cx="2433106" cy="4730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2.454615393515" createdVersion="5" refreshedVersion="5" minRefreshableVersion="3" recordCount="40">
  <cacheSource type="worksheet">
    <worksheetSource ref="A2:V42" sheet="ESTADO DE CADA FACTURA"/>
  </cacheSource>
  <cacheFields count="21">
    <cacheField name="NIT IPS" numFmtId="0">
      <sharedItems containsSemiMixedTypes="0" containsString="0" containsNumber="1" containsInteger="1" minValue="901177664" maxValue="901177664"/>
    </cacheField>
    <cacheField name="Nombre IPS" numFmtId="0">
      <sharedItems/>
    </cacheField>
    <cacheField name="Prefijo_x000a_Factura" numFmtId="0">
      <sharedItems/>
    </cacheField>
    <cacheField name="Numero" numFmtId="0">
      <sharedItems containsSemiMixedTypes="0" containsString="0" containsNumber="1" containsInteger="1" minValue="27182" maxValue="33787"/>
    </cacheField>
    <cacheField name="FACTURA" numFmtId="0">
      <sharedItems/>
    </cacheField>
    <cacheField name="LLAVE" numFmtId="0">
      <sharedItems/>
    </cacheField>
    <cacheField name="IPS Fecha_x000a_factura" numFmtId="14">
      <sharedItems containsDate="1" containsMixedTypes="1" minDate="2023-03-06T00:00:00" maxDate="2023-07-15T00:00:00"/>
    </cacheField>
    <cacheField name="IPS Fecha_x000a_radicado" numFmtId="0">
      <sharedItems containsNonDate="0" containsString="0" containsBlank="1"/>
    </cacheField>
    <cacheField name="IPS Valor_x000a_Factura" numFmtId="41">
      <sharedItems containsSemiMixedTypes="0" containsString="0" containsNumber="1" containsInteger="1" minValue="35000" maxValue="3556344"/>
    </cacheField>
    <cacheField name="IPS Saldo_x000a_Factura" numFmtId="41">
      <sharedItems containsSemiMixedTypes="0" containsString="0" containsNumber="1" containsInteger="1" minValue="35000" maxValue="3556344"/>
    </cacheField>
    <cacheField name="ESTADO EPS 13 DE SEPTIEMBRE DE 2023" numFmtId="0">
      <sharedItems count="2">
        <s v="FACTURA NO RADICADA"/>
        <s v="GLOSA POR CONCILIAR"/>
      </sharedItems>
    </cacheField>
    <cacheField name="EstadoFacturaBoxalud" numFmtId="0">
      <sharedItems containsBlank="1"/>
    </cacheField>
    <cacheField name="ValorTotalBruto" numFmtId="41">
      <sharedItems containsSemiMixedTypes="0" containsString="0" containsNumber="1" containsInteger="1" minValue="0" maxValue="3556344"/>
    </cacheField>
    <cacheField name="ValorDevolucion" numFmtId="41">
      <sharedItems containsSemiMixedTypes="0" containsString="0" containsNumber="1" containsInteger="1" minValue="0" maxValue="0"/>
    </cacheField>
    <cacheField name="ValorCasusado" numFmtId="41">
      <sharedItems containsSemiMixedTypes="0" containsString="0" containsNumber="1" containsInteger="1" minValue="0" maxValue="0"/>
    </cacheField>
    <cacheField name="ValorRadicado" numFmtId="41">
      <sharedItems containsSemiMixedTypes="0" containsString="0" containsNumber="1" containsInteger="1" minValue="0" maxValue="1778172"/>
    </cacheField>
    <cacheField name="ValorAprobado" numFmtId="41">
      <sharedItems containsSemiMixedTypes="0" containsString="0" containsNumber="1" containsInteger="1" minValue="0" maxValue="1778172"/>
    </cacheField>
    <cacheField name="ValorNotaCred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1778172"/>
    </cacheField>
    <cacheField name="ObservacionGlosa" numFmtId="0">
      <sharedItems containsBlank="1"/>
    </cacheField>
    <cacheField name="ValorPagar" numFmtId="0">
      <sharedItems containsSemiMixedTypes="0" containsString="0" containsNumber="1" containsInteger="1" minValue="0" maxValue="17781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n v="901177664"/>
    <s v="NEO SALUD SAS"/>
    <s v="FE"/>
    <n v="27804"/>
    <s v="FE27804"/>
    <s v="901177664_FE_27804"/>
    <d v="2023-03-06T00:00:00"/>
    <m/>
    <n v="326060"/>
    <n v="326060"/>
    <x v="0"/>
    <m/>
    <n v="0"/>
    <n v="0"/>
    <n v="0"/>
    <n v="0"/>
    <n v="0"/>
    <n v="0"/>
    <n v="0"/>
    <m/>
    <n v="0"/>
  </r>
  <r>
    <n v="901177664"/>
    <s v="NEO SALUD SAS"/>
    <s v="FE"/>
    <n v="27182"/>
    <s v="FE27182"/>
    <s v="901177664_FE_27182"/>
    <d v="2023-04-04T00:00:00"/>
    <m/>
    <n v="35000"/>
    <n v="35000"/>
    <x v="0"/>
    <m/>
    <n v="0"/>
    <n v="0"/>
    <n v="0"/>
    <n v="0"/>
    <n v="0"/>
    <n v="0"/>
    <n v="0"/>
    <m/>
    <n v="0"/>
  </r>
  <r>
    <n v="901177664"/>
    <s v="NEO SALUD SAS"/>
    <s v="FE"/>
    <n v="27183"/>
    <s v="FE27183"/>
    <s v="901177664_FE_27183"/>
    <d v="2023-04-04T00:00:00"/>
    <m/>
    <n v="423080"/>
    <n v="423080"/>
    <x v="0"/>
    <m/>
    <n v="0"/>
    <n v="0"/>
    <n v="0"/>
    <n v="0"/>
    <n v="0"/>
    <n v="0"/>
    <n v="0"/>
    <m/>
    <n v="0"/>
  </r>
  <r>
    <n v="901177664"/>
    <s v="NEO SALUD SAS"/>
    <s v="FE"/>
    <n v="27184"/>
    <s v="FE27184"/>
    <s v="901177664_FE_27184"/>
    <d v="2023-04-04T00:00:00"/>
    <m/>
    <n v="1696860"/>
    <n v="1696860"/>
    <x v="0"/>
    <m/>
    <n v="0"/>
    <n v="0"/>
    <n v="0"/>
    <n v="0"/>
    <n v="0"/>
    <n v="0"/>
    <n v="0"/>
    <m/>
    <n v="0"/>
  </r>
  <r>
    <n v="901177664"/>
    <s v="NEO SALUD SAS"/>
    <s v="FE"/>
    <n v="28215"/>
    <s v="FE28215"/>
    <s v="901177664_FE_28215"/>
    <d v="2023-04-10T00:00:00"/>
    <m/>
    <n v="35000"/>
    <n v="35000"/>
    <x v="0"/>
    <m/>
    <n v="0"/>
    <n v="0"/>
    <n v="0"/>
    <n v="0"/>
    <n v="0"/>
    <n v="0"/>
    <n v="0"/>
    <m/>
    <n v="0"/>
  </r>
  <r>
    <n v="901177664"/>
    <s v="NEO SALUD SAS"/>
    <s v="FE"/>
    <n v="29336"/>
    <s v="FE29336"/>
    <s v="901177664_FE_29336"/>
    <d v="2023-05-12T00:00:00"/>
    <m/>
    <n v="520100"/>
    <n v="520100"/>
    <x v="0"/>
    <m/>
    <n v="0"/>
    <n v="0"/>
    <n v="0"/>
    <n v="0"/>
    <n v="0"/>
    <n v="0"/>
    <n v="0"/>
    <m/>
    <n v="0"/>
  </r>
  <r>
    <n v="901177664"/>
    <s v="NEO SALUD SAS"/>
    <s v="FE"/>
    <n v="29396"/>
    <s v="FE29396"/>
    <s v="901177664_FE_29396"/>
    <d v="2023-05-15T00:00:00"/>
    <m/>
    <n v="444543"/>
    <n v="444543"/>
    <x v="0"/>
    <m/>
    <n v="0"/>
    <n v="0"/>
    <n v="0"/>
    <n v="0"/>
    <n v="0"/>
    <n v="0"/>
    <n v="0"/>
    <m/>
    <n v="0"/>
  </r>
  <r>
    <n v="901177664"/>
    <s v="NEO SALUD SAS"/>
    <s v="FE"/>
    <n v="30603"/>
    <s v="FE30603"/>
    <s v="901177664_FE_30603"/>
    <d v="2023-06-10T00:00:00"/>
    <m/>
    <n v="326060"/>
    <n v="326060"/>
    <x v="0"/>
    <m/>
    <n v="0"/>
    <n v="0"/>
    <n v="0"/>
    <n v="0"/>
    <n v="0"/>
    <n v="0"/>
    <n v="0"/>
    <m/>
    <n v="0"/>
  </r>
  <r>
    <n v="901177664"/>
    <s v="NEO SALUD SAS"/>
    <s v="FE"/>
    <n v="30616"/>
    <s v="FE30616"/>
    <s v="901177664_FE_30616"/>
    <d v="2023-06-13T00:00:00"/>
    <m/>
    <n v="3556344"/>
    <n v="1778172"/>
    <x v="1"/>
    <s v="Para respuesta prestador"/>
    <n v="3556344"/>
    <n v="0"/>
    <n v="0"/>
    <n v="1778172"/>
    <n v="1778172"/>
    <n v="0"/>
    <n v="1778172"/>
    <s v="SE GLOSA 12 TERAPIASSOLO AUTORIZARON 12 TERAPIAS SE GLOSAN LAS OTRAS 12. KEVIN YALANDA"/>
    <n v="1778172"/>
  </r>
  <r>
    <n v="901177664"/>
    <s v="NEO SALUD SAS"/>
    <s v="FE"/>
    <n v="30824"/>
    <s v="FE30824"/>
    <s v="901177664_FE_30824"/>
    <d v="2023-06-16T00:00:00"/>
    <m/>
    <n v="121275"/>
    <n v="121275"/>
    <x v="0"/>
    <m/>
    <n v="0"/>
    <n v="0"/>
    <n v="0"/>
    <n v="0"/>
    <n v="0"/>
    <n v="0"/>
    <n v="0"/>
    <m/>
    <n v="0"/>
  </r>
  <r>
    <n v="901177664"/>
    <s v="NEO SALUD SAS"/>
    <s v="FE"/>
    <n v="31150"/>
    <s v="FE31150"/>
    <s v="901177664_FE_31150"/>
    <d v="2023-06-27T00:00:00"/>
    <m/>
    <n v="1629991"/>
    <n v="1629991"/>
    <x v="0"/>
    <m/>
    <n v="0"/>
    <n v="0"/>
    <n v="0"/>
    <n v="0"/>
    <n v="0"/>
    <n v="0"/>
    <n v="0"/>
    <m/>
    <n v="0"/>
  </r>
  <r>
    <n v="901177664"/>
    <s v="NEO SALUD SAS"/>
    <s v="FE"/>
    <n v="31152"/>
    <s v="FE31152"/>
    <s v="901177664_FE_31152"/>
    <d v="2023-06-27T00:00:00"/>
    <m/>
    <n v="200640"/>
    <n v="200640"/>
    <x v="0"/>
    <m/>
    <n v="0"/>
    <n v="0"/>
    <n v="0"/>
    <n v="0"/>
    <n v="0"/>
    <n v="0"/>
    <n v="0"/>
    <m/>
    <n v="0"/>
  </r>
  <r>
    <n v="901177664"/>
    <s v="NEO SALUD SAS"/>
    <s v="FE"/>
    <n v="31395"/>
    <s v="FE31395"/>
    <s v="901177664_FE_31395"/>
    <d v="2023-06-30T00:00:00"/>
    <m/>
    <n v="1037267"/>
    <n v="1037267"/>
    <x v="0"/>
    <s v="Para cargar RIPS o soportes"/>
    <n v="0"/>
    <n v="0"/>
    <n v="0"/>
    <n v="0"/>
    <n v="0"/>
    <n v="0"/>
    <n v="0"/>
    <m/>
    <n v="0"/>
  </r>
  <r>
    <n v="901177664"/>
    <s v="NEO SALUD SAS"/>
    <s v="FE"/>
    <n v="32047"/>
    <s v="FE32047"/>
    <s v="901177664_FE_32047"/>
    <d v="2023-07-14T00:00:00"/>
    <m/>
    <n v="1357200"/>
    <n v="13572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2048"/>
    <s v="FE32048"/>
    <s v="901177664_FE_32048"/>
    <d v="2023-07-14T00:00:00"/>
    <m/>
    <n v="326060"/>
    <n v="32606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2049"/>
    <s v="FE32049"/>
    <s v="901177664_FE_32049"/>
    <d v="2023-07-14T00:00:00"/>
    <m/>
    <n v="194040"/>
    <n v="19404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2050"/>
    <s v="FE32050"/>
    <s v="901177664_FE_32050"/>
    <d v="2023-07-14T00:00:00"/>
    <m/>
    <n v="291060"/>
    <n v="29106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65"/>
    <s v="FE33365"/>
    <s v="901177664_FE_33365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66"/>
    <s v="FE33366"/>
    <s v="901177664_FE_33366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67"/>
    <s v="FE33367"/>
    <s v="901177664_FE_33367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69"/>
    <s v="FE33369"/>
    <s v="901177664_FE_33369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70"/>
    <s v="FE33370"/>
    <s v="901177664_FE_33370"/>
    <s v="15/08/2023"/>
    <m/>
    <n v="204785"/>
    <n v="204785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72"/>
    <s v="FE33372"/>
    <s v="901177664_FE_33372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73"/>
    <s v="FE33373"/>
    <s v="901177664_FE_33373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80"/>
    <s v="FE33380"/>
    <s v="901177664_FE_33380"/>
    <s v="15/08/2023"/>
    <m/>
    <n v="326060"/>
    <n v="32606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83"/>
    <s v="FE33383"/>
    <s v="901177664_FE_33383"/>
    <s v="15/08/2023"/>
    <m/>
    <n v="495845"/>
    <n v="495845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86"/>
    <s v="FE33386"/>
    <s v="901177664_FE_33386"/>
    <s v="15/08/2023"/>
    <m/>
    <n v="35000"/>
    <n v="35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390"/>
    <s v="FE33390"/>
    <s v="901177664_FE_33390"/>
    <s v="15/08/2023"/>
    <m/>
    <n v="617120"/>
    <n v="61712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405"/>
    <s v="FE33405"/>
    <s v="901177664_FE_33405"/>
    <s v="15/08/2023"/>
    <m/>
    <n v="1404000"/>
    <n v="1404000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681"/>
    <s v="FE33681"/>
    <s v="901177664_FE_33681"/>
    <s v="18/08/2023"/>
    <m/>
    <n v="38588"/>
    <n v="38588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683"/>
    <s v="FE33683"/>
    <s v="901177664_FE_33683"/>
    <s v="18/08/2023"/>
    <m/>
    <n v="115412"/>
    <n v="115412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684"/>
    <s v="FE33684"/>
    <s v="901177664_FE_33684"/>
    <s v="18/08/2023"/>
    <m/>
    <n v="119174"/>
    <n v="119174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685"/>
    <s v="FE33685"/>
    <s v="901177664_FE_33685"/>
    <s v="18/08/2023"/>
    <m/>
    <n v="146588"/>
    <n v="146588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686"/>
    <s v="FE33686"/>
    <s v="901177664_FE_33686"/>
    <s v="18/08/2023"/>
    <m/>
    <n v="39561"/>
    <n v="39561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60"/>
    <s v="FE33760"/>
    <s v="901177664_FE_33760"/>
    <s v="22/08/2023"/>
    <m/>
    <n v="2370896"/>
    <n v="2370896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61"/>
    <s v="FE33761"/>
    <s v="901177664_FE_33761"/>
    <s v="22/08/2023"/>
    <m/>
    <n v="1778172"/>
    <n v="1778172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62"/>
    <s v="FE33762"/>
    <s v="901177664_FE_33762"/>
    <s v="22/08/2023"/>
    <m/>
    <n v="2370896"/>
    <n v="2370896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63"/>
    <s v="FE33763"/>
    <s v="901177664_FE_33763"/>
    <s v="22/08/2023"/>
    <m/>
    <n v="3556344"/>
    <n v="3556344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83"/>
    <s v="FE33783"/>
    <s v="901177664_FE_33783"/>
    <s v="22/08/2023"/>
    <m/>
    <n v="1629991"/>
    <n v="1629991"/>
    <x v="0"/>
    <s v="Para cargar RIPS o soportes"/>
    <n v="0"/>
    <n v="0"/>
    <n v="0"/>
    <n v="0"/>
    <n v="0"/>
    <n v="0"/>
    <n v="0"/>
    <m/>
    <n v="0"/>
  </r>
  <r>
    <n v="901177664"/>
    <s v="NEO SALUD SAS"/>
    <s v="FE"/>
    <n v="33787"/>
    <s v="FE33787"/>
    <s v="901177664_FE_33787"/>
    <s v="22/08/2023"/>
    <m/>
    <n v="35000"/>
    <n v="35000"/>
    <x v="0"/>
    <s v="Para cargar RIPS o soportes"/>
    <n v="0"/>
    <n v="0"/>
    <n v="0"/>
    <n v="0"/>
    <n v="0"/>
    <n v="0"/>
    <n v="0"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7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0" type="button" dataOnly="0" labelOnly="1" outline="0" axis="axisRow" fieldPosition="0"/>
    </format>
    <format dxfId="17">
      <pivotArea dataOnly="0" labelOnly="1" fieldPosition="0">
        <references count="1">
          <reference field="10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opLeftCell="A27" zoomScale="120" zoomScaleNormal="120" workbookViewId="0">
      <selection sqref="A1:H41"/>
    </sheetView>
  </sheetViews>
  <sheetFormatPr baseColWidth="10" defaultColWidth="8" defaultRowHeight="15"/>
  <cols>
    <col min="1" max="1" width="14.28515625" style="10" customWidth="1"/>
    <col min="2" max="2" width="17" style="11" customWidth="1"/>
    <col min="3" max="3" width="9.7109375" style="9" customWidth="1"/>
    <col min="4" max="4" width="10.42578125" style="10" customWidth="1"/>
    <col min="5" max="5" width="13.140625" style="10" customWidth="1"/>
    <col min="6" max="6" width="13.42578125" style="9" customWidth="1"/>
    <col min="7" max="7" width="14.140625" style="22" customWidth="1"/>
    <col min="8" max="8" width="14.85546875" style="23" customWidth="1"/>
    <col min="9" max="9" width="12.7109375" style="9" customWidth="1"/>
    <col min="10" max="10" width="18.140625" style="9" customWidth="1"/>
    <col min="11" max="11" width="17.85546875" style="9" customWidth="1"/>
    <col min="12" max="12" width="8" style="9"/>
    <col min="13" max="13" width="11.7109375" style="9" bestFit="1" customWidth="1"/>
    <col min="14" max="16384" width="8" style="9"/>
  </cols>
  <sheetData>
    <row r="1" spans="1:11" s="16" customFormat="1" ht="30">
      <c r="A1" s="12" t="s">
        <v>50</v>
      </c>
      <c r="B1" s="12" t="s">
        <v>51</v>
      </c>
      <c r="C1" s="13" t="s">
        <v>52</v>
      </c>
      <c r="D1" s="17" t="s">
        <v>53</v>
      </c>
      <c r="E1" s="17" t="s">
        <v>54</v>
      </c>
      <c r="F1" s="14" t="s">
        <v>55</v>
      </c>
      <c r="G1" s="18" t="s">
        <v>49</v>
      </c>
      <c r="H1" s="19" t="s">
        <v>56</v>
      </c>
      <c r="I1" s="13" t="s">
        <v>57</v>
      </c>
      <c r="J1" s="15" t="s">
        <v>58</v>
      </c>
      <c r="K1" s="12" t="s">
        <v>59</v>
      </c>
    </row>
    <row r="2" spans="1:11">
      <c r="A2" s="24">
        <v>901177664</v>
      </c>
      <c r="B2" s="6" t="s">
        <v>48</v>
      </c>
      <c r="C2" s="2" t="s">
        <v>41</v>
      </c>
      <c r="D2" s="7" t="s">
        <v>0</v>
      </c>
      <c r="E2" s="3">
        <v>44991</v>
      </c>
      <c r="F2" s="8"/>
      <c r="G2" s="20">
        <v>326060</v>
      </c>
      <c r="H2" s="20">
        <v>326060</v>
      </c>
      <c r="I2" s="4" t="s">
        <v>42</v>
      </c>
      <c r="J2" s="4" t="s">
        <v>43</v>
      </c>
      <c r="K2" s="2" t="s">
        <v>44</v>
      </c>
    </row>
    <row r="3" spans="1:11">
      <c r="A3" s="1" t="s">
        <v>40</v>
      </c>
      <c r="B3" s="6" t="s">
        <v>48</v>
      </c>
      <c r="C3" s="2" t="s">
        <v>41</v>
      </c>
      <c r="D3" s="1" t="s">
        <v>1</v>
      </c>
      <c r="E3" s="3">
        <v>45020</v>
      </c>
      <c r="F3" s="8"/>
      <c r="G3" s="20">
        <v>35000</v>
      </c>
      <c r="H3" s="20">
        <v>35000</v>
      </c>
      <c r="I3" s="4" t="s">
        <v>42</v>
      </c>
      <c r="J3" s="4" t="s">
        <v>43</v>
      </c>
      <c r="K3" s="2" t="s">
        <v>44</v>
      </c>
    </row>
    <row r="4" spans="1:11">
      <c r="A4" s="1" t="s">
        <v>40</v>
      </c>
      <c r="B4" s="6" t="s">
        <v>48</v>
      </c>
      <c r="C4" s="2" t="s">
        <v>41</v>
      </c>
      <c r="D4" s="1" t="s">
        <v>2</v>
      </c>
      <c r="E4" s="3">
        <v>45020</v>
      </c>
      <c r="F4" s="8"/>
      <c r="G4" s="20">
        <v>423080</v>
      </c>
      <c r="H4" s="20">
        <v>423080</v>
      </c>
      <c r="I4" s="4" t="s">
        <v>42</v>
      </c>
      <c r="J4" s="4" t="s">
        <v>43</v>
      </c>
      <c r="K4" s="2" t="s">
        <v>44</v>
      </c>
    </row>
    <row r="5" spans="1:11">
      <c r="A5" s="1" t="s">
        <v>40</v>
      </c>
      <c r="B5" s="6" t="s">
        <v>48</v>
      </c>
      <c r="C5" s="2" t="s">
        <v>41</v>
      </c>
      <c r="D5" s="1" t="s">
        <v>3</v>
      </c>
      <c r="E5" s="3">
        <v>45020</v>
      </c>
      <c r="F5" s="8"/>
      <c r="G5" s="20">
        <v>1696860</v>
      </c>
      <c r="H5" s="20">
        <v>1696860</v>
      </c>
      <c r="I5" s="4" t="s">
        <v>42</v>
      </c>
      <c r="J5" s="4" t="s">
        <v>43</v>
      </c>
      <c r="K5" s="2" t="s">
        <v>44</v>
      </c>
    </row>
    <row r="6" spans="1:11">
      <c r="A6" s="1" t="s">
        <v>40</v>
      </c>
      <c r="B6" s="6" t="s">
        <v>48</v>
      </c>
      <c r="C6" s="2" t="s">
        <v>41</v>
      </c>
      <c r="D6" s="1" t="s">
        <v>45</v>
      </c>
      <c r="E6" s="3">
        <v>45026</v>
      </c>
      <c r="F6" s="8"/>
      <c r="G6" s="20">
        <v>35000</v>
      </c>
      <c r="H6" s="20">
        <v>35000</v>
      </c>
      <c r="I6" s="4" t="s">
        <v>42</v>
      </c>
      <c r="J6" s="4" t="s">
        <v>43</v>
      </c>
      <c r="K6" s="2" t="s">
        <v>44</v>
      </c>
    </row>
    <row r="7" spans="1:11">
      <c r="A7" s="1" t="s">
        <v>40</v>
      </c>
      <c r="B7" s="6" t="s">
        <v>48</v>
      </c>
      <c r="C7" s="2" t="s">
        <v>41</v>
      </c>
      <c r="D7" s="1" t="s">
        <v>4</v>
      </c>
      <c r="E7" s="3">
        <v>45058</v>
      </c>
      <c r="F7" s="8"/>
      <c r="G7" s="20">
        <v>520100</v>
      </c>
      <c r="H7" s="20">
        <v>520100</v>
      </c>
      <c r="I7" s="4" t="s">
        <v>42</v>
      </c>
      <c r="J7" s="4" t="s">
        <v>43</v>
      </c>
      <c r="K7" s="2" t="s">
        <v>44</v>
      </c>
    </row>
    <row r="8" spans="1:11">
      <c r="A8" s="1" t="s">
        <v>40</v>
      </c>
      <c r="B8" s="6" t="s">
        <v>48</v>
      </c>
      <c r="C8" s="2" t="s">
        <v>41</v>
      </c>
      <c r="D8" s="1" t="s">
        <v>5</v>
      </c>
      <c r="E8" s="3">
        <v>45061</v>
      </c>
      <c r="F8" s="8"/>
      <c r="G8" s="20">
        <v>444543</v>
      </c>
      <c r="H8" s="20">
        <v>444543</v>
      </c>
      <c r="I8" s="4" t="s">
        <v>42</v>
      </c>
      <c r="J8" s="4" t="s">
        <v>43</v>
      </c>
      <c r="K8" s="2" t="s">
        <v>44</v>
      </c>
    </row>
    <row r="9" spans="1:11">
      <c r="A9" s="1" t="s">
        <v>40</v>
      </c>
      <c r="B9" s="6" t="s">
        <v>48</v>
      </c>
      <c r="C9" s="2" t="s">
        <v>41</v>
      </c>
      <c r="D9" s="1" t="s">
        <v>46</v>
      </c>
      <c r="E9" s="3">
        <v>45087</v>
      </c>
      <c r="F9" s="8"/>
      <c r="G9" s="20">
        <v>326060</v>
      </c>
      <c r="H9" s="20">
        <v>326060</v>
      </c>
      <c r="I9" s="4" t="s">
        <v>42</v>
      </c>
      <c r="J9" s="4" t="s">
        <v>43</v>
      </c>
      <c r="K9" s="2" t="s">
        <v>44</v>
      </c>
    </row>
    <row r="10" spans="1:11">
      <c r="A10" s="1" t="s">
        <v>40</v>
      </c>
      <c r="B10" s="6" t="s">
        <v>48</v>
      </c>
      <c r="C10" s="2" t="s">
        <v>41</v>
      </c>
      <c r="D10" s="1" t="s">
        <v>47</v>
      </c>
      <c r="E10" s="3">
        <v>45090</v>
      </c>
      <c r="F10" s="8"/>
      <c r="G10" s="20">
        <v>3556344</v>
      </c>
      <c r="H10" s="20">
        <v>1778172</v>
      </c>
      <c r="I10" s="4" t="s">
        <v>42</v>
      </c>
      <c r="J10" s="4" t="s">
        <v>43</v>
      </c>
      <c r="K10" s="2" t="s">
        <v>44</v>
      </c>
    </row>
    <row r="11" spans="1:11">
      <c r="A11" s="1" t="s">
        <v>40</v>
      </c>
      <c r="B11" s="6" t="s">
        <v>48</v>
      </c>
      <c r="C11" s="2" t="s">
        <v>41</v>
      </c>
      <c r="D11" s="1" t="s">
        <v>9</v>
      </c>
      <c r="E11" s="3">
        <v>45093</v>
      </c>
      <c r="F11" s="5"/>
      <c r="G11" s="20">
        <v>121275</v>
      </c>
      <c r="H11" s="20">
        <v>121275</v>
      </c>
      <c r="I11" s="4" t="s">
        <v>42</v>
      </c>
      <c r="J11" s="4" t="s">
        <v>43</v>
      </c>
      <c r="K11" s="2" t="s">
        <v>44</v>
      </c>
    </row>
    <row r="12" spans="1:11">
      <c r="A12" s="1" t="s">
        <v>40</v>
      </c>
      <c r="B12" s="6" t="s">
        <v>48</v>
      </c>
      <c r="C12" s="2" t="s">
        <v>41</v>
      </c>
      <c r="D12" s="1" t="s">
        <v>6</v>
      </c>
      <c r="E12" s="3">
        <v>45104</v>
      </c>
      <c r="F12" s="5"/>
      <c r="G12" s="20">
        <v>1629991</v>
      </c>
      <c r="H12" s="20">
        <v>1629991</v>
      </c>
      <c r="I12" s="4" t="s">
        <v>42</v>
      </c>
      <c r="J12" s="4" t="s">
        <v>43</v>
      </c>
      <c r="K12" s="2" t="s">
        <v>44</v>
      </c>
    </row>
    <row r="13" spans="1:11">
      <c r="A13" s="1" t="s">
        <v>40</v>
      </c>
      <c r="B13" s="6" t="s">
        <v>48</v>
      </c>
      <c r="C13" s="2" t="s">
        <v>41</v>
      </c>
      <c r="D13" s="1" t="s">
        <v>7</v>
      </c>
      <c r="E13" s="3">
        <v>45104</v>
      </c>
      <c r="F13" s="5"/>
      <c r="G13" s="20">
        <v>200640</v>
      </c>
      <c r="H13" s="20">
        <v>200640</v>
      </c>
      <c r="I13" s="4" t="s">
        <v>42</v>
      </c>
      <c r="J13" s="4" t="s">
        <v>43</v>
      </c>
      <c r="K13" s="2" t="s">
        <v>44</v>
      </c>
    </row>
    <row r="14" spans="1:11">
      <c r="A14" s="1" t="s">
        <v>40</v>
      </c>
      <c r="B14" s="6" t="s">
        <v>48</v>
      </c>
      <c r="C14" s="2" t="s">
        <v>41</v>
      </c>
      <c r="D14" s="1" t="s">
        <v>8</v>
      </c>
      <c r="E14" s="3">
        <v>45107</v>
      </c>
      <c r="F14" s="5"/>
      <c r="G14" s="20">
        <v>1037267</v>
      </c>
      <c r="H14" s="20">
        <v>1037267</v>
      </c>
      <c r="I14" s="4" t="s">
        <v>42</v>
      </c>
      <c r="J14" s="4" t="s">
        <v>43</v>
      </c>
      <c r="K14" s="2" t="s">
        <v>44</v>
      </c>
    </row>
    <row r="15" spans="1:11">
      <c r="A15" s="1" t="s">
        <v>40</v>
      </c>
      <c r="B15" s="6" t="s">
        <v>48</v>
      </c>
      <c r="C15" s="2" t="s">
        <v>41</v>
      </c>
      <c r="D15" s="7" t="s">
        <v>10</v>
      </c>
      <c r="E15" s="3">
        <v>45121</v>
      </c>
      <c r="F15" s="5"/>
      <c r="G15" s="20">
        <v>1357200</v>
      </c>
      <c r="H15" s="20">
        <v>1357200</v>
      </c>
      <c r="I15" s="4" t="s">
        <v>42</v>
      </c>
      <c r="J15" s="4" t="s">
        <v>43</v>
      </c>
      <c r="K15" s="2" t="s">
        <v>44</v>
      </c>
    </row>
    <row r="16" spans="1:11">
      <c r="A16" s="1" t="s">
        <v>40</v>
      </c>
      <c r="B16" s="6" t="s">
        <v>48</v>
      </c>
      <c r="C16" s="2" t="s">
        <v>41</v>
      </c>
      <c r="D16" s="7" t="s">
        <v>11</v>
      </c>
      <c r="E16" s="3">
        <v>45121</v>
      </c>
      <c r="F16" s="5"/>
      <c r="G16" s="20">
        <v>326060</v>
      </c>
      <c r="H16" s="20">
        <v>326060</v>
      </c>
      <c r="I16" s="4" t="s">
        <v>42</v>
      </c>
      <c r="J16" s="4" t="s">
        <v>43</v>
      </c>
      <c r="K16" s="2" t="s">
        <v>44</v>
      </c>
    </row>
    <row r="17" spans="1:11">
      <c r="A17" s="1" t="s">
        <v>40</v>
      </c>
      <c r="B17" s="6" t="s">
        <v>48</v>
      </c>
      <c r="C17" s="2" t="s">
        <v>41</v>
      </c>
      <c r="D17" s="7" t="s">
        <v>12</v>
      </c>
      <c r="E17" s="3">
        <v>45121</v>
      </c>
      <c r="F17" s="5"/>
      <c r="G17" s="20">
        <v>194040</v>
      </c>
      <c r="H17" s="20">
        <v>194040</v>
      </c>
      <c r="I17" s="4" t="s">
        <v>42</v>
      </c>
      <c r="J17" s="4" t="s">
        <v>43</v>
      </c>
      <c r="K17" s="2" t="s">
        <v>44</v>
      </c>
    </row>
    <row r="18" spans="1:11">
      <c r="A18" s="1" t="s">
        <v>40</v>
      </c>
      <c r="B18" s="6" t="s">
        <v>48</v>
      </c>
      <c r="C18" s="2" t="s">
        <v>41</v>
      </c>
      <c r="D18" s="7" t="s">
        <v>13</v>
      </c>
      <c r="E18" s="3">
        <v>45121</v>
      </c>
      <c r="F18" s="5"/>
      <c r="G18" s="20">
        <v>291060</v>
      </c>
      <c r="H18" s="20">
        <v>291060</v>
      </c>
      <c r="I18" s="4" t="s">
        <v>42</v>
      </c>
      <c r="J18" s="4" t="s">
        <v>43</v>
      </c>
      <c r="K18" s="2" t="s">
        <v>44</v>
      </c>
    </row>
    <row r="19" spans="1:11">
      <c r="A19" s="1" t="s">
        <v>40</v>
      </c>
      <c r="B19" s="6" t="s">
        <v>48</v>
      </c>
      <c r="C19" s="2" t="s">
        <v>41</v>
      </c>
      <c r="D19" s="7" t="s">
        <v>14</v>
      </c>
      <c r="E19" s="7" t="s">
        <v>37</v>
      </c>
      <c r="F19" s="5"/>
      <c r="G19" s="21">
        <v>35000</v>
      </c>
      <c r="H19" s="21">
        <v>35000</v>
      </c>
      <c r="I19" s="4" t="s">
        <v>42</v>
      </c>
      <c r="J19" s="4" t="s">
        <v>43</v>
      </c>
      <c r="K19" s="2" t="s">
        <v>44</v>
      </c>
    </row>
    <row r="20" spans="1:11">
      <c r="A20" s="1" t="s">
        <v>40</v>
      </c>
      <c r="B20" s="6" t="s">
        <v>48</v>
      </c>
      <c r="C20" s="2" t="s">
        <v>41</v>
      </c>
      <c r="D20" s="7" t="s">
        <v>15</v>
      </c>
      <c r="E20" s="7" t="s">
        <v>37</v>
      </c>
      <c r="F20" s="5"/>
      <c r="G20" s="21">
        <v>35000</v>
      </c>
      <c r="H20" s="21">
        <v>35000</v>
      </c>
      <c r="I20" s="4" t="s">
        <v>42</v>
      </c>
      <c r="J20" s="4" t="s">
        <v>43</v>
      </c>
      <c r="K20" s="2" t="s">
        <v>44</v>
      </c>
    </row>
    <row r="21" spans="1:11">
      <c r="A21" s="1" t="s">
        <v>40</v>
      </c>
      <c r="B21" s="6" t="s">
        <v>48</v>
      </c>
      <c r="C21" s="2" t="s">
        <v>41</v>
      </c>
      <c r="D21" s="7" t="s">
        <v>16</v>
      </c>
      <c r="E21" s="7" t="s">
        <v>37</v>
      </c>
      <c r="F21" s="5"/>
      <c r="G21" s="21">
        <v>35000</v>
      </c>
      <c r="H21" s="21">
        <v>35000</v>
      </c>
      <c r="I21" s="4" t="s">
        <v>42</v>
      </c>
      <c r="J21" s="4" t="s">
        <v>43</v>
      </c>
      <c r="K21" s="2" t="s">
        <v>44</v>
      </c>
    </row>
    <row r="22" spans="1:11">
      <c r="A22" s="1" t="s">
        <v>40</v>
      </c>
      <c r="B22" s="6" t="s">
        <v>48</v>
      </c>
      <c r="C22" s="2" t="s">
        <v>41</v>
      </c>
      <c r="D22" s="7" t="s">
        <v>17</v>
      </c>
      <c r="E22" s="7" t="s">
        <v>37</v>
      </c>
      <c r="F22" s="5"/>
      <c r="G22" s="21">
        <v>35000</v>
      </c>
      <c r="H22" s="21">
        <v>35000</v>
      </c>
      <c r="I22" s="4" t="s">
        <v>42</v>
      </c>
      <c r="J22" s="4" t="s">
        <v>43</v>
      </c>
      <c r="K22" s="2" t="s">
        <v>44</v>
      </c>
    </row>
    <row r="23" spans="1:11">
      <c r="A23" s="1" t="s">
        <v>40</v>
      </c>
      <c r="B23" s="6" t="s">
        <v>48</v>
      </c>
      <c r="C23" s="2" t="s">
        <v>41</v>
      </c>
      <c r="D23" s="7" t="s">
        <v>18</v>
      </c>
      <c r="E23" s="7" t="s">
        <v>37</v>
      </c>
      <c r="F23" s="5"/>
      <c r="G23" s="21">
        <v>204785</v>
      </c>
      <c r="H23" s="21">
        <v>204785</v>
      </c>
      <c r="I23" s="4" t="s">
        <v>42</v>
      </c>
      <c r="J23" s="4" t="s">
        <v>43</v>
      </c>
      <c r="K23" s="2" t="s">
        <v>44</v>
      </c>
    </row>
    <row r="24" spans="1:11">
      <c r="A24" s="1" t="s">
        <v>40</v>
      </c>
      <c r="B24" s="6" t="s">
        <v>48</v>
      </c>
      <c r="C24" s="2" t="s">
        <v>41</v>
      </c>
      <c r="D24" s="7" t="s">
        <v>19</v>
      </c>
      <c r="E24" s="7" t="s">
        <v>37</v>
      </c>
      <c r="F24" s="5"/>
      <c r="G24" s="21">
        <v>35000</v>
      </c>
      <c r="H24" s="21">
        <v>35000</v>
      </c>
      <c r="I24" s="4" t="s">
        <v>42</v>
      </c>
      <c r="J24" s="4" t="s">
        <v>43</v>
      </c>
      <c r="K24" s="2" t="s">
        <v>44</v>
      </c>
    </row>
    <row r="25" spans="1:11">
      <c r="A25" s="1" t="s">
        <v>40</v>
      </c>
      <c r="B25" s="6" t="s">
        <v>48</v>
      </c>
      <c r="C25" s="2" t="s">
        <v>41</v>
      </c>
      <c r="D25" s="7" t="s">
        <v>20</v>
      </c>
      <c r="E25" s="7" t="s">
        <v>37</v>
      </c>
      <c r="F25" s="5"/>
      <c r="G25" s="21">
        <v>35000</v>
      </c>
      <c r="H25" s="21">
        <v>35000</v>
      </c>
      <c r="I25" s="4" t="s">
        <v>42</v>
      </c>
      <c r="J25" s="4" t="s">
        <v>43</v>
      </c>
      <c r="K25" s="2" t="s">
        <v>44</v>
      </c>
    </row>
    <row r="26" spans="1:11">
      <c r="A26" s="1" t="s">
        <v>40</v>
      </c>
      <c r="B26" s="6" t="s">
        <v>48</v>
      </c>
      <c r="C26" s="2" t="s">
        <v>41</v>
      </c>
      <c r="D26" s="7" t="s">
        <v>21</v>
      </c>
      <c r="E26" s="7" t="s">
        <v>37</v>
      </c>
      <c r="F26" s="5"/>
      <c r="G26" s="21">
        <v>326060</v>
      </c>
      <c r="H26" s="21">
        <v>326060</v>
      </c>
      <c r="I26" s="4" t="s">
        <v>42</v>
      </c>
      <c r="J26" s="4" t="s">
        <v>43</v>
      </c>
      <c r="K26" s="2" t="s">
        <v>44</v>
      </c>
    </row>
    <row r="27" spans="1:11">
      <c r="A27" s="1" t="s">
        <v>40</v>
      </c>
      <c r="B27" s="6" t="s">
        <v>48</v>
      </c>
      <c r="C27" s="2" t="s">
        <v>41</v>
      </c>
      <c r="D27" s="7" t="s">
        <v>22</v>
      </c>
      <c r="E27" s="7" t="s">
        <v>37</v>
      </c>
      <c r="F27" s="5"/>
      <c r="G27" s="21">
        <v>495845</v>
      </c>
      <c r="H27" s="21">
        <v>495845</v>
      </c>
      <c r="I27" s="4" t="s">
        <v>42</v>
      </c>
      <c r="J27" s="4" t="s">
        <v>43</v>
      </c>
      <c r="K27" s="2" t="s">
        <v>44</v>
      </c>
    </row>
    <row r="28" spans="1:11">
      <c r="A28" s="1" t="s">
        <v>40</v>
      </c>
      <c r="B28" s="6" t="s">
        <v>48</v>
      </c>
      <c r="C28" s="2" t="s">
        <v>41</v>
      </c>
      <c r="D28" s="7" t="s">
        <v>23</v>
      </c>
      <c r="E28" s="7" t="s">
        <v>37</v>
      </c>
      <c r="F28" s="5"/>
      <c r="G28" s="21">
        <v>35000</v>
      </c>
      <c r="H28" s="21">
        <v>35000</v>
      </c>
      <c r="I28" s="4" t="s">
        <v>42</v>
      </c>
      <c r="J28" s="4" t="s">
        <v>43</v>
      </c>
      <c r="K28" s="2" t="s">
        <v>44</v>
      </c>
    </row>
    <row r="29" spans="1:11">
      <c r="A29" s="1" t="s">
        <v>40</v>
      </c>
      <c r="B29" s="6" t="s">
        <v>48</v>
      </c>
      <c r="C29" s="2" t="s">
        <v>41</v>
      </c>
      <c r="D29" s="7" t="s">
        <v>24</v>
      </c>
      <c r="E29" s="7" t="s">
        <v>37</v>
      </c>
      <c r="F29" s="5"/>
      <c r="G29" s="21">
        <v>617120</v>
      </c>
      <c r="H29" s="21">
        <v>617120</v>
      </c>
      <c r="I29" s="4" t="s">
        <v>42</v>
      </c>
      <c r="J29" s="4" t="s">
        <v>43</v>
      </c>
      <c r="K29" s="2" t="s">
        <v>44</v>
      </c>
    </row>
    <row r="30" spans="1:11">
      <c r="A30" s="1" t="s">
        <v>40</v>
      </c>
      <c r="B30" s="6" t="s">
        <v>48</v>
      </c>
      <c r="C30" s="2" t="s">
        <v>41</v>
      </c>
      <c r="D30" s="7" t="s">
        <v>25</v>
      </c>
      <c r="E30" s="7" t="s">
        <v>37</v>
      </c>
      <c r="F30" s="5"/>
      <c r="G30" s="21">
        <v>1404000</v>
      </c>
      <c r="H30" s="21">
        <v>1404000</v>
      </c>
      <c r="I30" s="4" t="s">
        <v>42</v>
      </c>
      <c r="J30" s="4" t="s">
        <v>43</v>
      </c>
      <c r="K30" s="2" t="s">
        <v>44</v>
      </c>
    </row>
    <row r="31" spans="1:11">
      <c r="A31" s="1" t="s">
        <v>40</v>
      </c>
      <c r="B31" s="6" t="s">
        <v>48</v>
      </c>
      <c r="C31" s="2" t="s">
        <v>41</v>
      </c>
      <c r="D31" s="7" t="s">
        <v>26</v>
      </c>
      <c r="E31" s="7" t="s">
        <v>38</v>
      </c>
      <c r="F31" s="5"/>
      <c r="G31" s="21">
        <v>38588</v>
      </c>
      <c r="H31" s="21">
        <v>38588</v>
      </c>
      <c r="I31" s="4" t="s">
        <v>42</v>
      </c>
      <c r="J31" s="4" t="s">
        <v>43</v>
      </c>
      <c r="K31" s="2" t="s">
        <v>44</v>
      </c>
    </row>
    <row r="32" spans="1:11">
      <c r="A32" s="1" t="s">
        <v>40</v>
      </c>
      <c r="B32" s="6" t="s">
        <v>48</v>
      </c>
      <c r="C32" s="2" t="s">
        <v>41</v>
      </c>
      <c r="D32" s="7" t="s">
        <v>27</v>
      </c>
      <c r="E32" s="7" t="s">
        <v>38</v>
      </c>
      <c r="F32" s="5"/>
      <c r="G32" s="21">
        <v>115412</v>
      </c>
      <c r="H32" s="21">
        <v>115412</v>
      </c>
      <c r="I32" s="4" t="s">
        <v>42</v>
      </c>
      <c r="J32" s="4" t="s">
        <v>43</v>
      </c>
      <c r="K32" s="2" t="s">
        <v>44</v>
      </c>
    </row>
    <row r="33" spans="1:11">
      <c r="A33" s="1" t="s">
        <v>40</v>
      </c>
      <c r="B33" s="6" t="s">
        <v>48</v>
      </c>
      <c r="C33" s="2" t="s">
        <v>41</v>
      </c>
      <c r="D33" s="7" t="s">
        <v>28</v>
      </c>
      <c r="E33" s="7" t="s">
        <v>38</v>
      </c>
      <c r="F33" s="5"/>
      <c r="G33" s="21">
        <v>119174</v>
      </c>
      <c r="H33" s="21">
        <v>119174</v>
      </c>
      <c r="I33" s="4" t="s">
        <v>42</v>
      </c>
      <c r="J33" s="4" t="s">
        <v>43</v>
      </c>
      <c r="K33" s="2" t="s">
        <v>44</v>
      </c>
    </row>
    <row r="34" spans="1:11">
      <c r="A34" s="1" t="s">
        <v>40</v>
      </c>
      <c r="B34" s="6" t="s">
        <v>48</v>
      </c>
      <c r="C34" s="2" t="s">
        <v>41</v>
      </c>
      <c r="D34" s="7" t="s">
        <v>29</v>
      </c>
      <c r="E34" s="7" t="s">
        <v>38</v>
      </c>
      <c r="F34" s="5"/>
      <c r="G34" s="21">
        <v>146588</v>
      </c>
      <c r="H34" s="21">
        <v>146588</v>
      </c>
      <c r="I34" s="4" t="s">
        <v>42</v>
      </c>
      <c r="J34" s="4" t="s">
        <v>43</v>
      </c>
      <c r="K34" s="2" t="s">
        <v>44</v>
      </c>
    </row>
    <row r="35" spans="1:11">
      <c r="A35" s="1" t="s">
        <v>40</v>
      </c>
      <c r="B35" s="6" t="s">
        <v>48</v>
      </c>
      <c r="C35" s="2" t="s">
        <v>41</v>
      </c>
      <c r="D35" s="7" t="s">
        <v>30</v>
      </c>
      <c r="E35" s="7" t="s">
        <v>38</v>
      </c>
      <c r="F35" s="5"/>
      <c r="G35" s="21">
        <v>39561</v>
      </c>
      <c r="H35" s="21">
        <v>39561</v>
      </c>
      <c r="I35" s="4" t="s">
        <v>42</v>
      </c>
      <c r="J35" s="4" t="s">
        <v>43</v>
      </c>
      <c r="K35" s="2" t="s">
        <v>44</v>
      </c>
    </row>
    <row r="36" spans="1:11">
      <c r="A36" s="1" t="s">
        <v>40</v>
      </c>
      <c r="B36" s="6" t="s">
        <v>48</v>
      </c>
      <c r="C36" s="2" t="s">
        <v>41</v>
      </c>
      <c r="D36" s="7" t="s">
        <v>31</v>
      </c>
      <c r="E36" s="7" t="s">
        <v>39</v>
      </c>
      <c r="F36" s="5"/>
      <c r="G36" s="21">
        <v>2370896</v>
      </c>
      <c r="H36" s="21">
        <v>2370896</v>
      </c>
      <c r="I36" s="4" t="s">
        <v>42</v>
      </c>
      <c r="J36" s="4" t="s">
        <v>43</v>
      </c>
      <c r="K36" s="2" t="s">
        <v>44</v>
      </c>
    </row>
    <row r="37" spans="1:11">
      <c r="A37" s="1" t="s">
        <v>40</v>
      </c>
      <c r="B37" s="6" t="s">
        <v>48</v>
      </c>
      <c r="C37" s="2" t="s">
        <v>41</v>
      </c>
      <c r="D37" s="7" t="s">
        <v>32</v>
      </c>
      <c r="E37" s="7" t="s">
        <v>39</v>
      </c>
      <c r="F37" s="5"/>
      <c r="G37" s="21">
        <v>1778172</v>
      </c>
      <c r="H37" s="21">
        <v>1778172</v>
      </c>
      <c r="I37" s="4" t="s">
        <v>42</v>
      </c>
      <c r="J37" s="4" t="s">
        <v>43</v>
      </c>
      <c r="K37" s="2" t="s">
        <v>44</v>
      </c>
    </row>
    <row r="38" spans="1:11">
      <c r="A38" s="1" t="s">
        <v>40</v>
      </c>
      <c r="B38" s="6" t="s">
        <v>48</v>
      </c>
      <c r="C38" s="2" t="s">
        <v>41</v>
      </c>
      <c r="D38" s="7" t="s">
        <v>33</v>
      </c>
      <c r="E38" s="7" t="s">
        <v>39</v>
      </c>
      <c r="F38" s="5"/>
      <c r="G38" s="21">
        <v>2370896</v>
      </c>
      <c r="H38" s="21">
        <v>2370896</v>
      </c>
      <c r="I38" s="4" t="s">
        <v>42</v>
      </c>
      <c r="J38" s="4" t="s">
        <v>43</v>
      </c>
      <c r="K38" s="2" t="s">
        <v>44</v>
      </c>
    </row>
    <row r="39" spans="1:11">
      <c r="A39" s="1" t="s">
        <v>40</v>
      </c>
      <c r="B39" s="6" t="s">
        <v>48</v>
      </c>
      <c r="C39" s="2" t="s">
        <v>41</v>
      </c>
      <c r="D39" s="7" t="s">
        <v>34</v>
      </c>
      <c r="E39" s="7" t="s">
        <v>39</v>
      </c>
      <c r="F39" s="5"/>
      <c r="G39" s="21">
        <v>3556344</v>
      </c>
      <c r="H39" s="21">
        <v>3556344</v>
      </c>
      <c r="I39" s="4" t="s">
        <v>42</v>
      </c>
      <c r="J39" s="4" t="s">
        <v>43</v>
      </c>
      <c r="K39" s="2" t="s">
        <v>44</v>
      </c>
    </row>
    <row r="40" spans="1:11">
      <c r="A40" s="1" t="s">
        <v>40</v>
      </c>
      <c r="B40" s="6" t="s">
        <v>48</v>
      </c>
      <c r="C40" s="2" t="s">
        <v>41</v>
      </c>
      <c r="D40" s="7" t="s">
        <v>35</v>
      </c>
      <c r="E40" s="7" t="s">
        <v>39</v>
      </c>
      <c r="F40" s="5"/>
      <c r="G40" s="21">
        <v>1629991</v>
      </c>
      <c r="H40" s="21">
        <v>1629991</v>
      </c>
      <c r="I40" s="4" t="s">
        <v>42</v>
      </c>
      <c r="J40" s="4" t="s">
        <v>43</v>
      </c>
      <c r="K40" s="2" t="s">
        <v>44</v>
      </c>
    </row>
    <row r="41" spans="1:11">
      <c r="A41" s="1" t="s">
        <v>40</v>
      </c>
      <c r="B41" s="6" t="s">
        <v>48</v>
      </c>
      <c r="C41" s="2" t="s">
        <v>41</v>
      </c>
      <c r="D41" s="7" t="s">
        <v>36</v>
      </c>
      <c r="E41" s="7" t="s">
        <v>39</v>
      </c>
      <c r="F41" s="5"/>
      <c r="G41" s="21">
        <v>35000</v>
      </c>
      <c r="H41" s="21">
        <v>35000</v>
      </c>
      <c r="I41" s="4" t="s">
        <v>42</v>
      </c>
      <c r="J41" s="4" t="s">
        <v>43</v>
      </c>
      <c r="K41" s="2" t="s">
        <v>44</v>
      </c>
    </row>
    <row r="42" spans="1:11">
      <c r="H42" s="23">
        <f>SUM(H2:H41)</f>
        <v>26235840</v>
      </c>
    </row>
  </sheetData>
  <autoFilter ref="A1:K42"/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/>
  <cols>
    <col min="1" max="1" width="22.42578125" bestFit="1" customWidth="1"/>
    <col min="2" max="2" width="12" customWidth="1"/>
    <col min="3" max="3" width="16.85546875" customWidth="1"/>
  </cols>
  <sheetData>
    <row r="3" spans="1:3">
      <c r="A3" s="34" t="s">
        <v>128</v>
      </c>
      <c r="B3" s="30" t="s">
        <v>129</v>
      </c>
      <c r="C3" s="30" t="s">
        <v>130</v>
      </c>
    </row>
    <row r="4" spans="1:3">
      <c r="A4" s="35" t="s">
        <v>123</v>
      </c>
      <c r="B4" s="36">
        <v>39</v>
      </c>
      <c r="C4" s="37">
        <v>24457668</v>
      </c>
    </row>
    <row r="5" spans="1:3">
      <c r="A5" s="35" t="s">
        <v>124</v>
      </c>
      <c r="B5" s="36">
        <v>1</v>
      </c>
      <c r="C5" s="37">
        <v>1778172</v>
      </c>
    </row>
    <row r="6" spans="1:3">
      <c r="A6" s="35" t="s">
        <v>127</v>
      </c>
      <c r="B6" s="36">
        <v>40</v>
      </c>
      <c r="C6" s="37">
        <v>26235840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tabSelected="1" workbookViewId="0">
      <selection activeCell="K8" sqref="K8"/>
    </sheetView>
  </sheetViews>
  <sheetFormatPr baseColWidth="10" defaultRowHeight="15"/>
  <cols>
    <col min="2" max="2" width="18.140625" customWidth="1"/>
    <col min="6" max="6" width="23.42578125" customWidth="1"/>
    <col min="11" max="12" width="26.42578125" customWidth="1"/>
    <col min="13" max="13" width="23.42578125" customWidth="1"/>
  </cols>
  <sheetData>
    <row r="1" spans="1:22">
      <c r="I1" s="26">
        <f>SUBTOTAL(9,I3:I42)</f>
        <v>28014012</v>
      </c>
      <c r="J1" s="26">
        <f>SUBTOTAL(9,J3:J42)</f>
        <v>26235840</v>
      </c>
      <c r="N1" s="26">
        <f>SUBTOTAL(9,N3:N42)</f>
        <v>3556344</v>
      </c>
      <c r="O1" s="26">
        <f>SUBTOTAL(9,O3:O42)</f>
        <v>0</v>
      </c>
      <c r="P1" s="26">
        <f>SUBTOTAL(9,P3:P42)</f>
        <v>0</v>
      </c>
      <c r="Q1" s="26">
        <f>SUBTOTAL(9,Q3:Q42)</f>
        <v>1778172</v>
      </c>
      <c r="R1" s="26">
        <f>SUBTOTAL(9,R3:R42)</f>
        <v>1778172</v>
      </c>
      <c r="S1" s="26">
        <f>SUBTOTAL(9,S3:S42)</f>
        <v>0</v>
      </c>
      <c r="T1" s="26">
        <f>SUBTOTAL(9,T3:T42)</f>
        <v>1778172</v>
      </c>
      <c r="U1" s="26"/>
      <c r="V1" s="26">
        <f>SUBTOTAL(9,V3:V42)</f>
        <v>1778172</v>
      </c>
    </row>
    <row r="2" spans="1:22" s="25" customFormat="1" ht="30">
      <c r="A2" s="27" t="s">
        <v>60</v>
      </c>
      <c r="B2" s="27" t="s">
        <v>61</v>
      </c>
      <c r="C2" s="27" t="s">
        <v>62</v>
      </c>
      <c r="D2" s="28" t="s">
        <v>110</v>
      </c>
      <c r="E2" s="29" t="s">
        <v>109</v>
      </c>
      <c r="F2" s="29" t="s">
        <v>108</v>
      </c>
      <c r="G2" s="27" t="s">
        <v>63</v>
      </c>
      <c r="H2" s="27" t="s">
        <v>64</v>
      </c>
      <c r="I2" s="27" t="s">
        <v>49</v>
      </c>
      <c r="J2" s="29" t="s">
        <v>65</v>
      </c>
      <c r="K2" s="29" t="s">
        <v>122</v>
      </c>
      <c r="L2" s="94" t="s">
        <v>171</v>
      </c>
      <c r="M2" s="28" t="s">
        <v>121</v>
      </c>
      <c r="N2" s="28" t="s">
        <v>113</v>
      </c>
      <c r="O2" s="28" t="s">
        <v>114</v>
      </c>
      <c r="P2" s="28" t="s">
        <v>115</v>
      </c>
      <c r="Q2" s="28" t="s">
        <v>116</v>
      </c>
      <c r="R2" s="28" t="s">
        <v>117</v>
      </c>
      <c r="S2" s="28" t="s">
        <v>118</v>
      </c>
      <c r="T2" s="29" t="s">
        <v>119</v>
      </c>
      <c r="U2" s="29" t="s">
        <v>125</v>
      </c>
      <c r="V2" s="28" t="s">
        <v>120</v>
      </c>
    </row>
    <row r="3" spans="1:22">
      <c r="A3" s="30">
        <v>901177664</v>
      </c>
      <c r="B3" s="30" t="s">
        <v>66</v>
      </c>
      <c r="C3" s="30" t="s">
        <v>41</v>
      </c>
      <c r="D3" s="30">
        <v>27804</v>
      </c>
      <c r="E3" s="30" t="s">
        <v>0</v>
      </c>
      <c r="F3" s="30" t="s">
        <v>68</v>
      </c>
      <c r="G3" s="31">
        <v>44991</v>
      </c>
      <c r="H3" s="30"/>
      <c r="I3" s="32">
        <v>326060</v>
      </c>
      <c r="J3" s="32">
        <v>326060</v>
      </c>
      <c r="K3" s="30" t="s">
        <v>123</v>
      </c>
      <c r="L3" s="30" t="s">
        <v>123</v>
      </c>
      <c r="M3" s="30"/>
      <c r="N3" s="32">
        <v>0</v>
      </c>
      <c r="O3" s="32">
        <v>0</v>
      </c>
      <c r="P3" s="32">
        <v>0</v>
      </c>
      <c r="Q3" s="32">
        <v>0</v>
      </c>
      <c r="R3" s="32">
        <v>0</v>
      </c>
      <c r="S3" s="32">
        <v>0</v>
      </c>
      <c r="T3" s="32">
        <v>0</v>
      </c>
      <c r="U3" s="32"/>
      <c r="V3" s="32">
        <v>0</v>
      </c>
    </row>
    <row r="4" spans="1:22">
      <c r="A4" s="30">
        <v>901177664</v>
      </c>
      <c r="B4" s="30" t="s">
        <v>66</v>
      </c>
      <c r="C4" s="30" t="s">
        <v>41</v>
      </c>
      <c r="D4" s="30">
        <v>27182</v>
      </c>
      <c r="E4" s="30" t="s">
        <v>1</v>
      </c>
      <c r="F4" s="30" t="s">
        <v>69</v>
      </c>
      <c r="G4" s="31">
        <v>45020</v>
      </c>
      <c r="H4" s="30"/>
      <c r="I4" s="32">
        <v>35000</v>
      </c>
      <c r="J4" s="32">
        <v>35000</v>
      </c>
      <c r="K4" s="30" t="s">
        <v>123</v>
      </c>
      <c r="L4" s="30" t="s">
        <v>123</v>
      </c>
      <c r="M4" s="30"/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/>
      <c r="V4" s="32">
        <v>0</v>
      </c>
    </row>
    <row r="5" spans="1:22">
      <c r="A5" s="30">
        <v>901177664</v>
      </c>
      <c r="B5" s="30" t="s">
        <v>66</v>
      </c>
      <c r="C5" s="30" t="s">
        <v>41</v>
      </c>
      <c r="D5" s="30">
        <v>27183</v>
      </c>
      <c r="E5" s="30" t="s">
        <v>2</v>
      </c>
      <c r="F5" s="30" t="s">
        <v>70</v>
      </c>
      <c r="G5" s="31">
        <v>45020</v>
      </c>
      <c r="H5" s="30"/>
      <c r="I5" s="32">
        <v>423080</v>
      </c>
      <c r="J5" s="32">
        <v>423080</v>
      </c>
      <c r="K5" s="30" t="s">
        <v>123</v>
      </c>
      <c r="L5" s="30" t="s">
        <v>123</v>
      </c>
      <c r="M5" s="30"/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/>
      <c r="V5" s="32">
        <v>0</v>
      </c>
    </row>
    <row r="6" spans="1:22">
      <c r="A6" s="30">
        <v>901177664</v>
      </c>
      <c r="B6" s="30" t="s">
        <v>66</v>
      </c>
      <c r="C6" s="30" t="s">
        <v>41</v>
      </c>
      <c r="D6" s="30">
        <v>27184</v>
      </c>
      <c r="E6" s="30" t="s">
        <v>3</v>
      </c>
      <c r="F6" s="30" t="s">
        <v>71</v>
      </c>
      <c r="G6" s="31">
        <v>45020</v>
      </c>
      <c r="H6" s="30"/>
      <c r="I6" s="32">
        <v>1696860</v>
      </c>
      <c r="J6" s="32">
        <v>1696860</v>
      </c>
      <c r="K6" s="30" t="s">
        <v>123</v>
      </c>
      <c r="L6" s="30" t="s">
        <v>123</v>
      </c>
      <c r="M6" s="30"/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/>
      <c r="V6" s="32">
        <v>0</v>
      </c>
    </row>
    <row r="7" spans="1:22">
      <c r="A7" s="30">
        <v>901177664</v>
      </c>
      <c r="B7" s="30" t="s">
        <v>66</v>
      </c>
      <c r="C7" s="30" t="s">
        <v>41</v>
      </c>
      <c r="D7" s="30">
        <v>28215</v>
      </c>
      <c r="E7" s="30" t="s">
        <v>45</v>
      </c>
      <c r="F7" s="30" t="s">
        <v>72</v>
      </c>
      <c r="G7" s="31">
        <v>45026</v>
      </c>
      <c r="H7" s="30"/>
      <c r="I7" s="32">
        <v>35000</v>
      </c>
      <c r="J7" s="32">
        <v>35000</v>
      </c>
      <c r="K7" s="30" t="s">
        <v>123</v>
      </c>
      <c r="L7" s="30" t="s">
        <v>123</v>
      </c>
      <c r="M7" s="30"/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/>
      <c r="V7" s="32">
        <v>0</v>
      </c>
    </row>
    <row r="8" spans="1:22">
      <c r="A8" s="30">
        <v>901177664</v>
      </c>
      <c r="B8" s="30" t="s">
        <v>66</v>
      </c>
      <c r="C8" s="30" t="s">
        <v>41</v>
      </c>
      <c r="D8" s="30">
        <v>29336</v>
      </c>
      <c r="E8" s="30" t="s">
        <v>4</v>
      </c>
      <c r="F8" s="30" t="s">
        <v>73</v>
      </c>
      <c r="G8" s="31">
        <v>45058</v>
      </c>
      <c r="H8" s="30"/>
      <c r="I8" s="32">
        <v>520100</v>
      </c>
      <c r="J8" s="32">
        <v>520100</v>
      </c>
      <c r="K8" s="30" t="s">
        <v>123</v>
      </c>
      <c r="L8" s="30" t="s">
        <v>123</v>
      </c>
      <c r="M8" s="30"/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/>
      <c r="V8" s="32">
        <v>0</v>
      </c>
    </row>
    <row r="9" spans="1:22">
      <c r="A9" s="30">
        <v>901177664</v>
      </c>
      <c r="B9" s="30" t="s">
        <v>66</v>
      </c>
      <c r="C9" s="30" t="s">
        <v>41</v>
      </c>
      <c r="D9" s="30">
        <v>29396</v>
      </c>
      <c r="E9" s="30" t="s">
        <v>5</v>
      </c>
      <c r="F9" s="30" t="s">
        <v>74</v>
      </c>
      <c r="G9" s="31">
        <v>45061</v>
      </c>
      <c r="H9" s="30"/>
      <c r="I9" s="32">
        <v>444543</v>
      </c>
      <c r="J9" s="32">
        <v>444543</v>
      </c>
      <c r="K9" s="30" t="s">
        <v>123</v>
      </c>
      <c r="L9" s="30" t="s">
        <v>123</v>
      </c>
      <c r="M9" s="30"/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/>
      <c r="V9" s="32">
        <v>0</v>
      </c>
    </row>
    <row r="10" spans="1:22">
      <c r="A10" s="30">
        <v>901177664</v>
      </c>
      <c r="B10" s="30" t="s">
        <v>66</v>
      </c>
      <c r="C10" s="30" t="s">
        <v>41</v>
      </c>
      <c r="D10" s="30">
        <v>30603</v>
      </c>
      <c r="E10" s="30" t="s">
        <v>67</v>
      </c>
      <c r="F10" s="30" t="s">
        <v>75</v>
      </c>
      <c r="G10" s="31">
        <v>45087</v>
      </c>
      <c r="H10" s="30"/>
      <c r="I10" s="32">
        <v>326060</v>
      </c>
      <c r="J10" s="32">
        <v>326060</v>
      </c>
      <c r="K10" s="30" t="s">
        <v>123</v>
      </c>
      <c r="L10" s="30" t="s">
        <v>123</v>
      </c>
      <c r="M10" s="30"/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/>
      <c r="V10" s="32">
        <v>0</v>
      </c>
    </row>
    <row r="11" spans="1:22">
      <c r="A11" s="30">
        <v>901177664</v>
      </c>
      <c r="B11" s="30" t="s">
        <v>66</v>
      </c>
      <c r="C11" s="30" t="s">
        <v>41</v>
      </c>
      <c r="D11" s="30">
        <v>30616</v>
      </c>
      <c r="E11" s="30" t="s">
        <v>47</v>
      </c>
      <c r="F11" s="30" t="s">
        <v>76</v>
      </c>
      <c r="G11" s="31">
        <v>45090</v>
      </c>
      <c r="H11" s="30"/>
      <c r="I11" s="32">
        <v>3556344</v>
      </c>
      <c r="J11" s="32">
        <v>1778172</v>
      </c>
      <c r="K11" s="30" t="s">
        <v>124</v>
      </c>
      <c r="L11" s="30" t="s">
        <v>124</v>
      </c>
      <c r="M11" s="30" t="s">
        <v>111</v>
      </c>
      <c r="N11" s="32">
        <v>3556344</v>
      </c>
      <c r="O11" s="32">
        <v>0</v>
      </c>
      <c r="P11" s="32">
        <v>0</v>
      </c>
      <c r="Q11" s="32">
        <v>1778172</v>
      </c>
      <c r="R11" s="32">
        <v>1778172</v>
      </c>
      <c r="S11" s="32">
        <v>0</v>
      </c>
      <c r="T11" s="32">
        <v>1778172</v>
      </c>
      <c r="U11" s="33" t="s">
        <v>126</v>
      </c>
      <c r="V11" s="30">
        <v>1778172</v>
      </c>
    </row>
    <row r="12" spans="1:22">
      <c r="A12" s="30">
        <v>901177664</v>
      </c>
      <c r="B12" s="30" t="s">
        <v>66</v>
      </c>
      <c r="C12" s="30" t="s">
        <v>41</v>
      </c>
      <c r="D12" s="30">
        <v>30824</v>
      </c>
      <c r="E12" s="30" t="s">
        <v>9</v>
      </c>
      <c r="F12" s="30" t="s">
        <v>77</v>
      </c>
      <c r="G12" s="31">
        <v>45093</v>
      </c>
      <c r="H12" s="30"/>
      <c r="I12" s="32">
        <v>121275</v>
      </c>
      <c r="J12" s="32">
        <v>121275</v>
      </c>
      <c r="K12" s="30" t="s">
        <v>123</v>
      </c>
      <c r="L12" s="30" t="s">
        <v>123</v>
      </c>
      <c r="M12" s="30"/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/>
      <c r="V12" s="32">
        <v>0</v>
      </c>
    </row>
    <row r="13" spans="1:22">
      <c r="A13" s="30">
        <v>901177664</v>
      </c>
      <c r="B13" s="30" t="s">
        <v>66</v>
      </c>
      <c r="C13" s="30" t="s">
        <v>41</v>
      </c>
      <c r="D13" s="30">
        <v>31150</v>
      </c>
      <c r="E13" s="30" t="s">
        <v>6</v>
      </c>
      <c r="F13" s="30" t="s">
        <v>78</v>
      </c>
      <c r="G13" s="31">
        <v>45104</v>
      </c>
      <c r="H13" s="30"/>
      <c r="I13" s="32">
        <v>1629991</v>
      </c>
      <c r="J13" s="32">
        <v>1629991</v>
      </c>
      <c r="K13" s="30" t="s">
        <v>123</v>
      </c>
      <c r="L13" s="30" t="s">
        <v>123</v>
      </c>
      <c r="M13" s="30"/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/>
      <c r="V13" s="32">
        <v>0</v>
      </c>
    </row>
    <row r="14" spans="1:22">
      <c r="A14" s="30">
        <v>901177664</v>
      </c>
      <c r="B14" s="30" t="s">
        <v>66</v>
      </c>
      <c r="C14" s="30" t="s">
        <v>41</v>
      </c>
      <c r="D14" s="30">
        <v>31152</v>
      </c>
      <c r="E14" s="30" t="s">
        <v>7</v>
      </c>
      <c r="F14" s="30" t="s">
        <v>79</v>
      </c>
      <c r="G14" s="31">
        <v>45104</v>
      </c>
      <c r="H14" s="30"/>
      <c r="I14" s="32">
        <v>200640</v>
      </c>
      <c r="J14" s="32">
        <v>200640</v>
      </c>
      <c r="K14" s="30" t="s">
        <v>123</v>
      </c>
      <c r="L14" s="30" t="s">
        <v>123</v>
      </c>
      <c r="M14" s="30"/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/>
      <c r="V14" s="32">
        <v>0</v>
      </c>
    </row>
    <row r="15" spans="1:22">
      <c r="A15" s="30">
        <v>901177664</v>
      </c>
      <c r="B15" s="30" t="s">
        <v>66</v>
      </c>
      <c r="C15" s="30" t="s">
        <v>41</v>
      </c>
      <c r="D15" s="30">
        <v>31395</v>
      </c>
      <c r="E15" s="30" t="s">
        <v>8</v>
      </c>
      <c r="F15" s="30" t="s">
        <v>80</v>
      </c>
      <c r="G15" s="31">
        <v>45107</v>
      </c>
      <c r="H15" s="30"/>
      <c r="I15" s="32">
        <v>1037267</v>
      </c>
      <c r="J15" s="32">
        <v>1037267</v>
      </c>
      <c r="K15" s="30" t="s">
        <v>123</v>
      </c>
      <c r="L15" s="30" t="s">
        <v>123</v>
      </c>
      <c r="M15" s="30" t="s">
        <v>112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/>
      <c r="V15" s="32">
        <v>0</v>
      </c>
    </row>
    <row r="16" spans="1:22">
      <c r="A16" s="30">
        <v>901177664</v>
      </c>
      <c r="B16" s="30" t="s">
        <v>66</v>
      </c>
      <c r="C16" s="30" t="s">
        <v>41</v>
      </c>
      <c r="D16" s="30">
        <v>32047</v>
      </c>
      <c r="E16" s="30" t="s">
        <v>10</v>
      </c>
      <c r="F16" s="30" t="s">
        <v>81</v>
      </c>
      <c r="G16" s="31">
        <v>45121</v>
      </c>
      <c r="H16" s="30"/>
      <c r="I16" s="32">
        <v>1357200</v>
      </c>
      <c r="J16" s="32">
        <v>1357200</v>
      </c>
      <c r="K16" s="30" t="s">
        <v>123</v>
      </c>
      <c r="L16" s="30" t="s">
        <v>123</v>
      </c>
      <c r="M16" s="30" t="s">
        <v>112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/>
      <c r="V16" s="32">
        <v>0</v>
      </c>
    </row>
    <row r="17" spans="1:22">
      <c r="A17" s="30">
        <v>901177664</v>
      </c>
      <c r="B17" s="30" t="s">
        <v>66</v>
      </c>
      <c r="C17" s="30" t="s">
        <v>41</v>
      </c>
      <c r="D17" s="30">
        <v>32048</v>
      </c>
      <c r="E17" s="30" t="s">
        <v>11</v>
      </c>
      <c r="F17" s="30" t="s">
        <v>82</v>
      </c>
      <c r="G17" s="31">
        <v>45121</v>
      </c>
      <c r="H17" s="30"/>
      <c r="I17" s="32">
        <v>326060</v>
      </c>
      <c r="J17" s="32">
        <v>326060</v>
      </c>
      <c r="K17" s="30" t="s">
        <v>123</v>
      </c>
      <c r="L17" s="30" t="s">
        <v>123</v>
      </c>
      <c r="M17" s="30" t="s">
        <v>112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/>
      <c r="V17" s="32">
        <v>0</v>
      </c>
    </row>
    <row r="18" spans="1:22">
      <c r="A18" s="30">
        <v>901177664</v>
      </c>
      <c r="B18" s="30" t="s">
        <v>66</v>
      </c>
      <c r="C18" s="30" t="s">
        <v>41</v>
      </c>
      <c r="D18" s="30">
        <v>32049</v>
      </c>
      <c r="E18" s="30" t="s">
        <v>12</v>
      </c>
      <c r="F18" s="30" t="s">
        <v>83</v>
      </c>
      <c r="G18" s="31">
        <v>45121</v>
      </c>
      <c r="H18" s="30"/>
      <c r="I18" s="32">
        <v>194040</v>
      </c>
      <c r="J18" s="32">
        <v>194040</v>
      </c>
      <c r="K18" s="30" t="s">
        <v>123</v>
      </c>
      <c r="L18" s="30" t="s">
        <v>123</v>
      </c>
      <c r="M18" s="30" t="s">
        <v>112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/>
      <c r="V18" s="32">
        <v>0</v>
      </c>
    </row>
    <row r="19" spans="1:22">
      <c r="A19" s="30">
        <v>901177664</v>
      </c>
      <c r="B19" s="30" t="s">
        <v>66</v>
      </c>
      <c r="C19" s="30" t="s">
        <v>41</v>
      </c>
      <c r="D19" s="30">
        <v>32050</v>
      </c>
      <c r="E19" s="30" t="s">
        <v>13</v>
      </c>
      <c r="F19" s="30" t="s">
        <v>84</v>
      </c>
      <c r="G19" s="31">
        <v>45121</v>
      </c>
      <c r="H19" s="30"/>
      <c r="I19" s="32">
        <v>291060</v>
      </c>
      <c r="J19" s="32">
        <v>291060</v>
      </c>
      <c r="K19" s="30" t="s">
        <v>123</v>
      </c>
      <c r="L19" s="30" t="s">
        <v>123</v>
      </c>
      <c r="M19" s="30" t="s">
        <v>112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/>
      <c r="V19" s="32">
        <v>0</v>
      </c>
    </row>
    <row r="20" spans="1:22">
      <c r="A20" s="30">
        <v>901177664</v>
      </c>
      <c r="B20" s="30" t="s">
        <v>66</v>
      </c>
      <c r="C20" s="30" t="s">
        <v>41</v>
      </c>
      <c r="D20" s="30">
        <v>33365</v>
      </c>
      <c r="E20" s="30" t="s">
        <v>14</v>
      </c>
      <c r="F20" s="30" t="s">
        <v>85</v>
      </c>
      <c r="G20" s="31" t="s">
        <v>37</v>
      </c>
      <c r="H20" s="30"/>
      <c r="I20" s="32">
        <v>35000</v>
      </c>
      <c r="J20" s="32">
        <v>35000</v>
      </c>
      <c r="K20" s="30" t="s">
        <v>123</v>
      </c>
      <c r="L20" s="30" t="e">
        <v>#N/A</v>
      </c>
      <c r="M20" s="30" t="s">
        <v>112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/>
      <c r="V20" s="32">
        <v>0</v>
      </c>
    </row>
    <row r="21" spans="1:22">
      <c r="A21" s="30">
        <v>901177664</v>
      </c>
      <c r="B21" s="30" t="s">
        <v>66</v>
      </c>
      <c r="C21" s="30" t="s">
        <v>41</v>
      </c>
      <c r="D21" s="30">
        <v>33366</v>
      </c>
      <c r="E21" s="30" t="s">
        <v>15</v>
      </c>
      <c r="F21" s="30" t="s">
        <v>86</v>
      </c>
      <c r="G21" s="31" t="s">
        <v>37</v>
      </c>
      <c r="H21" s="30"/>
      <c r="I21" s="32">
        <v>35000</v>
      </c>
      <c r="J21" s="32">
        <v>35000</v>
      </c>
      <c r="K21" s="30" t="s">
        <v>123</v>
      </c>
      <c r="L21" s="30" t="e">
        <v>#N/A</v>
      </c>
      <c r="M21" s="30" t="s">
        <v>112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/>
      <c r="V21" s="32">
        <v>0</v>
      </c>
    </row>
    <row r="22" spans="1:22">
      <c r="A22" s="30">
        <v>901177664</v>
      </c>
      <c r="B22" s="30" t="s">
        <v>66</v>
      </c>
      <c r="C22" s="30" t="s">
        <v>41</v>
      </c>
      <c r="D22" s="30">
        <v>33367</v>
      </c>
      <c r="E22" s="30" t="s">
        <v>16</v>
      </c>
      <c r="F22" s="30" t="s">
        <v>87</v>
      </c>
      <c r="G22" s="31" t="s">
        <v>37</v>
      </c>
      <c r="H22" s="30"/>
      <c r="I22" s="32">
        <v>35000</v>
      </c>
      <c r="J22" s="32">
        <v>35000</v>
      </c>
      <c r="K22" s="30" t="s">
        <v>123</v>
      </c>
      <c r="L22" s="30" t="e">
        <v>#N/A</v>
      </c>
      <c r="M22" s="30" t="s">
        <v>112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/>
      <c r="V22" s="32">
        <v>0</v>
      </c>
    </row>
    <row r="23" spans="1:22">
      <c r="A23" s="30">
        <v>901177664</v>
      </c>
      <c r="B23" s="30" t="s">
        <v>66</v>
      </c>
      <c r="C23" s="30" t="s">
        <v>41</v>
      </c>
      <c r="D23" s="30">
        <v>33369</v>
      </c>
      <c r="E23" s="30" t="s">
        <v>17</v>
      </c>
      <c r="F23" s="30" t="s">
        <v>88</v>
      </c>
      <c r="G23" s="31" t="s">
        <v>37</v>
      </c>
      <c r="H23" s="30"/>
      <c r="I23" s="32">
        <v>35000</v>
      </c>
      <c r="J23" s="32">
        <v>35000</v>
      </c>
      <c r="K23" s="30" t="s">
        <v>123</v>
      </c>
      <c r="L23" s="30" t="e">
        <v>#N/A</v>
      </c>
      <c r="M23" s="30" t="s">
        <v>112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/>
      <c r="V23" s="32">
        <v>0</v>
      </c>
    </row>
    <row r="24" spans="1:22">
      <c r="A24" s="30">
        <v>901177664</v>
      </c>
      <c r="B24" s="30" t="s">
        <v>66</v>
      </c>
      <c r="C24" s="30" t="s">
        <v>41</v>
      </c>
      <c r="D24" s="30">
        <v>33370</v>
      </c>
      <c r="E24" s="30" t="s">
        <v>18</v>
      </c>
      <c r="F24" s="30" t="s">
        <v>89</v>
      </c>
      <c r="G24" s="31" t="s">
        <v>37</v>
      </c>
      <c r="H24" s="30"/>
      <c r="I24" s="32">
        <v>204785</v>
      </c>
      <c r="J24" s="32">
        <v>204785</v>
      </c>
      <c r="K24" s="30" t="s">
        <v>123</v>
      </c>
      <c r="L24" s="30" t="e">
        <v>#N/A</v>
      </c>
      <c r="M24" s="30" t="s">
        <v>112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/>
      <c r="V24" s="32">
        <v>0</v>
      </c>
    </row>
    <row r="25" spans="1:22">
      <c r="A25" s="30">
        <v>901177664</v>
      </c>
      <c r="B25" s="30" t="s">
        <v>66</v>
      </c>
      <c r="C25" s="30" t="s">
        <v>41</v>
      </c>
      <c r="D25" s="30">
        <v>33372</v>
      </c>
      <c r="E25" s="30" t="s">
        <v>19</v>
      </c>
      <c r="F25" s="30" t="s">
        <v>90</v>
      </c>
      <c r="G25" s="31" t="s">
        <v>37</v>
      </c>
      <c r="H25" s="30"/>
      <c r="I25" s="32">
        <v>35000</v>
      </c>
      <c r="J25" s="32">
        <v>35000</v>
      </c>
      <c r="K25" s="30" t="s">
        <v>123</v>
      </c>
      <c r="L25" s="30" t="e">
        <v>#N/A</v>
      </c>
      <c r="M25" s="30" t="s">
        <v>112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/>
      <c r="V25" s="32">
        <v>0</v>
      </c>
    </row>
    <row r="26" spans="1:22">
      <c r="A26" s="30">
        <v>901177664</v>
      </c>
      <c r="B26" s="30" t="s">
        <v>66</v>
      </c>
      <c r="C26" s="30" t="s">
        <v>41</v>
      </c>
      <c r="D26" s="30">
        <v>33373</v>
      </c>
      <c r="E26" s="30" t="s">
        <v>20</v>
      </c>
      <c r="F26" s="30" t="s">
        <v>91</v>
      </c>
      <c r="G26" s="31" t="s">
        <v>37</v>
      </c>
      <c r="H26" s="30"/>
      <c r="I26" s="32">
        <v>35000</v>
      </c>
      <c r="J26" s="32">
        <v>35000</v>
      </c>
      <c r="K26" s="30" t="s">
        <v>123</v>
      </c>
      <c r="L26" s="30" t="e">
        <v>#N/A</v>
      </c>
      <c r="M26" s="30" t="s">
        <v>112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/>
      <c r="V26" s="32">
        <v>0</v>
      </c>
    </row>
    <row r="27" spans="1:22">
      <c r="A27" s="30">
        <v>901177664</v>
      </c>
      <c r="B27" s="30" t="s">
        <v>66</v>
      </c>
      <c r="C27" s="30" t="s">
        <v>41</v>
      </c>
      <c r="D27" s="30">
        <v>33380</v>
      </c>
      <c r="E27" s="30" t="s">
        <v>21</v>
      </c>
      <c r="F27" s="30" t="s">
        <v>92</v>
      </c>
      <c r="G27" s="31" t="s">
        <v>37</v>
      </c>
      <c r="H27" s="30"/>
      <c r="I27" s="32">
        <v>326060</v>
      </c>
      <c r="J27" s="32">
        <v>326060</v>
      </c>
      <c r="K27" s="30" t="s">
        <v>123</v>
      </c>
      <c r="L27" s="30" t="e">
        <v>#N/A</v>
      </c>
      <c r="M27" s="30" t="s">
        <v>112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/>
      <c r="V27" s="32">
        <v>0</v>
      </c>
    </row>
    <row r="28" spans="1:22">
      <c r="A28" s="30">
        <v>901177664</v>
      </c>
      <c r="B28" s="30" t="s">
        <v>66</v>
      </c>
      <c r="C28" s="30" t="s">
        <v>41</v>
      </c>
      <c r="D28" s="30">
        <v>33383</v>
      </c>
      <c r="E28" s="30" t="s">
        <v>22</v>
      </c>
      <c r="F28" s="30" t="s">
        <v>93</v>
      </c>
      <c r="G28" s="31" t="s">
        <v>37</v>
      </c>
      <c r="H28" s="30"/>
      <c r="I28" s="32">
        <v>495845</v>
      </c>
      <c r="J28" s="32">
        <v>495845</v>
      </c>
      <c r="K28" s="30" t="s">
        <v>123</v>
      </c>
      <c r="L28" s="30" t="e">
        <v>#N/A</v>
      </c>
      <c r="M28" s="30" t="s">
        <v>112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/>
      <c r="V28" s="32">
        <v>0</v>
      </c>
    </row>
    <row r="29" spans="1:22">
      <c r="A29" s="30">
        <v>901177664</v>
      </c>
      <c r="B29" s="30" t="s">
        <v>66</v>
      </c>
      <c r="C29" s="30" t="s">
        <v>41</v>
      </c>
      <c r="D29" s="30">
        <v>33386</v>
      </c>
      <c r="E29" s="30" t="s">
        <v>23</v>
      </c>
      <c r="F29" s="30" t="s">
        <v>94</v>
      </c>
      <c r="G29" s="31" t="s">
        <v>37</v>
      </c>
      <c r="H29" s="30"/>
      <c r="I29" s="32">
        <v>35000</v>
      </c>
      <c r="J29" s="32">
        <v>35000</v>
      </c>
      <c r="K29" s="30" t="s">
        <v>123</v>
      </c>
      <c r="L29" s="30" t="e">
        <v>#N/A</v>
      </c>
      <c r="M29" s="30" t="s">
        <v>112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/>
      <c r="V29" s="32">
        <v>0</v>
      </c>
    </row>
    <row r="30" spans="1:22">
      <c r="A30" s="30">
        <v>901177664</v>
      </c>
      <c r="B30" s="30" t="s">
        <v>66</v>
      </c>
      <c r="C30" s="30" t="s">
        <v>41</v>
      </c>
      <c r="D30" s="30">
        <v>33390</v>
      </c>
      <c r="E30" s="30" t="s">
        <v>24</v>
      </c>
      <c r="F30" s="30" t="s">
        <v>95</v>
      </c>
      <c r="G30" s="31" t="s">
        <v>37</v>
      </c>
      <c r="H30" s="30"/>
      <c r="I30" s="32">
        <v>617120</v>
      </c>
      <c r="J30" s="32">
        <v>617120</v>
      </c>
      <c r="K30" s="30" t="s">
        <v>123</v>
      </c>
      <c r="L30" s="30" t="e">
        <v>#N/A</v>
      </c>
      <c r="M30" s="30" t="s">
        <v>112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/>
      <c r="V30" s="32">
        <v>0</v>
      </c>
    </row>
    <row r="31" spans="1:22">
      <c r="A31" s="30">
        <v>901177664</v>
      </c>
      <c r="B31" s="30" t="s">
        <v>66</v>
      </c>
      <c r="C31" s="30" t="s">
        <v>41</v>
      </c>
      <c r="D31" s="30">
        <v>33405</v>
      </c>
      <c r="E31" s="30" t="s">
        <v>25</v>
      </c>
      <c r="F31" s="30" t="s">
        <v>96</v>
      </c>
      <c r="G31" s="31" t="s">
        <v>37</v>
      </c>
      <c r="H31" s="30"/>
      <c r="I31" s="32">
        <v>1404000</v>
      </c>
      <c r="J31" s="32">
        <v>1404000</v>
      </c>
      <c r="K31" s="30" t="s">
        <v>123</v>
      </c>
      <c r="L31" s="30" t="e">
        <v>#N/A</v>
      </c>
      <c r="M31" s="30" t="s">
        <v>112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/>
      <c r="V31" s="32">
        <v>0</v>
      </c>
    </row>
    <row r="32" spans="1:22">
      <c r="A32" s="30">
        <v>901177664</v>
      </c>
      <c r="B32" s="30" t="s">
        <v>66</v>
      </c>
      <c r="C32" s="30" t="s">
        <v>41</v>
      </c>
      <c r="D32" s="30">
        <v>33681</v>
      </c>
      <c r="E32" s="30" t="s">
        <v>26</v>
      </c>
      <c r="F32" s="30" t="s">
        <v>97</v>
      </c>
      <c r="G32" s="31" t="s">
        <v>38</v>
      </c>
      <c r="H32" s="30"/>
      <c r="I32" s="32">
        <v>38588</v>
      </c>
      <c r="J32" s="32">
        <v>38588</v>
      </c>
      <c r="K32" s="30" t="s">
        <v>123</v>
      </c>
      <c r="L32" s="30" t="e">
        <v>#N/A</v>
      </c>
      <c r="M32" s="30" t="s">
        <v>112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/>
      <c r="V32" s="32">
        <v>0</v>
      </c>
    </row>
    <row r="33" spans="1:22">
      <c r="A33" s="30">
        <v>901177664</v>
      </c>
      <c r="B33" s="30" t="s">
        <v>66</v>
      </c>
      <c r="C33" s="30" t="s">
        <v>41</v>
      </c>
      <c r="D33" s="30">
        <v>33683</v>
      </c>
      <c r="E33" s="30" t="s">
        <v>27</v>
      </c>
      <c r="F33" s="30" t="s">
        <v>98</v>
      </c>
      <c r="G33" s="31" t="s">
        <v>38</v>
      </c>
      <c r="H33" s="30"/>
      <c r="I33" s="32">
        <v>115412</v>
      </c>
      <c r="J33" s="32">
        <v>115412</v>
      </c>
      <c r="K33" s="30" t="s">
        <v>123</v>
      </c>
      <c r="L33" s="30" t="e">
        <v>#N/A</v>
      </c>
      <c r="M33" s="30" t="s">
        <v>112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/>
      <c r="V33" s="32">
        <v>0</v>
      </c>
    </row>
    <row r="34" spans="1:22">
      <c r="A34" s="30">
        <v>901177664</v>
      </c>
      <c r="B34" s="30" t="s">
        <v>66</v>
      </c>
      <c r="C34" s="30" t="s">
        <v>41</v>
      </c>
      <c r="D34" s="30">
        <v>33684</v>
      </c>
      <c r="E34" s="30" t="s">
        <v>28</v>
      </c>
      <c r="F34" s="30" t="s">
        <v>99</v>
      </c>
      <c r="G34" s="31" t="s">
        <v>38</v>
      </c>
      <c r="H34" s="30"/>
      <c r="I34" s="32">
        <v>119174</v>
      </c>
      <c r="J34" s="32">
        <v>119174</v>
      </c>
      <c r="K34" s="30" t="s">
        <v>123</v>
      </c>
      <c r="L34" s="30" t="e">
        <v>#N/A</v>
      </c>
      <c r="M34" s="30" t="s">
        <v>112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/>
      <c r="V34" s="32">
        <v>0</v>
      </c>
    </row>
    <row r="35" spans="1:22">
      <c r="A35" s="30">
        <v>901177664</v>
      </c>
      <c r="B35" s="30" t="s">
        <v>66</v>
      </c>
      <c r="C35" s="30" t="s">
        <v>41</v>
      </c>
      <c r="D35" s="30">
        <v>33685</v>
      </c>
      <c r="E35" s="30" t="s">
        <v>29</v>
      </c>
      <c r="F35" s="30" t="s">
        <v>100</v>
      </c>
      <c r="G35" s="31" t="s">
        <v>38</v>
      </c>
      <c r="H35" s="30"/>
      <c r="I35" s="32">
        <v>146588</v>
      </c>
      <c r="J35" s="32">
        <v>146588</v>
      </c>
      <c r="K35" s="30" t="s">
        <v>123</v>
      </c>
      <c r="L35" s="30" t="e">
        <v>#N/A</v>
      </c>
      <c r="M35" s="30" t="s">
        <v>112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/>
      <c r="V35" s="32">
        <v>0</v>
      </c>
    </row>
    <row r="36" spans="1:22">
      <c r="A36" s="30">
        <v>901177664</v>
      </c>
      <c r="B36" s="30" t="s">
        <v>66</v>
      </c>
      <c r="C36" s="30" t="s">
        <v>41</v>
      </c>
      <c r="D36" s="30">
        <v>33686</v>
      </c>
      <c r="E36" s="30" t="s">
        <v>30</v>
      </c>
      <c r="F36" s="30" t="s">
        <v>101</v>
      </c>
      <c r="G36" s="31" t="s">
        <v>38</v>
      </c>
      <c r="H36" s="30"/>
      <c r="I36" s="32">
        <v>39561</v>
      </c>
      <c r="J36" s="32">
        <v>39561</v>
      </c>
      <c r="K36" s="30" t="s">
        <v>123</v>
      </c>
      <c r="L36" s="30" t="e">
        <v>#N/A</v>
      </c>
      <c r="M36" s="30" t="s">
        <v>112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/>
      <c r="V36" s="32">
        <v>0</v>
      </c>
    </row>
    <row r="37" spans="1:22">
      <c r="A37" s="30">
        <v>901177664</v>
      </c>
      <c r="B37" s="30" t="s">
        <v>66</v>
      </c>
      <c r="C37" s="30" t="s">
        <v>41</v>
      </c>
      <c r="D37" s="30">
        <v>33760</v>
      </c>
      <c r="E37" s="30" t="s">
        <v>31</v>
      </c>
      <c r="F37" s="30" t="s">
        <v>102</v>
      </c>
      <c r="G37" s="31" t="s">
        <v>39</v>
      </c>
      <c r="H37" s="30"/>
      <c r="I37" s="32">
        <v>2370896</v>
      </c>
      <c r="J37" s="32">
        <v>2370896</v>
      </c>
      <c r="K37" s="30" t="s">
        <v>123</v>
      </c>
      <c r="L37" s="30" t="e">
        <v>#N/A</v>
      </c>
      <c r="M37" s="30" t="s">
        <v>112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/>
      <c r="V37" s="32">
        <v>0</v>
      </c>
    </row>
    <row r="38" spans="1:22">
      <c r="A38" s="30">
        <v>901177664</v>
      </c>
      <c r="B38" s="30" t="s">
        <v>66</v>
      </c>
      <c r="C38" s="30" t="s">
        <v>41</v>
      </c>
      <c r="D38" s="30">
        <v>33761</v>
      </c>
      <c r="E38" s="30" t="s">
        <v>32</v>
      </c>
      <c r="F38" s="30" t="s">
        <v>103</v>
      </c>
      <c r="G38" s="31" t="s">
        <v>39</v>
      </c>
      <c r="H38" s="30"/>
      <c r="I38" s="32">
        <v>1778172</v>
      </c>
      <c r="J38" s="32">
        <v>1778172</v>
      </c>
      <c r="K38" s="30" t="s">
        <v>123</v>
      </c>
      <c r="L38" s="30" t="e">
        <v>#N/A</v>
      </c>
      <c r="M38" s="30" t="s">
        <v>112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/>
      <c r="V38" s="32">
        <v>0</v>
      </c>
    </row>
    <row r="39" spans="1:22">
      <c r="A39" s="30">
        <v>901177664</v>
      </c>
      <c r="B39" s="30" t="s">
        <v>66</v>
      </c>
      <c r="C39" s="30" t="s">
        <v>41</v>
      </c>
      <c r="D39" s="30">
        <v>33762</v>
      </c>
      <c r="E39" s="30" t="s">
        <v>33</v>
      </c>
      <c r="F39" s="30" t="s">
        <v>104</v>
      </c>
      <c r="G39" s="31" t="s">
        <v>39</v>
      </c>
      <c r="H39" s="30"/>
      <c r="I39" s="32">
        <v>2370896</v>
      </c>
      <c r="J39" s="32">
        <v>2370896</v>
      </c>
      <c r="K39" s="30" t="s">
        <v>123</v>
      </c>
      <c r="L39" s="30" t="e">
        <v>#N/A</v>
      </c>
      <c r="M39" s="30" t="s">
        <v>112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/>
      <c r="V39" s="32">
        <v>0</v>
      </c>
    </row>
    <row r="40" spans="1:22">
      <c r="A40" s="30">
        <v>901177664</v>
      </c>
      <c r="B40" s="30" t="s">
        <v>66</v>
      </c>
      <c r="C40" s="30" t="s">
        <v>41</v>
      </c>
      <c r="D40" s="30">
        <v>33763</v>
      </c>
      <c r="E40" s="30" t="s">
        <v>34</v>
      </c>
      <c r="F40" s="30" t="s">
        <v>105</v>
      </c>
      <c r="G40" s="31" t="s">
        <v>39</v>
      </c>
      <c r="H40" s="30"/>
      <c r="I40" s="32">
        <v>3556344</v>
      </c>
      <c r="J40" s="32">
        <v>3556344</v>
      </c>
      <c r="K40" s="30" t="s">
        <v>123</v>
      </c>
      <c r="L40" s="30" t="e">
        <v>#N/A</v>
      </c>
      <c r="M40" s="30" t="s">
        <v>112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/>
      <c r="V40" s="32">
        <v>0</v>
      </c>
    </row>
    <row r="41" spans="1:22">
      <c r="A41" s="30">
        <v>901177664</v>
      </c>
      <c r="B41" s="30" t="s">
        <v>66</v>
      </c>
      <c r="C41" s="30" t="s">
        <v>41</v>
      </c>
      <c r="D41" s="30">
        <v>33783</v>
      </c>
      <c r="E41" s="30" t="s">
        <v>35</v>
      </c>
      <c r="F41" s="30" t="s">
        <v>106</v>
      </c>
      <c r="G41" s="31" t="s">
        <v>39</v>
      </c>
      <c r="H41" s="30"/>
      <c r="I41" s="32">
        <v>1629991</v>
      </c>
      <c r="J41" s="32">
        <v>1629991</v>
      </c>
      <c r="K41" s="30" t="s">
        <v>123</v>
      </c>
      <c r="L41" s="30" t="e">
        <v>#N/A</v>
      </c>
      <c r="M41" s="30" t="s">
        <v>112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/>
      <c r="V41" s="32">
        <v>0</v>
      </c>
    </row>
    <row r="42" spans="1:22">
      <c r="A42" s="30">
        <v>901177664</v>
      </c>
      <c r="B42" s="30" t="s">
        <v>66</v>
      </c>
      <c r="C42" s="30" t="s">
        <v>41</v>
      </c>
      <c r="D42" s="30">
        <v>33787</v>
      </c>
      <c r="E42" s="30" t="s">
        <v>36</v>
      </c>
      <c r="F42" s="30" t="s">
        <v>107</v>
      </c>
      <c r="G42" s="31" t="s">
        <v>39</v>
      </c>
      <c r="H42" s="30"/>
      <c r="I42" s="32">
        <v>35000</v>
      </c>
      <c r="J42" s="32">
        <v>35000</v>
      </c>
      <c r="K42" s="30" t="s">
        <v>123</v>
      </c>
      <c r="L42" s="30" t="e">
        <v>#N/A</v>
      </c>
      <c r="M42" s="30" t="s">
        <v>112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/>
      <c r="V42" s="32">
        <v>0</v>
      </c>
    </row>
  </sheetData>
  <autoFilter ref="A2:V4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F24" sqref="F24"/>
    </sheetView>
  </sheetViews>
  <sheetFormatPr baseColWidth="10" defaultRowHeight="12.75"/>
  <cols>
    <col min="1" max="1" width="1" style="38" customWidth="1"/>
    <col min="2" max="2" width="11.42578125" style="38"/>
    <col min="3" max="3" width="17.5703125" style="38" customWidth="1"/>
    <col min="4" max="4" width="11.5703125" style="38" customWidth="1"/>
    <col min="5" max="8" width="11.42578125" style="38"/>
    <col min="9" max="9" width="22.5703125" style="38" customWidth="1"/>
    <col min="10" max="10" width="14" style="38" customWidth="1"/>
    <col min="11" max="11" width="1.7109375" style="38" customWidth="1"/>
    <col min="12" max="12" width="11.42578125" style="38"/>
    <col min="13" max="13" width="17.42578125" style="38" customWidth="1"/>
    <col min="14" max="14" width="11.42578125" style="38"/>
    <col min="15" max="15" width="14.7109375" style="38" customWidth="1"/>
    <col min="16" max="221" width="11.42578125" style="38"/>
    <col min="222" max="222" width="4.42578125" style="38" customWidth="1"/>
    <col min="223" max="223" width="11.42578125" style="38"/>
    <col min="224" max="224" width="17.5703125" style="38" customWidth="1"/>
    <col min="225" max="225" width="11.5703125" style="38" customWidth="1"/>
    <col min="226" max="229" width="11.42578125" style="38"/>
    <col min="230" max="230" width="22.5703125" style="38" customWidth="1"/>
    <col min="231" max="231" width="14" style="38" customWidth="1"/>
    <col min="232" max="232" width="1.7109375" style="38" customWidth="1"/>
    <col min="233" max="477" width="11.42578125" style="38"/>
    <col min="478" max="478" width="4.42578125" style="38" customWidth="1"/>
    <col min="479" max="479" width="11.42578125" style="38"/>
    <col min="480" max="480" width="17.5703125" style="38" customWidth="1"/>
    <col min="481" max="481" width="11.5703125" style="38" customWidth="1"/>
    <col min="482" max="485" width="11.42578125" style="38"/>
    <col min="486" max="486" width="22.5703125" style="38" customWidth="1"/>
    <col min="487" max="487" width="14" style="38" customWidth="1"/>
    <col min="488" max="488" width="1.7109375" style="38" customWidth="1"/>
    <col min="489" max="733" width="11.42578125" style="38"/>
    <col min="734" max="734" width="4.42578125" style="38" customWidth="1"/>
    <col min="735" max="735" width="11.42578125" style="38"/>
    <col min="736" max="736" width="17.5703125" style="38" customWidth="1"/>
    <col min="737" max="737" width="11.5703125" style="38" customWidth="1"/>
    <col min="738" max="741" width="11.42578125" style="38"/>
    <col min="742" max="742" width="22.5703125" style="38" customWidth="1"/>
    <col min="743" max="743" width="14" style="38" customWidth="1"/>
    <col min="744" max="744" width="1.7109375" style="38" customWidth="1"/>
    <col min="745" max="989" width="11.42578125" style="38"/>
    <col min="990" max="990" width="4.42578125" style="38" customWidth="1"/>
    <col min="991" max="991" width="11.42578125" style="38"/>
    <col min="992" max="992" width="17.5703125" style="38" customWidth="1"/>
    <col min="993" max="993" width="11.5703125" style="38" customWidth="1"/>
    <col min="994" max="997" width="11.42578125" style="38"/>
    <col min="998" max="998" width="22.5703125" style="38" customWidth="1"/>
    <col min="999" max="999" width="14" style="38" customWidth="1"/>
    <col min="1000" max="1000" width="1.7109375" style="38" customWidth="1"/>
    <col min="1001" max="1245" width="11.42578125" style="38"/>
    <col min="1246" max="1246" width="4.42578125" style="38" customWidth="1"/>
    <col min="1247" max="1247" width="11.42578125" style="38"/>
    <col min="1248" max="1248" width="17.5703125" style="38" customWidth="1"/>
    <col min="1249" max="1249" width="11.5703125" style="38" customWidth="1"/>
    <col min="1250" max="1253" width="11.42578125" style="38"/>
    <col min="1254" max="1254" width="22.5703125" style="38" customWidth="1"/>
    <col min="1255" max="1255" width="14" style="38" customWidth="1"/>
    <col min="1256" max="1256" width="1.7109375" style="38" customWidth="1"/>
    <col min="1257" max="1501" width="11.42578125" style="38"/>
    <col min="1502" max="1502" width="4.42578125" style="38" customWidth="1"/>
    <col min="1503" max="1503" width="11.42578125" style="38"/>
    <col min="1504" max="1504" width="17.5703125" style="38" customWidth="1"/>
    <col min="1505" max="1505" width="11.5703125" style="38" customWidth="1"/>
    <col min="1506" max="1509" width="11.42578125" style="38"/>
    <col min="1510" max="1510" width="22.5703125" style="38" customWidth="1"/>
    <col min="1511" max="1511" width="14" style="38" customWidth="1"/>
    <col min="1512" max="1512" width="1.7109375" style="38" customWidth="1"/>
    <col min="1513" max="1757" width="11.42578125" style="38"/>
    <col min="1758" max="1758" width="4.42578125" style="38" customWidth="1"/>
    <col min="1759" max="1759" width="11.42578125" style="38"/>
    <col min="1760" max="1760" width="17.5703125" style="38" customWidth="1"/>
    <col min="1761" max="1761" width="11.5703125" style="38" customWidth="1"/>
    <col min="1762" max="1765" width="11.42578125" style="38"/>
    <col min="1766" max="1766" width="22.5703125" style="38" customWidth="1"/>
    <col min="1767" max="1767" width="14" style="38" customWidth="1"/>
    <col min="1768" max="1768" width="1.7109375" style="38" customWidth="1"/>
    <col min="1769" max="2013" width="11.42578125" style="38"/>
    <col min="2014" max="2014" width="4.42578125" style="38" customWidth="1"/>
    <col min="2015" max="2015" width="11.42578125" style="38"/>
    <col min="2016" max="2016" width="17.5703125" style="38" customWidth="1"/>
    <col min="2017" max="2017" width="11.5703125" style="38" customWidth="1"/>
    <col min="2018" max="2021" width="11.42578125" style="38"/>
    <col min="2022" max="2022" width="22.5703125" style="38" customWidth="1"/>
    <col min="2023" max="2023" width="14" style="38" customWidth="1"/>
    <col min="2024" max="2024" width="1.7109375" style="38" customWidth="1"/>
    <col min="2025" max="2269" width="11.42578125" style="38"/>
    <col min="2270" max="2270" width="4.42578125" style="38" customWidth="1"/>
    <col min="2271" max="2271" width="11.42578125" style="38"/>
    <col min="2272" max="2272" width="17.5703125" style="38" customWidth="1"/>
    <col min="2273" max="2273" width="11.5703125" style="38" customWidth="1"/>
    <col min="2274" max="2277" width="11.42578125" style="38"/>
    <col min="2278" max="2278" width="22.5703125" style="38" customWidth="1"/>
    <col min="2279" max="2279" width="14" style="38" customWidth="1"/>
    <col min="2280" max="2280" width="1.7109375" style="38" customWidth="1"/>
    <col min="2281" max="2525" width="11.42578125" style="38"/>
    <col min="2526" max="2526" width="4.42578125" style="38" customWidth="1"/>
    <col min="2527" max="2527" width="11.42578125" style="38"/>
    <col min="2528" max="2528" width="17.5703125" style="38" customWidth="1"/>
    <col min="2529" max="2529" width="11.5703125" style="38" customWidth="1"/>
    <col min="2530" max="2533" width="11.42578125" style="38"/>
    <col min="2534" max="2534" width="22.5703125" style="38" customWidth="1"/>
    <col min="2535" max="2535" width="14" style="38" customWidth="1"/>
    <col min="2536" max="2536" width="1.7109375" style="38" customWidth="1"/>
    <col min="2537" max="2781" width="11.42578125" style="38"/>
    <col min="2782" max="2782" width="4.42578125" style="38" customWidth="1"/>
    <col min="2783" max="2783" width="11.42578125" style="38"/>
    <col min="2784" max="2784" width="17.5703125" style="38" customWidth="1"/>
    <col min="2785" max="2785" width="11.5703125" style="38" customWidth="1"/>
    <col min="2786" max="2789" width="11.42578125" style="38"/>
    <col min="2790" max="2790" width="22.5703125" style="38" customWidth="1"/>
    <col min="2791" max="2791" width="14" style="38" customWidth="1"/>
    <col min="2792" max="2792" width="1.7109375" style="38" customWidth="1"/>
    <col min="2793" max="3037" width="11.42578125" style="38"/>
    <col min="3038" max="3038" width="4.42578125" style="38" customWidth="1"/>
    <col min="3039" max="3039" width="11.42578125" style="38"/>
    <col min="3040" max="3040" width="17.5703125" style="38" customWidth="1"/>
    <col min="3041" max="3041" width="11.5703125" style="38" customWidth="1"/>
    <col min="3042" max="3045" width="11.42578125" style="38"/>
    <col min="3046" max="3046" width="22.5703125" style="38" customWidth="1"/>
    <col min="3047" max="3047" width="14" style="38" customWidth="1"/>
    <col min="3048" max="3048" width="1.7109375" style="38" customWidth="1"/>
    <col min="3049" max="3293" width="11.42578125" style="38"/>
    <col min="3294" max="3294" width="4.42578125" style="38" customWidth="1"/>
    <col min="3295" max="3295" width="11.42578125" style="38"/>
    <col min="3296" max="3296" width="17.5703125" style="38" customWidth="1"/>
    <col min="3297" max="3297" width="11.5703125" style="38" customWidth="1"/>
    <col min="3298" max="3301" width="11.42578125" style="38"/>
    <col min="3302" max="3302" width="22.5703125" style="38" customWidth="1"/>
    <col min="3303" max="3303" width="14" style="38" customWidth="1"/>
    <col min="3304" max="3304" width="1.7109375" style="38" customWidth="1"/>
    <col min="3305" max="3549" width="11.42578125" style="38"/>
    <col min="3550" max="3550" width="4.42578125" style="38" customWidth="1"/>
    <col min="3551" max="3551" width="11.42578125" style="38"/>
    <col min="3552" max="3552" width="17.5703125" style="38" customWidth="1"/>
    <col min="3553" max="3553" width="11.5703125" style="38" customWidth="1"/>
    <col min="3554" max="3557" width="11.42578125" style="38"/>
    <col min="3558" max="3558" width="22.5703125" style="38" customWidth="1"/>
    <col min="3559" max="3559" width="14" style="38" customWidth="1"/>
    <col min="3560" max="3560" width="1.7109375" style="38" customWidth="1"/>
    <col min="3561" max="3805" width="11.42578125" style="38"/>
    <col min="3806" max="3806" width="4.42578125" style="38" customWidth="1"/>
    <col min="3807" max="3807" width="11.42578125" style="38"/>
    <col min="3808" max="3808" width="17.5703125" style="38" customWidth="1"/>
    <col min="3809" max="3809" width="11.5703125" style="38" customWidth="1"/>
    <col min="3810" max="3813" width="11.42578125" style="38"/>
    <col min="3814" max="3814" width="22.5703125" style="38" customWidth="1"/>
    <col min="3815" max="3815" width="14" style="38" customWidth="1"/>
    <col min="3816" max="3816" width="1.7109375" style="38" customWidth="1"/>
    <col min="3817" max="4061" width="11.42578125" style="38"/>
    <col min="4062" max="4062" width="4.42578125" style="38" customWidth="1"/>
    <col min="4063" max="4063" width="11.42578125" style="38"/>
    <col min="4064" max="4064" width="17.5703125" style="38" customWidth="1"/>
    <col min="4065" max="4065" width="11.5703125" style="38" customWidth="1"/>
    <col min="4066" max="4069" width="11.42578125" style="38"/>
    <col min="4070" max="4070" width="22.5703125" style="38" customWidth="1"/>
    <col min="4071" max="4071" width="14" style="38" customWidth="1"/>
    <col min="4072" max="4072" width="1.7109375" style="38" customWidth="1"/>
    <col min="4073" max="4317" width="11.42578125" style="38"/>
    <col min="4318" max="4318" width="4.42578125" style="38" customWidth="1"/>
    <col min="4319" max="4319" width="11.42578125" style="38"/>
    <col min="4320" max="4320" width="17.5703125" style="38" customWidth="1"/>
    <col min="4321" max="4321" width="11.5703125" style="38" customWidth="1"/>
    <col min="4322" max="4325" width="11.42578125" style="38"/>
    <col min="4326" max="4326" width="22.5703125" style="38" customWidth="1"/>
    <col min="4327" max="4327" width="14" style="38" customWidth="1"/>
    <col min="4328" max="4328" width="1.7109375" style="38" customWidth="1"/>
    <col min="4329" max="4573" width="11.42578125" style="38"/>
    <col min="4574" max="4574" width="4.42578125" style="38" customWidth="1"/>
    <col min="4575" max="4575" width="11.42578125" style="38"/>
    <col min="4576" max="4576" width="17.5703125" style="38" customWidth="1"/>
    <col min="4577" max="4577" width="11.5703125" style="38" customWidth="1"/>
    <col min="4578" max="4581" width="11.42578125" style="38"/>
    <col min="4582" max="4582" width="22.5703125" style="38" customWidth="1"/>
    <col min="4583" max="4583" width="14" style="38" customWidth="1"/>
    <col min="4584" max="4584" width="1.7109375" style="38" customWidth="1"/>
    <col min="4585" max="4829" width="11.42578125" style="38"/>
    <col min="4830" max="4830" width="4.42578125" style="38" customWidth="1"/>
    <col min="4831" max="4831" width="11.42578125" style="38"/>
    <col min="4832" max="4832" width="17.5703125" style="38" customWidth="1"/>
    <col min="4833" max="4833" width="11.5703125" style="38" customWidth="1"/>
    <col min="4834" max="4837" width="11.42578125" style="38"/>
    <col min="4838" max="4838" width="22.5703125" style="38" customWidth="1"/>
    <col min="4839" max="4839" width="14" style="38" customWidth="1"/>
    <col min="4840" max="4840" width="1.7109375" style="38" customWidth="1"/>
    <col min="4841" max="5085" width="11.42578125" style="38"/>
    <col min="5086" max="5086" width="4.42578125" style="38" customWidth="1"/>
    <col min="5087" max="5087" width="11.42578125" style="38"/>
    <col min="5088" max="5088" width="17.5703125" style="38" customWidth="1"/>
    <col min="5089" max="5089" width="11.5703125" style="38" customWidth="1"/>
    <col min="5090" max="5093" width="11.42578125" style="38"/>
    <col min="5094" max="5094" width="22.5703125" style="38" customWidth="1"/>
    <col min="5095" max="5095" width="14" style="38" customWidth="1"/>
    <col min="5096" max="5096" width="1.7109375" style="38" customWidth="1"/>
    <col min="5097" max="5341" width="11.42578125" style="38"/>
    <col min="5342" max="5342" width="4.42578125" style="38" customWidth="1"/>
    <col min="5343" max="5343" width="11.42578125" style="38"/>
    <col min="5344" max="5344" width="17.5703125" style="38" customWidth="1"/>
    <col min="5345" max="5345" width="11.5703125" style="38" customWidth="1"/>
    <col min="5346" max="5349" width="11.42578125" style="38"/>
    <col min="5350" max="5350" width="22.5703125" style="38" customWidth="1"/>
    <col min="5351" max="5351" width="14" style="38" customWidth="1"/>
    <col min="5352" max="5352" width="1.7109375" style="38" customWidth="1"/>
    <col min="5353" max="5597" width="11.42578125" style="38"/>
    <col min="5598" max="5598" width="4.42578125" style="38" customWidth="1"/>
    <col min="5599" max="5599" width="11.42578125" style="38"/>
    <col min="5600" max="5600" width="17.5703125" style="38" customWidth="1"/>
    <col min="5601" max="5601" width="11.5703125" style="38" customWidth="1"/>
    <col min="5602" max="5605" width="11.42578125" style="38"/>
    <col min="5606" max="5606" width="22.5703125" style="38" customWidth="1"/>
    <col min="5607" max="5607" width="14" style="38" customWidth="1"/>
    <col min="5608" max="5608" width="1.7109375" style="38" customWidth="1"/>
    <col min="5609" max="5853" width="11.42578125" style="38"/>
    <col min="5854" max="5854" width="4.42578125" style="38" customWidth="1"/>
    <col min="5855" max="5855" width="11.42578125" style="38"/>
    <col min="5856" max="5856" width="17.5703125" style="38" customWidth="1"/>
    <col min="5857" max="5857" width="11.5703125" style="38" customWidth="1"/>
    <col min="5858" max="5861" width="11.42578125" style="38"/>
    <col min="5862" max="5862" width="22.5703125" style="38" customWidth="1"/>
    <col min="5863" max="5863" width="14" style="38" customWidth="1"/>
    <col min="5864" max="5864" width="1.7109375" style="38" customWidth="1"/>
    <col min="5865" max="6109" width="11.42578125" style="38"/>
    <col min="6110" max="6110" width="4.42578125" style="38" customWidth="1"/>
    <col min="6111" max="6111" width="11.42578125" style="38"/>
    <col min="6112" max="6112" width="17.5703125" style="38" customWidth="1"/>
    <col min="6113" max="6113" width="11.5703125" style="38" customWidth="1"/>
    <col min="6114" max="6117" width="11.42578125" style="38"/>
    <col min="6118" max="6118" width="22.5703125" style="38" customWidth="1"/>
    <col min="6119" max="6119" width="14" style="38" customWidth="1"/>
    <col min="6120" max="6120" width="1.7109375" style="38" customWidth="1"/>
    <col min="6121" max="6365" width="11.42578125" style="38"/>
    <col min="6366" max="6366" width="4.42578125" style="38" customWidth="1"/>
    <col min="6367" max="6367" width="11.42578125" style="38"/>
    <col min="6368" max="6368" width="17.5703125" style="38" customWidth="1"/>
    <col min="6369" max="6369" width="11.5703125" style="38" customWidth="1"/>
    <col min="6370" max="6373" width="11.42578125" style="38"/>
    <col min="6374" max="6374" width="22.5703125" style="38" customWidth="1"/>
    <col min="6375" max="6375" width="14" style="38" customWidth="1"/>
    <col min="6376" max="6376" width="1.7109375" style="38" customWidth="1"/>
    <col min="6377" max="6621" width="11.42578125" style="38"/>
    <col min="6622" max="6622" width="4.42578125" style="38" customWidth="1"/>
    <col min="6623" max="6623" width="11.42578125" style="38"/>
    <col min="6624" max="6624" width="17.5703125" style="38" customWidth="1"/>
    <col min="6625" max="6625" width="11.5703125" style="38" customWidth="1"/>
    <col min="6626" max="6629" width="11.42578125" style="38"/>
    <col min="6630" max="6630" width="22.5703125" style="38" customWidth="1"/>
    <col min="6631" max="6631" width="14" style="38" customWidth="1"/>
    <col min="6632" max="6632" width="1.7109375" style="38" customWidth="1"/>
    <col min="6633" max="6877" width="11.42578125" style="38"/>
    <col min="6878" max="6878" width="4.42578125" style="38" customWidth="1"/>
    <col min="6879" max="6879" width="11.42578125" style="38"/>
    <col min="6880" max="6880" width="17.5703125" style="38" customWidth="1"/>
    <col min="6881" max="6881" width="11.5703125" style="38" customWidth="1"/>
    <col min="6882" max="6885" width="11.42578125" style="38"/>
    <col min="6886" max="6886" width="22.5703125" style="38" customWidth="1"/>
    <col min="6887" max="6887" width="14" style="38" customWidth="1"/>
    <col min="6888" max="6888" width="1.7109375" style="38" customWidth="1"/>
    <col min="6889" max="7133" width="11.42578125" style="38"/>
    <col min="7134" max="7134" width="4.42578125" style="38" customWidth="1"/>
    <col min="7135" max="7135" width="11.42578125" style="38"/>
    <col min="7136" max="7136" width="17.5703125" style="38" customWidth="1"/>
    <col min="7137" max="7137" width="11.5703125" style="38" customWidth="1"/>
    <col min="7138" max="7141" width="11.42578125" style="38"/>
    <col min="7142" max="7142" width="22.5703125" style="38" customWidth="1"/>
    <col min="7143" max="7143" width="14" style="38" customWidth="1"/>
    <col min="7144" max="7144" width="1.7109375" style="38" customWidth="1"/>
    <col min="7145" max="7389" width="11.42578125" style="38"/>
    <col min="7390" max="7390" width="4.42578125" style="38" customWidth="1"/>
    <col min="7391" max="7391" width="11.42578125" style="38"/>
    <col min="7392" max="7392" width="17.5703125" style="38" customWidth="1"/>
    <col min="7393" max="7393" width="11.5703125" style="38" customWidth="1"/>
    <col min="7394" max="7397" width="11.42578125" style="38"/>
    <col min="7398" max="7398" width="22.5703125" style="38" customWidth="1"/>
    <col min="7399" max="7399" width="14" style="38" customWidth="1"/>
    <col min="7400" max="7400" width="1.7109375" style="38" customWidth="1"/>
    <col min="7401" max="7645" width="11.42578125" style="38"/>
    <col min="7646" max="7646" width="4.42578125" style="38" customWidth="1"/>
    <col min="7647" max="7647" width="11.42578125" style="38"/>
    <col min="7648" max="7648" width="17.5703125" style="38" customWidth="1"/>
    <col min="7649" max="7649" width="11.5703125" style="38" customWidth="1"/>
    <col min="7650" max="7653" width="11.42578125" style="38"/>
    <col min="7654" max="7654" width="22.5703125" style="38" customWidth="1"/>
    <col min="7655" max="7655" width="14" style="38" customWidth="1"/>
    <col min="7656" max="7656" width="1.7109375" style="38" customWidth="1"/>
    <col min="7657" max="7901" width="11.42578125" style="38"/>
    <col min="7902" max="7902" width="4.42578125" style="38" customWidth="1"/>
    <col min="7903" max="7903" width="11.42578125" style="38"/>
    <col min="7904" max="7904" width="17.5703125" style="38" customWidth="1"/>
    <col min="7905" max="7905" width="11.5703125" style="38" customWidth="1"/>
    <col min="7906" max="7909" width="11.42578125" style="38"/>
    <col min="7910" max="7910" width="22.5703125" style="38" customWidth="1"/>
    <col min="7911" max="7911" width="14" style="38" customWidth="1"/>
    <col min="7912" max="7912" width="1.7109375" style="38" customWidth="1"/>
    <col min="7913" max="8157" width="11.42578125" style="38"/>
    <col min="8158" max="8158" width="4.42578125" style="38" customWidth="1"/>
    <col min="8159" max="8159" width="11.42578125" style="38"/>
    <col min="8160" max="8160" width="17.5703125" style="38" customWidth="1"/>
    <col min="8161" max="8161" width="11.5703125" style="38" customWidth="1"/>
    <col min="8162" max="8165" width="11.42578125" style="38"/>
    <col min="8166" max="8166" width="22.5703125" style="38" customWidth="1"/>
    <col min="8167" max="8167" width="14" style="38" customWidth="1"/>
    <col min="8168" max="8168" width="1.7109375" style="38" customWidth="1"/>
    <col min="8169" max="8413" width="11.42578125" style="38"/>
    <col min="8414" max="8414" width="4.42578125" style="38" customWidth="1"/>
    <col min="8415" max="8415" width="11.42578125" style="38"/>
    <col min="8416" max="8416" width="17.5703125" style="38" customWidth="1"/>
    <col min="8417" max="8417" width="11.5703125" style="38" customWidth="1"/>
    <col min="8418" max="8421" width="11.42578125" style="38"/>
    <col min="8422" max="8422" width="22.5703125" style="38" customWidth="1"/>
    <col min="8423" max="8423" width="14" style="38" customWidth="1"/>
    <col min="8424" max="8424" width="1.7109375" style="38" customWidth="1"/>
    <col min="8425" max="8669" width="11.42578125" style="38"/>
    <col min="8670" max="8670" width="4.42578125" style="38" customWidth="1"/>
    <col min="8671" max="8671" width="11.42578125" style="38"/>
    <col min="8672" max="8672" width="17.5703125" style="38" customWidth="1"/>
    <col min="8673" max="8673" width="11.5703125" style="38" customWidth="1"/>
    <col min="8674" max="8677" width="11.42578125" style="38"/>
    <col min="8678" max="8678" width="22.5703125" style="38" customWidth="1"/>
    <col min="8679" max="8679" width="14" style="38" customWidth="1"/>
    <col min="8680" max="8680" width="1.7109375" style="38" customWidth="1"/>
    <col min="8681" max="8925" width="11.42578125" style="38"/>
    <col min="8926" max="8926" width="4.42578125" style="38" customWidth="1"/>
    <col min="8927" max="8927" width="11.42578125" style="38"/>
    <col min="8928" max="8928" width="17.5703125" style="38" customWidth="1"/>
    <col min="8929" max="8929" width="11.5703125" style="38" customWidth="1"/>
    <col min="8930" max="8933" width="11.42578125" style="38"/>
    <col min="8934" max="8934" width="22.5703125" style="38" customWidth="1"/>
    <col min="8935" max="8935" width="14" style="38" customWidth="1"/>
    <col min="8936" max="8936" width="1.7109375" style="38" customWidth="1"/>
    <col min="8937" max="9181" width="11.42578125" style="38"/>
    <col min="9182" max="9182" width="4.42578125" style="38" customWidth="1"/>
    <col min="9183" max="9183" width="11.42578125" style="38"/>
    <col min="9184" max="9184" width="17.5703125" style="38" customWidth="1"/>
    <col min="9185" max="9185" width="11.5703125" style="38" customWidth="1"/>
    <col min="9186" max="9189" width="11.42578125" style="38"/>
    <col min="9190" max="9190" width="22.5703125" style="38" customWidth="1"/>
    <col min="9191" max="9191" width="14" style="38" customWidth="1"/>
    <col min="9192" max="9192" width="1.7109375" style="38" customWidth="1"/>
    <col min="9193" max="9437" width="11.42578125" style="38"/>
    <col min="9438" max="9438" width="4.42578125" style="38" customWidth="1"/>
    <col min="9439" max="9439" width="11.42578125" style="38"/>
    <col min="9440" max="9440" width="17.5703125" style="38" customWidth="1"/>
    <col min="9441" max="9441" width="11.5703125" style="38" customWidth="1"/>
    <col min="9442" max="9445" width="11.42578125" style="38"/>
    <col min="9446" max="9446" width="22.5703125" style="38" customWidth="1"/>
    <col min="9447" max="9447" width="14" style="38" customWidth="1"/>
    <col min="9448" max="9448" width="1.7109375" style="38" customWidth="1"/>
    <col min="9449" max="9693" width="11.42578125" style="38"/>
    <col min="9694" max="9694" width="4.42578125" style="38" customWidth="1"/>
    <col min="9695" max="9695" width="11.42578125" style="38"/>
    <col min="9696" max="9696" width="17.5703125" style="38" customWidth="1"/>
    <col min="9697" max="9697" width="11.5703125" style="38" customWidth="1"/>
    <col min="9698" max="9701" width="11.42578125" style="38"/>
    <col min="9702" max="9702" width="22.5703125" style="38" customWidth="1"/>
    <col min="9703" max="9703" width="14" style="38" customWidth="1"/>
    <col min="9704" max="9704" width="1.7109375" style="38" customWidth="1"/>
    <col min="9705" max="9949" width="11.42578125" style="38"/>
    <col min="9950" max="9950" width="4.42578125" style="38" customWidth="1"/>
    <col min="9951" max="9951" width="11.42578125" style="38"/>
    <col min="9952" max="9952" width="17.5703125" style="38" customWidth="1"/>
    <col min="9953" max="9953" width="11.5703125" style="38" customWidth="1"/>
    <col min="9954" max="9957" width="11.42578125" style="38"/>
    <col min="9958" max="9958" width="22.5703125" style="38" customWidth="1"/>
    <col min="9959" max="9959" width="14" style="38" customWidth="1"/>
    <col min="9960" max="9960" width="1.7109375" style="38" customWidth="1"/>
    <col min="9961" max="10205" width="11.42578125" style="38"/>
    <col min="10206" max="10206" width="4.42578125" style="38" customWidth="1"/>
    <col min="10207" max="10207" width="11.42578125" style="38"/>
    <col min="10208" max="10208" width="17.5703125" style="38" customWidth="1"/>
    <col min="10209" max="10209" width="11.5703125" style="38" customWidth="1"/>
    <col min="10210" max="10213" width="11.42578125" style="38"/>
    <col min="10214" max="10214" width="22.5703125" style="38" customWidth="1"/>
    <col min="10215" max="10215" width="14" style="38" customWidth="1"/>
    <col min="10216" max="10216" width="1.7109375" style="38" customWidth="1"/>
    <col min="10217" max="10461" width="11.42578125" style="38"/>
    <col min="10462" max="10462" width="4.42578125" style="38" customWidth="1"/>
    <col min="10463" max="10463" width="11.42578125" style="38"/>
    <col min="10464" max="10464" width="17.5703125" style="38" customWidth="1"/>
    <col min="10465" max="10465" width="11.5703125" style="38" customWidth="1"/>
    <col min="10466" max="10469" width="11.42578125" style="38"/>
    <col min="10470" max="10470" width="22.5703125" style="38" customWidth="1"/>
    <col min="10471" max="10471" width="14" style="38" customWidth="1"/>
    <col min="10472" max="10472" width="1.7109375" style="38" customWidth="1"/>
    <col min="10473" max="10717" width="11.42578125" style="38"/>
    <col min="10718" max="10718" width="4.42578125" style="38" customWidth="1"/>
    <col min="10719" max="10719" width="11.42578125" style="38"/>
    <col min="10720" max="10720" width="17.5703125" style="38" customWidth="1"/>
    <col min="10721" max="10721" width="11.5703125" style="38" customWidth="1"/>
    <col min="10722" max="10725" width="11.42578125" style="38"/>
    <col min="10726" max="10726" width="22.5703125" style="38" customWidth="1"/>
    <col min="10727" max="10727" width="14" style="38" customWidth="1"/>
    <col min="10728" max="10728" width="1.7109375" style="38" customWidth="1"/>
    <col min="10729" max="10973" width="11.42578125" style="38"/>
    <col min="10974" max="10974" width="4.42578125" style="38" customWidth="1"/>
    <col min="10975" max="10975" width="11.42578125" style="38"/>
    <col min="10976" max="10976" width="17.5703125" style="38" customWidth="1"/>
    <col min="10977" max="10977" width="11.5703125" style="38" customWidth="1"/>
    <col min="10978" max="10981" width="11.42578125" style="38"/>
    <col min="10982" max="10982" width="22.5703125" style="38" customWidth="1"/>
    <col min="10983" max="10983" width="14" style="38" customWidth="1"/>
    <col min="10984" max="10984" width="1.7109375" style="38" customWidth="1"/>
    <col min="10985" max="11229" width="11.42578125" style="38"/>
    <col min="11230" max="11230" width="4.42578125" style="38" customWidth="1"/>
    <col min="11231" max="11231" width="11.42578125" style="38"/>
    <col min="11232" max="11232" width="17.5703125" style="38" customWidth="1"/>
    <col min="11233" max="11233" width="11.5703125" style="38" customWidth="1"/>
    <col min="11234" max="11237" width="11.42578125" style="38"/>
    <col min="11238" max="11238" width="22.5703125" style="38" customWidth="1"/>
    <col min="11239" max="11239" width="14" style="38" customWidth="1"/>
    <col min="11240" max="11240" width="1.7109375" style="38" customWidth="1"/>
    <col min="11241" max="11485" width="11.42578125" style="38"/>
    <col min="11486" max="11486" width="4.42578125" style="38" customWidth="1"/>
    <col min="11487" max="11487" width="11.42578125" style="38"/>
    <col min="11488" max="11488" width="17.5703125" style="38" customWidth="1"/>
    <col min="11489" max="11489" width="11.5703125" style="38" customWidth="1"/>
    <col min="11490" max="11493" width="11.42578125" style="38"/>
    <col min="11494" max="11494" width="22.5703125" style="38" customWidth="1"/>
    <col min="11495" max="11495" width="14" style="38" customWidth="1"/>
    <col min="11496" max="11496" width="1.7109375" style="38" customWidth="1"/>
    <col min="11497" max="11741" width="11.42578125" style="38"/>
    <col min="11742" max="11742" width="4.42578125" style="38" customWidth="1"/>
    <col min="11743" max="11743" width="11.42578125" style="38"/>
    <col min="11744" max="11744" width="17.5703125" style="38" customWidth="1"/>
    <col min="11745" max="11745" width="11.5703125" style="38" customWidth="1"/>
    <col min="11746" max="11749" width="11.42578125" style="38"/>
    <col min="11750" max="11750" width="22.5703125" style="38" customWidth="1"/>
    <col min="11751" max="11751" width="14" style="38" customWidth="1"/>
    <col min="11752" max="11752" width="1.7109375" style="38" customWidth="1"/>
    <col min="11753" max="11997" width="11.42578125" style="38"/>
    <col min="11998" max="11998" width="4.42578125" style="38" customWidth="1"/>
    <col min="11999" max="11999" width="11.42578125" style="38"/>
    <col min="12000" max="12000" width="17.5703125" style="38" customWidth="1"/>
    <col min="12001" max="12001" width="11.5703125" style="38" customWidth="1"/>
    <col min="12002" max="12005" width="11.42578125" style="38"/>
    <col min="12006" max="12006" width="22.5703125" style="38" customWidth="1"/>
    <col min="12007" max="12007" width="14" style="38" customWidth="1"/>
    <col min="12008" max="12008" width="1.7109375" style="38" customWidth="1"/>
    <col min="12009" max="12253" width="11.42578125" style="38"/>
    <col min="12254" max="12254" width="4.42578125" style="38" customWidth="1"/>
    <col min="12255" max="12255" width="11.42578125" style="38"/>
    <col min="12256" max="12256" width="17.5703125" style="38" customWidth="1"/>
    <col min="12257" max="12257" width="11.5703125" style="38" customWidth="1"/>
    <col min="12258" max="12261" width="11.42578125" style="38"/>
    <col min="12262" max="12262" width="22.5703125" style="38" customWidth="1"/>
    <col min="12263" max="12263" width="14" style="38" customWidth="1"/>
    <col min="12264" max="12264" width="1.7109375" style="38" customWidth="1"/>
    <col min="12265" max="12509" width="11.42578125" style="38"/>
    <col min="12510" max="12510" width="4.42578125" style="38" customWidth="1"/>
    <col min="12511" max="12511" width="11.42578125" style="38"/>
    <col min="12512" max="12512" width="17.5703125" style="38" customWidth="1"/>
    <col min="12513" max="12513" width="11.5703125" style="38" customWidth="1"/>
    <col min="12514" max="12517" width="11.42578125" style="38"/>
    <col min="12518" max="12518" width="22.5703125" style="38" customWidth="1"/>
    <col min="12519" max="12519" width="14" style="38" customWidth="1"/>
    <col min="12520" max="12520" width="1.7109375" style="38" customWidth="1"/>
    <col min="12521" max="12765" width="11.42578125" style="38"/>
    <col min="12766" max="12766" width="4.42578125" style="38" customWidth="1"/>
    <col min="12767" max="12767" width="11.42578125" style="38"/>
    <col min="12768" max="12768" width="17.5703125" style="38" customWidth="1"/>
    <col min="12769" max="12769" width="11.5703125" style="38" customWidth="1"/>
    <col min="12770" max="12773" width="11.42578125" style="38"/>
    <col min="12774" max="12774" width="22.5703125" style="38" customWidth="1"/>
    <col min="12775" max="12775" width="14" style="38" customWidth="1"/>
    <col min="12776" max="12776" width="1.7109375" style="38" customWidth="1"/>
    <col min="12777" max="13021" width="11.42578125" style="38"/>
    <col min="13022" max="13022" width="4.42578125" style="38" customWidth="1"/>
    <col min="13023" max="13023" width="11.42578125" style="38"/>
    <col min="13024" max="13024" width="17.5703125" style="38" customWidth="1"/>
    <col min="13025" max="13025" width="11.5703125" style="38" customWidth="1"/>
    <col min="13026" max="13029" width="11.42578125" style="38"/>
    <col min="13030" max="13030" width="22.5703125" style="38" customWidth="1"/>
    <col min="13031" max="13031" width="14" style="38" customWidth="1"/>
    <col min="13032" max="13032" width="1.7109375" style="38" customWidth="1"/>
    <col min="13033" max="13277" width="11.42578125" style="38"/>
    <col min="13278" max="13278" width="4.42578125" style="38" customWidth="1"/>
    <col min="13279" max="13279" width="11.42578125" style="38"/>
    <col min="13280" max="13280" width="17.5703125" style="38" customWidth="1"/>
    <col min="13281" max="13281" width="11.5703125" style="38" customWidth="1"/>
    <col min="13282" max="13285" width="11.42578125" style="38"/>
    <col min="13286" max="13286" width="22.5703125" style="38" customWidth="1"/>
    <col min="13287" max="13287" width="14" style="38" customWidth="1"/>
    <col min="13288" max="13288" width="1.7109375" style="38" customWidth="1"/>
    <col min="13289" max="13533" width="11.42578125" style="38"/>
    <col min="13534" max="13534" width="4.42578125" style="38" customWidth="1"/>
    <col min="13535" max="13535" width="11.42578125" style="38"/>
    <col min="13536" max="13536" width="17.5703125" style="38" customWidth="1"/>
    <col min="13537" max="13537" width="11.5703125" style="38" customWidth="1"/>
    <col min="13538" max="13541" width="11.42578125" style="38"/>
    <col min="13542" max="13542" width="22.5703125" style="38" customWidth="1"/>
    <col min="13543" max="13543" width="14" style="38" customWidth="1"/>
    <col min="13544" max="13544" width="1.7109375" style="38" customWidth="1"/>
    <col min="13545" max="13789" width="11.42578125" style="38"/>
    <col min="13790" max="13790" width="4.42578125" style="38" customWidth="1"/>
    <col min="13791" max="13791" width="11.42578125" style="38"/>
    <col min="13792" max="13792" width="17.5703125" style="38" customWidth="1"/>
    <col min="13793" max="13793" width="11.5703125" style="38" customWidth="1"/>
    <col min="13794" max="13797" width="11.42578125" style="38"/>
    <col min="13798" max="13798" width="22.5703125" style="38" customWidth="1"/>
    <col min="13799" max="13799" width="14" style="38" customWidth="1"/>
    <col min="13800" max="13800" width="1.7109375" style="38" customWidth="1"/>
    <col min="13801" max="14045" width="11.42578125" style="38"/>
    <col min="14046" max="14046" width="4.42578125" style="38" customWidth="1"/>
    <col min="14047" max="14047" width="11.42578125" style="38"/>
    <col min="14048" max="14048" width="17.5703125" style="38" customWidth="1"/>
    <col min="14049" max="14049" width="11.5703125" style="38" customWidth="1"/>
    <col min="14050" max="14053" width="11.42578125" style="38"/>
    <col min="14054" max="14054" width="22.5703125" style="38" customWidth="1"/>
    <col min="14055" max="14055" width="14" style="38" customWidth="1"/>
    <col min="14056" max="14056" width="1.7109375" style="38" customWidth="1"/>
    <col min="14057" max="14301" width="11.42578125" style="38"/>
    <col min="14302" max="14302" width="4.42578125" style="38" customWidth="1"/>
    <col min="14303" max="14303" width="11.42578125" style="38"/>
    <col min="14304" max="14304" width="17.5703125" style="38" customWidth="1"/>
    <col min="14305" max="14305" width="11.5703125" style="38" customWidth="1"/>
    <col min="14306" max="14309" width="11.42578125" style="38"/>
    <col min="14310" max="14310" width="22.5703125" style="38" customWidth="1"/>
    <col min="14311" max="14311" width="14" style="38" customWidth="1"/>
    <col min="14312" max="14312" width="1.7109375" style="38" customWidth="1"/>
    <col min="14313" max="14557" width="11.42578125" style="38"/>
    <col min="14558" max="14558" width="4.42578125" style="38" customWidth="1"/>
    <col min="14559" max="14559" width="11.42578125" style="38"/>
    <col min="14560" max="14560" width="17.5703125" style="38" customWidth="1"/>
    <col min="14561" max="14561" width="11.5703125" style="38" customWidth="1"/>
    <col min="14562" max="14565" width="11.42578125" style="38"/>
    <col min="14566" max="14566" width="22.5703125" style="38" customWidth="1"/>
    <col min="14567" max="14567" width="14" style="38" customWidth="1"/>
    <col min="14568" max="14568" width="1.7109375" style="38" customWidth="1"/>
    <col min="14569" max="14813" width="11.42578125" style="38"/>
    <col min="14814" max="14814" width="4.42578125" style="38" customWidth="1"/>
    <col min="14815" max="14815" width="11.42578125" style="38"/>
    <col min="14816" max="14816" width="17.5703125" style="38" customWidth="1"/>
    <col min="14817" max="14817" width="11.5703125" style="38" customWidth="1"/>
    <col min="14818" max="14821" width="11.42578125" style="38"/>
    <col min="14822" max="14822" width="22.5703125" style="38" customWidth="1"/>
    <col min="14823" max="14823" width="14" style="38" customWidth="1"/>
    <col min="14824" max="14824" width="1.7109375" style="38" customWidth="1"/>
    <col min="14825" max="15069" width="11.42578125" style="38"/>
    <col min="15070" max="15070" width="4.42578125" style="38" customWidth="1"/>
    <col min="15071" max="15071" width="11.42578125" style="38"/>
    <col min="15072" max="15072" width="17.5703125" style="38" customWidth="1"/>
    <col min="15073" max="15073" width="11.5703125" style="38" customWidth="1"/>
    <col min="15074" max="15077" width="11.42578125" style="38"/>
    <col min="15078" max="15078" width="22.5703125" style="38" customWidth="1"/>
    <col min="15079" max="15079" width="14" style="38" customWidth="1"/>
    <col min="15080" max="15080" width="1.7109375" style="38" customWidth="1"/>
    <col min="15081" max="15325" width="11.42578125" style="38"/>
    <col min="15326" max="15326" width="4.42578125" style="38" customWidth="1"/>
    <col min="15327" max="15327" width="11.42578125" style="38"/>
    <col min="15328" max="15328" width="17.5703125" style="38" customWidth="1"/>
    <col min="15329" max="15329" width="11.5703125" style="38" customWidth="1"/>
    <col min="15330" max="15333" width="11.42578125" style="38"/>
    <col min="15334" max="15334" width="22.5703125" style="38" customWidth="1"/>
    <col min="15335" max="15335" width="14" style="38" customWidth="1"/>
    <col min="15336" max="15336" width="1.7109375" style="38" customWidth="1"/>
    <col min="15337" max="15581" width="11.42578125" style="38"/>
    <col min="15582" max="15582" width="4.42578125" style="38" customWidth="1"/>
    <col min="15583" max="15583" width="11.42578125" style="38"/>
    <col min="15584" max="15584" width="17.5703125" style="38" customWidth="1"/>
    <col min="15585" max="15585" width="11.5703125" style="38" customWidth="1"/>
    <col min="15586" max="15589" width="11.42578125" style="38"/>
    <col min="15590" max="15590" width="22.5703125" style="38" customWidth="1"/>
    <col min="15591" max="15591" width="14" style="38" customWidth="1"/>
    <col min="15592" max="15592" width="1.7109375" style="38" customWidth="1"/>
    <col min="15593" max="15837" width="11.42578125" style="38"/>
    <col min="15838" max="15838" width="4.42578125" style="38" customWidth="1"/>
    <col min="15839" max="15839" width="11.42578125" style="38"/>
    <col min="15840" max="15840" width="17.5703125" style="38" customWidth="1"/>
    <col min="15841" max="15841" width="11.5703125" style="38" customWidth="1"/>
    <col min="15842" max="15845" width="11.42578125" style="38"/>
    <col min="15846" max="15846" width="22.5703125" style="38" customWidth="1"/>
    <col min="15847" max="15847" width="14" style="38" customWidth="1"/>
    <col min="15848" max="15848" width="1.7109375" style="38" customWidth="1"/>
    <col min="15849" max="16093" width="11.42578125" style="38"/>
    <col min="16094" max="16094" width="4.42578125" style="38" customWidth="1"/>
    <col min="16095" max="16095" width="11.42578125" style="38"/>
    <col min="16096" max="16096" width="17.5703125" style="38" customWidth="1"/>
    <col min="16097" max="16097" width="11.5703125" style="38" customWidth="1"/>
    <col min="16098" max="16101" width="11.42578125" style="38"/>
    <col min="16102" max="16102" width="22.5703125" style="38" customWidth="1"/>
    <col min="16103" max="16103" width="14" style="38" customWidth="1"/>
    <col min="16104" max="16104" width="1.7109375" style="38" customWidth="1"/>
    <col min="16105" max="16384" width="11.42578125" style="38"/>
  </cols>
  <sheetData>
    <row r="1" spans="2:10" ht="6" customHeight="1" thickBot="1"/>
    <row r="2" spans="2:10" ht="19.5" customHeight="1">
      <c r="B2" s="39"/>
      <c r="C2" s="40"/>
      <c r="D2" s="41" t="s">
        <v>131</v>
      </c>
      <c r="E2" s="42"/>
      <c r="F2" s="42"/>
      <c r="G2" s="42"/>
      <c r="H2" s="42"/>
      <c r="I2" s="43"/>
      <c r="J2" s="44" t="s">
        <v>132</v>
      </c>
    </row>
    <row r="3" spans="2:10" ht="13.5" thickBot="1">
      <c r="B3" s="45"/>
      <c r="C3" s="46"/>
      <c r="D3" s="47"/>
      <c r="E3" s="48"/>
      <c r="F3" s="48"/>
      <c r="G3" s="48"/>
      <c r="H3" s="48"/>
      <c r="I3" s="49"/>
      <c r="J3" s="50"/>
    </row>
    <row r="4" spans="2:10">
      <c r="B4" s="45"/>
      <c r="C4" s="46"/>
      <c r="D4" s="41" t="s">
        <v>133</v>
      </c>
      <c r="E4" s="42"/>
      <c r="F4" s="42"/>
      <c r="G4" s="42"/>
      <c r="H4" s="42"/>
      <c r="I4" s="43"/>
      <c r="J4" s="44" t="s">
        <v>134</v>
      </c>
    </row>
    <row r="5" spans="2:10">
      <c r="B5" s="45"/>
      <c r="C5" s="46"/>
      <c r="D5" s="51"/>
      <c r="E5" s="52"/>
      <c r="F5" s="52"/>
      <c r="G5" s="52"/>
      <c r="H5" s="52"/>
      <c r="I5" s="53"/>
      <c r="J5" s="54"/>
    </row>
    <row r="6" spans="2:10" ht="13.5" thickBot="1">
      <c r="B6" s="55"/>
      <c r="C6" s="56"/>
      <c r="D6" s="47"/>
      <c r="E6" s="48"/>
      <c r="F6" s="48"/>
      <c r="G6" s="48"/>
      <c r="H6" s="48"/>
      <c r="I6" s="49"/>
      <c r="J6" s="50"/>
    </row>
    <row r="7" spans="2:10">
      <c r="B7" s="57"/>
      <c r="J7" s="58"/>
    </row>
    <row r="8" spans="2:10">
      <c r="B8" s="57"/>
      <c r="J8" s="58"/>
    </row>
    <row r="9" spans="2:10">
      <c r="B9" s="57"/>
      <c r="J9" s="58"/>
    </row>
    <row r="10" spans="2:10">
      <c r="B10" s="57"/>
      <c r="C10" s="59" t="s">
        <v>169</v>
      </c>
      <c r="E10" s="60"/>
      <c r="J10" s="58"/>
    </row>
    <row r="11" spans="2:10">
      <c r="B11" s="57"/>
      <c r="J11" s="58"/>
    </row>
    <row r="12" spans="2:10">
      <c r="B12" s="57"/>
      <c r="C12" s="59" t="s">
        <v>135</v>
      </c>
      <c r="J12" s="58"/>
    </row>
    <row r="13" spans="2:10">
      <c r="B13" s="57"/>
      <c r="C13" s="59" t="s">
        <v>136</v>
      </c>
      <c r="J13" s="58"/>
    </row>
    <row r="14" spans="2:10">
      <c r="B14" s="57"/>
      <c r="J14" s="58"/>
    </row>
    <row r="15" spans="2:10">
      <c r="B15" s="57"/>
      <c r="C15" s="38" t="s">
        <v>137</v>
      </c>
      <c r="J15" s="58"/>
    </row>
    <row r="16" spans="2:10">
      <c r="B16" s="57"/>
      <c r="C16" s="61"/>
      <c r="J16" s="58"/>
    </row>
    <row r="17" spans="2:10">
      <c r="B17" s="57"/>
      <c r="C17" s="38" t="s">
        <v>138</v>
      </c>
      <c r="D17" s="60"/>
      <c r="H17" s="62" t="s">
        <v>139</v>
      </c>
      <c r="I17" s="62" t="s">
        <v>140</v>
      </c>
      <c r="J17" s="58"/>
    </row>
    <row r="18" spans="2:10">
      <c r="B18" s="57"/>
      <c r="C18" s="59" t="s">
        <v>141</v>
      </c>
      <c r="D18" s="59"/>
      <c r="E18" s="59"/>
      <c r="F18" s="59"/>
      <c r="H18" s="63">
        <v>40</v>
      </c>
      <c r="I18" s="64">
        <v>26235840</v>
      </c>
      <c r="J18" s="58"/>
    </row>
    <row r="19" spans="2:10">
      <c r="B19" s="57"/>
      <c r="C19" s="38" t="s">
        <v>142</v>
      </c>
      <c r="H19" s="65">
        <v>0</v>
      </c>
      <c r="I19" s="66">
        <v>0</v>
      </c>
      <c r="J19" s="58"/>
    </row>
    <row r="20" spans="2:10">
      <c r="B20" s="57"/>
      <c r="C20" s="38" t="s">
        <v>143</v>
      </c>
      <c r="H20" s="65">
        <v>0</v>
      </c>
      <c r="I20" s="66">
        <v>0</v>
      </c>
      <c r="J20" s="58"/>
    </row>
    <row r="21" spans="2:10">
      <c r="B21" s="57"/>
      <c r="C21" s="38" t="s">
        <v>144</v>
      </c>
      <c r="H21" s="65">
        <v>39</v>
      </c>
      <c r="I21" s="67">
        <v>24457668</v>
      </c>
      <c r="J21" s="58"/>
    </row>
    <row r="22" spans="2:10">
      <c r="B22" s="57"/>
      <c r="C22" s="38" t="s">
        <v>145</v>
      </c>
      <c r="H22" s="65">
        <v>0</v>
      </c>
      <c r="I22" s="66">
        <v>0</v>
      </c>
      <c r="J22" s="58"/>
    </row>
    <row r="23" spans="2:10" ht="13.5" thickBot="1">
      <c r="B23" s="57"/>
      <c r="C23" s="38" t="s">
        <v>146</v>
      </c>
      <c r="H23" s="68">
        <v>1</v>
      </c>
      <c r="I23" s="69">
        <v>1778172</v>
      </c>
      <c r="J23" s="58"/>
    </row>
    <row r="24" spans="2:10">
      <c r="B24" s="57"/>
      <c r="C24" s="59" t="s">
        <v>147</v>
      </c>
      <c r="D24" s="59"/>
      <c r="E24" s="59"/>
      <c r="F24" s="59"/>
      <c r="H24" s="63">
        <f>H19+H20+H21+H22+H23</f>
        <v>40</v>
      </c>
      <c r="I24" s="70">
        <f>I19+I20+I21+I22+I23</f>
        <v>26235840</v>
      </c>
      <c r="J24" s="58"/>
    </row>
    <row r="25" spans="2:10">
      <c r="B25" s="57"/>
      <c r="C25" s="38" t="s">
        <v>148</v>
      </c>
      <c r="H25" s="65">
        <v>0</v>
      </c>
      <c r="I25" s="66">
        <v>0</v>
      </c>
      <c r="J25" s="58"/>
    </row>
    <row r="26" spans="2:10" ht="13.5" thickBot="1">
      <c r="B26" s="57"/>
      <c r="C26" s="38" t="s">
        <v>149</v>
      </c>
      <c r="H26" s="68">
        <v>0</v>
      </c>
      <c r="I26" s="69">
        <v>0</v>
      </c>
      <c r="J26" s="58"/>
    </row>
    <row r="27" spans="2:10">
      <c r="B27" s="57"/>
      <c r="C27" s="59" t="s">
        <v>150</v>
      </c>
      <c r="D27" s="59"/>
      <c r="E27" s="59"/>
      <c r="F27" s="59"/>
      <c r="H27" s="63">
        <f>H25+H26</f>
        <v>0</v>
      </c>
      <c r="I27" s="70">
        <f>I25+I26</f>
        <v>0</v>
      </c>
      <c r="J27" s="58"/>
    </row>
    <row r="28" spans="2:10" ht="13.5" thickBot="1">
      <c r="B28" s="57"/>
      <c r="C28" s="38" t="s">
        <v>151</v>
      </c>
      <c r="D28" s="59"/>
      <c r="E28" s="59"/>
      <c r="F28" s="59"/>
      <c r="H28" s="68">
        <v>0</v>
      </c>
      <c r="I28" s="69">
        <v>0</v>
      </c>
      <c r="J28" s="58"/>
    </row>
    <row r="29" spans="2:10">
      <c r="B29" s="57"/>
      <c r="C29" s="59" t="s">
        <v>152</v>
      </c>
      <c r="D29" s="59"/>
      <c r="E29" s="59"/>
      <c r="F29" s="59"/>
      <c r="H29" s="65">
        <f>H28</f>
        <v>0</v>
      </c>
      <c r="I29" s="66">
        <f>I28</f>
        <v>0</v>
      </c>
      <c r="J29" s="58"/>
    </row>
    <row r="30" spans="2:10">
      <c r="B30" s="57"/>
      <c r="C30" s="59"/>
      <c r="D30" s="59"/>
      <c r="E30" s="59"/>
      <c r="F30" s="59"/>
      <c r="H30" s="71"/>
      <c r="I30" s="70"/>
      <c r="J30" s="58"/>
    </row>
    <row r="31" spans="2:10" ht="13.5" thickBot="1">
      <c r="B31" s="57"/>
      <c r="C31" s="59" t="s">
        <v>153</v>
      </c>
      <c r="D31" s="59"/>
      <c r="H31" s="72">
        <f>H24+H27+H29</f>
        <v>40</v>
      </c>
      <c r="I31" s="73">
        <f>I24+I27+I29</f>
        <v>26235840</v>
      </c>
      <c r="J31" s="58"/>
    </row>
    <row r="32" spans="2:10" ht="13.5" thickTop="1">
      <c r="B32" s="57"/>
      <c r="C32" s="59"/>
      <c r="D32" s="59"/>
      <c r="H32" s="74"/>
      <c r="I32" s="66"/>
      <c r="J32" s="58"/>
    </row>
    <row r="33" spans="2:10">
      <c r="B33" s="57"/>
      <c r="G33" s="74"/>
      <c r="H33" s="74"/>
      <c r="I33" s="74"/>
      <c r="J33" s="58"/>
    </row>
    <row r="34" spans="2:10">
      <c r="B34" s="57"/>
      <c r="G34" s="74"/>
      <c r="H34" s="74"/>
      <c r="I34" s="74"/>
      <c r="J34" s="58"/>
    </row>
    <row r="35" spans="2:10">
      <c r="B35" s="57"/>
      <c r="G35" s="74"/>
      <c r="H35" s="74"/>
      <c r="I35" s="74"/>
      <c r="J35" s="58"/>
    </row>
    <row r="36" spans="2:10" ht="13.5" thickBot="1">
      <c r="B36" s="57"/>
      <c r="C36" s="75" t="s">
        <v>154</v>
      </c>
      <c r="D36" s="76"/>
      <c r="G36" s="75" t="s">
        <v>155</v>
      </c>
      <c r="H36" s="76"/>
      <c r="I36" s="74"/>
      <c r="J36" s="58"/>
    </row>
    <row r="37" spans="2:10" ht="4.5" customHeight="1">
      <c r="B37" s="57"/>
      <c r="C37" s="74"/>
      <c r="D37" s="74"/>
      <c r="G37" s="74"/>
      <c r="H37" s="74"/>
      <c r="I37" s="74"/>
      <c r="J37" s="58"/>
    </row>
    <row r="38" spans="2:10">
      <c r="B38" s="57"/>
      <c r="C38" s="59" t="s">
        <v>156</v>
      </c>
      <c r="G38" s="77" t="s">
        <v>157</v>
      </c>
      <c r="H38" s="74"/>
      <c r="I38" s="74"/>
      <c r="J38" s="58"/>
    </row>
    <row r="39" spans="2:10">
      <c r="B39" s="57"/>
      <c r="G39" s="74"/>
      <c r="H39" s="74"/>
      <c r="I39" s="74"/>
      <c r="J39" s="58"/>
    </row>
    <row r="40" spans="2:10" ht="18.75" customHeight="1" thickBot="1">
      <c r="B40" s="78"/>
      <c r="C40" s="79"/>
      <c r="D40" s="79"/>
      <c r="E40" s="79"/>
      <c r="F40" s="79"/>
      <c r="G40" s="76"/>
      <c r="H40" s="76"/>
      <c r="I40" s="76"/>
      <c r="J40" s="80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B30"/>
  <sheetViews>
    <sheetView showGridLines="0" topLeftCell="A6" zoomScale="84" zoomScaleNormal="84" zoomScaleSheetLayoutView="100" workbookViewId="0">
      <selection activeCell="G21" sqref="G21"/>
    </sheetView>
  </sheetViews>
  <sheetFormatPr baseColWidth="10" defaultRowHeight="12.75"/>
  <cols>
    <col min="1" max="1" width="4.42578125" style="38" customWidth="1"/>
    <col min="2" max="2" width="11.42578125" style="38"/>
    <col min="3" max="3" width="12.85546875" style="38" customWidth="1"/>
    <col min="4" max="4" width="22" style="38" customWidth="1"/>
    <col min="5" max="8" width="11.42578125" style="38"/>
    <col min="9" max="9" width="24.7109375" style="38" customWidth="1"/>
    <col min="10" max="10" width="12.5703125" style="38" customWidth="1"/>
    <col min="11" max="11" width="1.7109375" style="38" customWidth="1"/>
    <col min="12" max="214" width="11.42578125" style="38"/>
    <col min="215" max="215" width="4.42578125" style="38" customWidth="1"/>
    <col min="216" max="216" width="11.42578125" style="38"/>
    <col min="217" max="217" width="17.5703125" style="38" customWidth="1"/>
    <col min="218" max="218" width="11.5703125" style="38" customWidth="1"/>
    <col min="219" max="222" width="11.42578125" style="38"/>
    <col min="223" max="223" width="22.5703125" style="38" customWidth="1"/>
    <col min="224" max="224" width="14" style="38" customWidth="1"/>
    <col min="225" max="225" width="1.7109375" style="38" customWidth="1"/>
    <col min="226" max="470" width="11.42578125" style="38"/>
    <col min="471" max="471" width="4.42578125" style="38" customWidth="1"/>
    <col min="472" max="472" width="11.42578125" style="38"/>
    <col min="473" max="473" width="17.5703125" style="38" customWidth="1"/>
    <col min="474" max="474" width="11.5703125" style="38" customWidth="1"/>
    <col min="475" max="478" width="11.42578125" style="38"/>
    <col min="479" max="479" width="22.5703125" style="38" customWidth="1"/>
    <col min="480" max="480" width="14" style="38" customWidth="1"/>
    <col min="481" max="481" width="1.7109375" style="38" customWidth="1"/>
    <col min="482" max="726" width="11.42578125" style="38"/>
    <col min="727" max="727" width="4.42578125" style="38" customWidth="1"/>
    <col min="728" max="728" width="11.42578125" style="38"/>
    <col min="729" max="729" width="17.5703125" style="38" customWidth="1"/>
    <col min="730" max="730" width="11.5703125" style="38" customWidth="1"/>
    <col min="731" max="734" width="11.42578125" style="38"/>
    <col min="735" max="735" width="22.5703125" style="38" customWidth="1"/>
    <col min="736" max="736" width="14" style="38" customWidth="1"/>
    <col min="737" max="737" width="1.7109375" style="38" customWidth="1"/>
    <col min="738" max="982" width="11.42578125" style="38"/>
    <col min="983" max="983" width="4.42578125" style="38" customWidth="1"/>
    <col min="984" max="984" width="11.42578125" style="38"/>
    <col min="985" max="985" width="17.5703125" style="38" customWidth="1"/>
    <col min="986" max="986" width="11.5703125" style="38" customWidth="1"/>
    <col min="987" max="990" width="11.42578125" style="38"/>
    <col min="991" max="991" width="22.5703125" style="38" customWidth="1"/>
    <col min="992" max="992" width="14" style="38" customWidth="1"/>
    <col min="993" max="993" width="1.7109375" style="38" customWidth="1"/>
    <col min="994" max="1238" width="11.42578125" style="38"/>
    <col min="1239" max="1239" width="4.42578125" style="38" customWidth="1"/>
    <col min="1240" max="1240" width="11.42578125" style="38"/>
    <col min="1241" max="1241" width="17.5703125" style="38" customWidth="1"/>
    <col min="1242" max="1242" width="11.5703125" style="38" customWidth="1"/>
    <col min="1243" max="1246" width="11.42578125" style="38"/>
    <col min="1247" max="1247" width="22.5703125" style="38" customWidth="1"/>
    <col min="1248" max="1248" width="14" style="38" customWidth="1"/>
    <col min="1249" max="1249" width="1.7109375" style="38" customWidth="1"/>
    <col min="1250" max="1494" width="11.42578125" style="38"/>
    <col min="1495" max="1495" width="4.42578125" style="38" customWidth="1"/>
    <col min="1496" max="1496" width="11.42578125" style="38"/>
    <col min="1497" max="1497" width="17.5703125" style="38" customWidth="1"/>
    <col min="1498" max="1498" width="11.5703125" style="38" customWidth="1"/>
    <col min="1499" max="1502" width="11.42578125" style="38"/>
    <col min="1503" max="1503" width="22.5703125" style="38" customWidth="1"/>
    <col min="1504" max="1504" width="14" style="38" customWidth="1"/>
    <col min="1505" max="1505" width="1.7109375" style="38" customWidth="1"/>
    <col min="1506" max="1750" width="11.42578125" style="38"/>
    <col min="1751" max="1751" width="4.42578125" style="38" customWidth="1"/>
    <col min="1752" max="1752" width="11.42578125" style="38"/>
    <col min="1753" max="1753" width="17.5703125" style="38" customWidth="1"/>
    <col min="1754" max="1754" width="11.5703125" style="38" customWidth="1"/>
    <col min="1755" max="1758" width="11.42578125" style="38"/>
    <col min="1759" max="1759" width="22.5703125" style="38" customWidth="1"/>
    <col min="1760" max="1760" width="14" style="38" customWidth="1"/>
    <col min="1761" max="1761" width="1.7109375" style="38" customWidth="1"/>
    <col min="1762" max="2006" width="11.42578125" style="38"/>
    <col min="2007" max="2007" width="4.42578125" style="38" customWidth="1"/>
    <col min="2008" max="2008" width="11.42578125" style="38"/>
    <col min="2009" max="2009" width="17.5703125" style="38" customWidth="1"/>
    <col min="2010" max="2010" width="11.5703125" style="38" customWidth="1"/>
    <col min="2011" max="2014" width="11.42578125" style="38"/>
    <col min="2015" max="2015" width="22.5703125" style="38" customWidth="1"/>
    <col min="2016" max="2016" width="14" style="38" customWidth="1"/>
    <col min="2017" max="2017" width="1.7109375" style="38" customWidth="1"/>
    <col min="2018" max="2262" width="11.42578125" style="38"/>
    <col min="2263" max="2263" width="4.42578125" style="38" customWidth="1"/>
    <col min="2264" max="2264" width="11.42578125" style="38"/>
    <col min="2265" max="2265" width="17.5703125" style="38" customWidth="1"/>
    <col min="2266" max="2266" width="11.5703125" style="38" customWidth="1"/>
    <col min="2267" max="2270" width="11.42578125" style="38"/>
    <col min="2271" max="2271" width="22.5703125" style="38" customWidth="1"/>
    <col min="2272" max="2272" width="14" style="38" customWidth="1"/>
    <col min="2273" max="2273" width="1.7109375" style="38" customWidth="1"/>
    <col min="2274" max="2518" width="11.42578125" style="38"/>
    <col min="2519" max="2519" width="4.42578125" style="38" customWidth="1"/>
    <col min="2520" max="2520" width="11.42578125" style="38"/>
    <col min="2521" max="2521" width="17.5703125" style="38" customWidth="1"/>
    <col min="2522" max="2522" width="11.5703125" style="38" customWidth="1"/>
    <col min="2523" max="2526" width="11.42578125" style="38"/>
    <col min="2527" max="2527" width="22.5703125" style="38" customWidth="1"/>
    <col min="2528" max="2528" width="14" style="38" customWidth="1"/>
    <col min="2529" max="2529" width="1.7109375" style="38" customWidth="1"/>
    <col min="2530" max="2774" width="11.42578125" style="38"/>
    <col min="2775" max="2775" width="4.42578125" style="38" customWidth="1"/>
    <col min="2776" max="2776" width="11.42578125" style="38"/>
    <col min="2777" max="2777" width="17.5703125" style="38" customWidth="1"/>
    <col min="2778" max="2778" width="11.5703125" style="38" customWidth="1"/>
    <col min="2779" max="2782" width="11.42578125" style="38"/>
    <col min="2783" max="2783" width="22.5703125" style="38" customWidth="1"/>
    <col min="2784" max="2784" width="14" style="38" customWidth="1"/>
    <col min="2785" max="2785" width="1.7109375" style="38" customWidth="1"/>
    <col min="2786" max="3030" width="11.42578125" style="38"/>
    <col min="3031" max="3031" width="4.42578125" style="38" customWidth="1"/>
    <col min="3032" max="3032" width="11.42578125" style="38"/>
    <col min="3033" max="3033" width="17.5703125" style="38" customWidth="1"/>
    <col min="3034" max="3034" width="11.5703125" style="38" customWidth="1"/>
    <col min="3035" max="3038" width="11.42578125" style="38"/>
    <col min="3039" max="3039" width="22.5703125" style="38" customWidth="1"/>
    <col min="3040" max="3040" width="14" style="38" customWidth="1"/>
    <col min="3041" max="3041" width="1.7109375" style="38" customWidth="1"/>
    <col min="3042" max="3286" width="11.42578125" style="38"/>
    <col min="3287" max="3287" width="4.42578125" style="38" customWidth="1"/>
    <col min="3288" max="3288" width="11.42578125" style="38"/>
    <col min="3289" max="3289" width="17.5703125" style="38" customWidth="1"/>
    <col min="3290" max="3290" width="11.5703125" style="38" customWidth="1"/>
    <col min="3291" max="3294" width="11.42578125" style="38"/>
    <col min="3295" max="3295" width="22.5703125" style="38" customWidth="1"/>
    <col min="3296" max="3296" width="14" style="38" customWidth="1"/>
    <col min="3297" max="3297" width="1.7109375" style="38" customWidth="1"/>
    <col min="3298" max="3542" width="11.42578125" style="38"/>
    <col min="3543" max="3543" width="4.42578125" style="38" customWidth="1"/>
    <col min="3544" max="3544" width="11.42578125" style="38"/>
    <col min="3545" max="3545" width="17.5703125" style="38" customWidth="1"/>
    <col min="3546" max="3546" width="11.5703125" style="38" customWidth="1"/>
    <col min="3547" max="3550" width="11.42578125" style="38"/>
    <col min="3551" max="3551" width="22.5703125" style="38" customWidth="1"/>
    <col min="3552" max="3552" width="14" style="38" customWidth="1"/>
    <col min="3553" max="3553" width="1.7109375" style="38" customWidth="1"/>
    <col min="3554" max="3798" width="11.42578125" style="38"/>
    <col min="3799" max="3799" width="4.42578125" style="38" customWidth="1"/>
    <col min="3800" max="3800" width="11.42578125" style="38"/>
    <col min="3801" max="3801" width="17.5703125" style="38" customWidth="1"/>
    <col min="3802" max="3802" width="11.5703125" style="38" customWidth="1"/>
    <col min="3803" max="3806" width="11.42578125" style="38"/>
    <col min="3807" max="3807" width="22.5703125" style="38" customWidth="1"/>
    <col min="3808" max="3808" width="14" style="38" customWidth="1"/>
    <col min="3809" max="3809" width="1.7109375" style="38" customWidth="1"/>
    <col min="3810" max="4054" width="11.42578125" style="38"/>
    <col min="4055" max="4055" width="4.42578125" style="38" customWidth="1"/>
    <col min="4056" max="4056" width="11.42578125" style="38"/>
    <col min="4057" max="4057" width="17.5703125" style="38" customWidth="1"/>
    <col min="4058" max="4058" width="11.5703125" style="38" customWidth="1"/>
    <col min="4059" max="4062" width="11.42578125" style="38"/>
    <col min="4063" max="4063" width="22.5703125" style="38" customWidth="1"/>
    <col min="4064" max="4064" width="14" style="38" customWidth="1"/>
    <col min="4065" max="4065" width="1.7109375" style="38" customWidth="1"/>
    <col min="4066" max="4310" width="11.42578125" style="38"/>
    <col min="4311" max="4311" width="4.42578125" style="38" customWidth="1"/>
    <col min="4312" max="4312" width="11.42578125" style="38"/>
    <col min="4313" max="4313" width="17.5703125" style="38" customWidth="1"/>
    <col min="4314" max="4314" width="11.5703125" style="38" customWidth="1"/>
    <col min="4315" max="4318" width="11.42578125" style="38"/>
    <col min="4319" max="4319" width="22.5703125" style="38" customWidth="1"/>
    <col min="4320" max="4320" width="14" style="38" customWidth="1"/>
    <col min="4321" max="4321" width="1.7109375" style="38" customWidth="1"/>
    <col min="4322" max="4566" width="11.42578125" style="38"/>
    <col min="4567" max="4567" width="4.42578125" style="38" customWidth="1"/>
    <col min="4568" max="4568" width="11.42578125" style="38"/>
    <col min="4569" max="4569" width="17.5703125" style="38" customWidth="1"/>
    <col min="4570" max="4570" width="11.5703125" style="38" customWidth="1"/>
    <col min="4571" max="4574" width="11.42578125" style="38"/>
    <col min="4575" max="4575" width="22.5703125" style="38" customWidth="1"/>
    <col min="4576" max="4576" width="14" style="38" customWidth="1"/>
    <col min="4577" max="4577" width="1.7109375" style="38" customWidth="1"/>
    <col min="4578" max="4822" width="11.42578125" style="38"/>
    <col min="4823" max="4823" width="4.42578125" style="38" customWidth="1"/>
    <col min="4824" max="4824" width="11.42578125" style="38"/>
    <col min="4825" max="4825" width="17.5703125" style="38" customWidth="1"/>
    <col min="4826" max="4826" width="11.5703125" style="38" customWidth="1"/>
    <col min="4827" max="4830" width="11.42578125" style="38"/>
    <col min="4831" max="4831" width="22.5703125" style="38" customWidth="1"/>
    <col min="4832" max="4832" width="14" style="38" customWidth="1"/>
    <col min="4833" max="4833" width="1.7109375" style="38" customWidth="1"/>
    <col min="4834" max="5078" width="11.42578125" style="38"/>
    <col min="5079" max="5079" width="4.42578125" style="38" customWidth="1"/>
    <col min="5080" max="5080" width="11.42578125" style="38"/>
    <col min="5081" max="5081" width="17.5703125" style="38" customWidth="1"/>
    <col min="5082" max="5082" width="11.5703125" style="38" customWidth="1"/>
    <col min="5083" max="5086" width="11.42578125" style="38"/>
    <col min="5087" max="5087" width="22.5703125" style="38" customWidth="1"/>
    <col min="5088" max="5088" width="14" style="38" customWidth="1"/>
    <col min="5089" max="5089" width="1.7109375" style="38" customWidth="1"/>
    <col min="5090" max="5334" width="11.42578125" style="38"/>
    <col min="5335" max="5335" width="4.42578125" style="38" customWidth="1"/>
    <col min="5336" max="5336" width="11.42578125" style="38"/>
    <col min="5337" max="5337" width="17.5703125" style="38" customWidth="1"/>
    <col min="5338" max="5338" width="11.5703125" style="38" customWidth="1"/>
    <col min="5339" max="5342" width="11.42578125" style="38"/>
    <col min="5343" max="5343" width="22.5703125" style="38" customWidth="1"/>
    <col min="5344" max="5344" width="14" style="38" customWidth="1"/>
    <col min="5345" max="5345" width="1.7109375" style="38" customWidth="1"/>
    <col min="5346" max="5590" width="11.42578125" style="38"/>
    <col min="5591" max="5591" width="4.42578125" style="38" customWidth="1"/>
    <col min="5592" max="5592" width="11.42578125" style="38"/>
    <col min="5593" max="5593" width="17.5703125" style="38" customWidth="1"/>
    <col min="5594" max="5594" width="11.5703125" style="38" customWidth="1"/>
    <col min="5595" max="5598" width="11.42578125" style="38"/>
    <col min="5599" max="5599" width="22.5703125" style="38" customWidth="1"/>
    <col min="5600" max="5600" width="14" style="38" customWidth="1"/>
    <col min="5601" max="5601" width="1.7109375" style="38" customWidth="1"/>
    <col min="5602" max="5846" width="11.42578125" style="38"/>
    <col min="5847" max="5847" width="4.42578125" style="38" customWidth="1"/>
    <col min="5848" max="5848" width="11.42578125" style="38"/>
    <col min="5849" max="5849" width="17.5703125" style="38" customWidth="1"/>
    <col min="5850" max="5850" width="11.5703125" style="38" customWidth="1"/>
    <col min="5851" max="5854" width="11.42578125" style="38"/>
    <col min="5855" max="5855" width="22.5703125" style="38" customWidth="1"/>
    <col min="5856" max="5856" width="14" style="38" customWidth="1"/>
    <col min="5857" max="5857" width="1.7109375" style="38" customWidth="1"/>
    <col min="5858" max="6102" width="11.42578125" style="38"/>
    <col min="6103" max="6103" width="4.42578125" style="38" customWidth="1"/>
    <col min="6104" max="6104" width="11.42578125" style="38"/>
    <col min="6105" max="6105" width="17.5703125" style="38" customWidth="1"/>
    <col min="6106" max="6106" width="11.5703125" style="38" customWidth="1"/>
    <col min="6107" max="6110" width="11.42578125" style="38"/>
    <col min="6111" max="6111" width="22.5703125" style="38" customWidth="1"/>
    <col min="6112" max="6112" width="14" style="38" customWidth="1"/>
    <col min="6113" max="6113" width="1.7109375" style="38" customWidth="1"/>
    <col min="6114" max="6358" width="11.42578125" style="38"/>
    <col min="6359" max="6359" width="4.42578125" style="38" customWidth="1"/>
    <col min="6360" max="6360" width="11.42578125" style="38"/>
    <col min="6361" max="6361" width="17.5703125" style="38" customWidth="1"/>
    <col min="6362" max="6362" width="11.5703125" style="38" customWidth="1"/>
    <col min="6363" max="6366" width="11.42578125" style="38"/>
    <col min="6367" max="6367" width="22.5703125" style="38" customWidth="1"/>
    <col min="6368" max="6368" width="14" style="38" customWidth="1"/>
    <col min="6369" max="6369" width="1.7109375" style="38" customWidth="1"/>
    <col min="6370" max="6614" width="11.42578125" style="38"/>
    <col min="6615" max="6615" width="4.42578125" style="38" customWidth="1"/>
    <col min="6616" max="6616" width="11.42578125" style="38"/>
    <col min="6617" max="6617" width="17.5703125" style="38" customWidth="1"/>
    <col min="6618" max="6618" width="11.5703125" style="38" customWidth="1"/>
    <col min="6619" max="6622" width="11.42578125" style="38"/>
    <col min="6623" max="6623" width="22.5703125" style="38" customWidth="1"/>
    <col min="6624" max="6624" width="14" style="38" customWidth="1"/>
    <col min="6625" max="6625" width="1.7109375" style="38" customWidth="1"/>
    <col min="6626" max="6870" width="11.42578125" style="38"/>
    <col min="6871" max="6871" width="4.42578125" style="38" customWidth="1"/>
    <col min="6872" max="6872" width="11.42578125" style="38"/>
    <col min="6873" max="6873" width="17.5703125" style="38" customWidth="1"/>
    <col min="6874" max="6874" width="11.5703125" style="38" customWidth="1"/>
    <col min="6875" max="6878" width="11.42578125" style="38"/>
    <col min="6879" max="6879" width="22.5703125" style="38" customWidth="1"/>
    <col min="6880" max="6880" width="14" style="38" customWidth="1"/>
    <col min="6881" max="6881" width="1.7109375" style="38" customWidth="1"/>
    <col min="6882" max="7126" width="11.42578125" style="38"/>
    <col min="7127" max="7127" width="4.42578125" style="38" customWidth="1"/>
    <col min="7128" max="7128" width="11.42578125" style="38"/>
    <col min="7129" max="7129" width="17.5703125" style="38" customWidth="1"/>
    <col min="7130" max="7130" width="11.5703125" style="38" customWidth="1"/>
    <col min="7131" max="7134" width="11.42578125" style="38"/>
    <col min="7135" max="7135" width="22.5703125" style="38" customWidth="1"/>
    <col min="7136" max="7136" width="14" style="38" customWidth="1"/>
    <col min="7137" max="7137" width="1.7109375" style="38" customWidth="1"/>
    <col min="7138" max="7382" width="11.42578125" style="38"/>
    <col min="7383" max="7383" width="4.42578125" style="38" customWidth="1"/>
    <col min="7384" max="7384" width="11.42578125" style="38"/>
    <col min="7385" max="7385" width="17.5703125" style="38" customWidth="1"/>
    <col min="7386" max="7386" width="11.5703125" style="38" customWidth="1"/>
    <col min="7387" max="7390" width="11.42578125" style="38"/>
    <col min="7391" max="7391" width="22.5703125" style="38" customWidth="1"/>
    <col min="7392" max="7392" width="14" style="38" customWidth="1"/>
    <col min="7393" max="7393" width="1.7109375" style="38" customWidth="1"/>
    <col min="7394" max="7638" width="11.42578125" style="38"/>
    <col min="7639" max="7639" width="4.42578125" style="38" customWidth="1"/>
    <col min="7640" max="7640" width="11.42578125" style="38"/>
    <col min="7641" max="7641" width="17.5703125" style="38" customWidth="1"/>
    <col min="7642" max="7642" width="11.5703125" style="38" customWidth="1"/>
    <col min="7643" max="7646" width="11.42578125" style="38"/>
    <col min="7647" max="7647" width="22.5703125" style="38" customWidth="1"/>
    <col min="7648" max="7648" width="14" style="38" customWidth="1"/>
    <col min="7649" max="7649" width="1.7109375" style="38" customWidth="1"/>
    <col min="7650" max="7894" width="11.42578125" style="38"/>
    <col min="7895" max="7895" width="4.42578125" style="38" customWidth="1"/>
    <col min="7896" max="7896" width="11.42578125" style="38"/>
    <col min="7897" max="7897" width="17.5703125" style="38" customWidth="1"/>
    <col min="7898" max="7898" width="11.5703125" style="38" customWidth="1"/>
    <col min="7899" max="7902" width="11.42578125" style="38"/>
    <col min="7903" max="7903" width="22.5703125" style="38" customWidth="1"/>
    <col min="7904" max="7904" width="14" style="38" customWidth="1"/>
    <col min="7905" max="7905" width="1.7109375" style="38" customWidth="1"/>
    <col min="7906" max="8150" width="11.42578125" style="38"/>
    <col min="8151" max="8151" width="4.42578125" style="38" customWidth="1"/>
    <col min="8152" max="8152" width="11.42578125" style="38"/>
    <col min="8153" max="8153" width="17.5703125" style="38" customWidth="1"/>
    <col min="8154" max="8154" width="11.5703125" style="38" customWidth="1"/>
    <col min="8155" max="8158" width="11.42578125" style="38"/>
    <col min="8159" max="8159" width="22.5703125" style="38" customWidth="1"/>
    <col min="8160" max="8160" width="14" style="38" customWidth="1"/>
    <col min="8161" max="8161" width="1.7109375" style="38" customWidth="1"/>
    <col min="8162" max="8406" width="11.42578125" style="38"/>
    <col min="8407" max="8407" width="4.42578125" style="38" customWidth="1"/>
    <col min="8408" max="8408" width="11.42578125" style="38"/>
    <col min="8409" max="8409" width="17.5703125" style="38" customWidth="1"/>
    <col min="8410" max="8410" width="11.5703125" style="38" customWidth="1"/>
    <col min="8411" max="8414" width="11.42578125" style="38"/>
    <col min="8415" max="8415" width="22.5703125" style="38" customWidth="1"/>
    <col min="8416" max="8416" width="14" style="38" customWidth="1"/>
    <col min="8417" max="8417" width="1.7109375" style="38" customWidth="1"/>
    <col min="8418" max="8662" width="11.42578125" style="38"/>
    <col min="8663" max="8663" width="4.42578125" style="38" customWidth="1"/>
    <col min="8664" max="8664" width="11.42578125" style="38"/>
    <col min="8665" max="8665" width="17.5703125" style="38" customWidth="1"/>
    <col min="8666" max="8666" width="11.5703125" style="38" customWidth="1"/>
    <col min="8667" max="8670" width="11.42578125" style="38"/>
    <col min="8671" max="8671" width="22.5703125" style="38" customWidth="1"/>
    <col min="8672" max="8672" width="14" style="38" customWidth="1"/>
    <col min="8673" max="8673" width="1.7109375" style="38" customWidth="1"/>
    <col min="8674" max="8918" width="11.42578125" style="38"/>
    <col min="8919" max="8919" width="4.42578125" style="38" customWidth="1"/>
    <col min="8920" max="8920" width="11.42578125" style="38"/>
    <col min="8921" max="8921" width="17.5703125" style="38" customWidth="1"/>
    <col min="8922" max="8922" width="11.5703125" style="38" customWidth="1"/>
    <col min="8923" max="8926" width="11.42578125" style="38"/>
    <col min="8927" max="8927" width="22.5703125" style="38" customWidth="1"/>
    <col min="8928" max="8928" width="14" style="38" customWidth="1"/>
    <col min="8929" max="8929" width="1.7109375" style="38" customWidth="1"/>
    <col min="8930" max="9174" width="11.42578125" style="38"/>
    <col min="9175" max="9175" width="4.42578125" style="38" customWidth="1"/>
    <col min="9176" max="9176" width="11.42578125" style="38"/>
    <col min="9177" max="9177" width="17.5703125" style="38" customWidth="1"/>
    <col min="9178" max="9178" width="11.5703125" style="38" customWidth="1"/>
    <col min="9179" max="9182" width="11.42578125" style="38"/>
    <col min="9183" max="9183" width="22.5703125" style="38" customWidth="1"/>
    <col min="9184" max="9184" width="14" style="38" customWidth="1"/>
    <col min="9185" max="9185" width="1.7109375" style="38" customWidth="1"/>
    <col min="9186" max="9430" width="11.42578125" style="38"/>
    <col min="9431" max="9431" width="4.42578125" style="38" customWidth="1"/>
    <col min="9432" max="9432" width="11.42578125" style="38"/>
    <col min="9433" max="9433" width="17.5703125" style="38" customWidth="1"/>
    <col min="9434" max="9434" width="11.5703125" style="38" customWidth="1"/>
    <col min="9435" max="9438" width="11.42578125" style="38"/>
    <col min="9439" max="9439" width="22.5703125" style="38" customWidth="1"/>
    <col min="9440" max="9440" width="14" style="38" customWidth="1"/>
    <col min="9441" max="9441" width="1.7109375" style="38" customWidth="1"/>
    <col min="9442" max="9686" width="11.42578125" style="38"/>
    <col min="9687" max="9687" width="4.42578125" style="38" customWidth="1"/>
    <col min="9688" max="9688" width="11.42578125" style="38"/>
    <col min="9689" max="9689" width="17.5703125" style="38" customWidth="1"/>
    <col min="9690" max="9690" width="11.5703125" style="38" customWidth="1"/>
    <col min="9691" max="9694" width="11.42578125" style="38"/>
    <col min="9695" max="9695" width="22.5703125" style="38" customWidth="1"/>
    <col min="9696" max="9696" width="14" style="38" customWidth="1"/>
    <col min="9697" max="9697" width="1.7109375" style="38" customWidth="1"/>
    <col min="9698" max="9942" width="11.42578125" style="38"/>
    <col min="9943" max="9943" width="4.42578125" style="38" customWidth="1"/>
    <col min="9944" max="9944" width="11.42578125" style="38"/>
    <col min="9945" max="9945" width="17.5703125" style="38" customWidth="1"/>
    <col min="9946" max="9946" width="11.5703125" style="38" customWidth="1"/>
    <col min="9947" max="9950" width="11.42578125" style="38"/>
    <col min="9951" max="9951" width="22.5703125" style="38" customWidth="1"/>
    <col min="9952" max="9952" width="14" style="38" customWidth="1"/>
    <col min="9953" max="9953" width="1.7109375" style="38" customWidth="1"/>
    <col min="9954" max="10198" width="11.42578125" style="38"/>
    <col min="10199" max="10199" width="4.42578125" style="38" customWidth="1"/>
    <col min="10200" max="10200" width="11.42578125" style="38"/>
    <col min="10201" max="10201" width="17.5703125" style="38" customWidth="1"/>
    <col min="10202" max="10202" width="11.5703125" style="38" customWidth="1"/>
    <col min="10203" max="10206" width="11.42578125" style="38"/>
    <col min="10207" max="10207" width="22.5703125" style="38" customWidth="1"/>
    <col min="10208" max="10208" width="14" style="38" customWidth="1"/>
    <col min="10209" max="10209" width="1.7109375" style="38" customWidth="1"/>
    <col min="10210" max="10454" width="11.42578125" style="38"/>
    <col min="10455" max="10455" width="4.42578125" style="38" customWidth="1"/>
    <col min="10456" max="10456" width="11.42578125" style="38"/>
    <col min="10457" max="10457" width="17.5703125" style="38" customWidth="1"/>
    <col min="10458" max="10458" width="11.5703125" style="38" customWidth="1"/>
    <col min="10459" max="10462" width="11.42578125" style="38"/>
    <col min="10463" max="10463" width="22.5703125" style="38" customWidth="1"/>
    <col min="10464" max="10464" width="14" style="38" customWidth="1"/>
    <col min="10465" max="10465" width="1.7109375" style="38" customWidth="1"/>
    <col min="10466" max="10710" width="11.42578125" style="38"/>
    <col min="10711" max="10711" width="4.42578125" style="38" customWidth="1"/>
    <col min="10712" max="10712" width="11.42578125" style="38"/>
    <col min="10713" max="10713" width="17.5703125" style="38" customWidth="1"/>
    <col min="10714" max="10714" width="11.5703125" style="38" customWidth="1"/>
    <col min="10715" max="10718" width="11.42578125" style="38"/>
    <col min="10719" max="10719" width="22.5703125" style="38" customWidth="1"/>
    <col min="10720" max="10720" width="14" style="38" customWidth="1"/>
    <col min="10721" max="10721" width="1.7109375" style="38" customWidth="1"/>
    <col min="10722" max="10966" width="11.42578125" style="38"/>
    <col min="10967" max="10967" width="4.42578125" style="38" customWidth="1"/>
    <col min="10968" max="10968" width="11.42578125" style="38"/>
    <col min="10969" max="10969" width="17.5703125" style="38" customWidth="1"/>
    <col min="10970" max="10970" width="11.5703125" style="38" customWidth="1"/>
    <col min="10971" max="10974" width="11.42578125" style="38"/>
    <col min="10975" max="10975" width="22.5703125" style="38" customWidth="1"/>
    <col min="10976" max="10976" width="14" style="38" customWidth="1"/>
    <col min="10977" max="10977" width="1.7109375" style="38" customWidth="1"/>
    <col min="10978" max="11222" width="11.42578125" style="38"/>
    <col min="11223" max="11223" width="4.42578125" style="38" customWidth="1"/>
    <col min="11224" max="11224" width="11.42578125" style="38"/>
    <col min="11225" max="11225" width="17.5703125" style="38" customWidth="1"/>
    <col min="11226" max="11226" width="11.5703125" style="38" customWidth="1"/>
    <col min="11227" max="11230" width="11.42578125" style="38"/>
    <col min="11231" max="11231" width="22.5703125" style="38" customWidth="1"/>
    <col min="11232" max="11232" width="14" style="38" customWidth="1"/>
    <col min="11233" max="11233" width="1.7109375" style="38" customWidth="1"/>
    <col min="11234" max="11478" width="11.42578125" style="38"/>
    <col min="11479" max="11479" width="4.42578125" style="38" customWidth="1"/>
    <col min="11480" max="11480" width="11.42578125" style="38"/>
    <col min="11481" max="11481" width="17.5703125" style="38" customWidth="1"/>
    <col min="11482" max="11482" width="11.5703125" style="38" customWidth="1"/>
    <col min="11483" max="11486" width="11.42578125" style="38"/>
    <col min="11487" max="11487" width="22.5703125" style="38" customWidth="1"/>
    <col min="11488" max="11488" width="14" style="38" customWidth="1"/>
    <col min="11489" max="11489" width="1.7109375" style="38" customWidth="1"/>
    <col min="11490" max="11734" width="11.42578125" style="38"/>
    <col min="11735" max="11735" width="4.42578125" style="38" customWidth="1"/>
    <col min="11736" max="11736" width="11.42578125" style="38"/>
    <col min="11737" max="11737" width="17.5703125" style="38" customWidth="1"/>
    <col min="11738" max="11738" width="11.5703125" style="38" customWidth="1"/>
    <col min="11739" max="11742" width="11.42578125" style="38"/>
    <col min="11743" max="11743" width="22.5703125" style="38" customWidth="1"/>
    <col min="11744" max="11744" width="14" style="38" customWidth="1"/>
    <col min="11745" max="11745" width="1.7109375" style="38" customWidth="1"/>
    <col min="11746" max="11990" width="11.42578125" style="38"/>
    <col min="11991" max="11991" width="4.42578125" style="38" customWidth="1"/>
    <col min="11992" max="11992" width="11.42578125" style="38"/>
    <col min="11993" max="11993" width="17.5703125" style="38" customWidth="1"/>
    <col min="11994" max="11994" width="11.5703125" style="38" customWidth="1"/>
    <col min="11995" max="11998" width="11.42578125" style="38"/>
    <col min="11999" max="11999" width="22.5703125" style="38" customWidth="1"/>
    <col min="12000" max="12000" width="14" style="38" customWidth="1"/>
    <col min="12001" max="12001" width="1.7109375" style="38" customWidth="1"/>
    <col min="12002" max="12246" width="11.42578125" style="38"/>
    <col min="12247" max="12247" width="4.42578125" style="38" customWidth="1"/>
    <col min="12248" max="12248" width="11.42578125" style="38"/>
    <col min="12249" max="12249" width="17.5703125" style="38" customWidth="1"/>
    <col min="12250" max="12250" width="11.5703125" style="38" customWidth="1"/>
    <col min="12251" max="12254" width="11.42578125" style="38"/>
    <col min="12255" max="12255" width="22.5703125" style="38" customWidth="1"/>
    <col min="12256" max="12256" width="14" style="38" customWidth="1"/>
    <col min="12257" max="12257" width="1.7109375" style="38" customWidth="1"/>
    <col min="12258" max="12502" width="11.42578125" style="38"/>
    <col min="12503" max="12503" width="4.42578125" style="38" customWidth="1"/>
    <col min="12504" max="12504" width="11.42578125" style="38"/>
    <col min="12505" max="12505" width="17.5703125" style="38" customWidth="1"/>
    <col min="12506" max="12506" width="11.5703125" style="38" customWidth="1"/>
    <col min="12507" max="12510" width="11.42578125" style="38"/>
    <col min="12511" max="12511" width="22.5703125" style="38" customWidth="1"/>
    <col min="12512" max="12512" width="14" style="38" customWidth="1"/>
    <col min="12513" max="12513" width="1.7109375" style="38" customWidth="1"/>
    <col min="12514" max="12758" width="11.42578125" style="38"/>
    <col min="12759" max="12759" width="4.42578125" style="38" customWidth="1"/>
    <col min="12760" max="12760" width="11.42578125" style="38"/>
    <col min="12761" max="12761" width="17.5703125" style="38" customWidth="1"/>
    <col min="12762" max="12762" width="11.5703125" style="38" customWidth="1"/>
    <col min="12763" max="12766" width="11.42578125" style="38"/>
    <col min="12767" max="12767" width="22.5703125" style="38" customWidth="1"/>
    <col min="12768" max="12768" width="14" style="38" customWidth="1"/>
    <col min="12769" max="12769" width="1.7109375" style="38" customWidth="1"/>
    <col min="12770" max="13014" width="11.42578125" style="38"/>
    <col min="13015" max="13015" width="4.42578125" style="38" customWidth="1"/>
    <col min="13016" max="13016" width="11.42578125" style="38"/>
    <col min="13017" max="13017" width="17.5703125" style="38" customWidth="1"/>
    <col min="13018" max="13018" width="11.5703125" style="38" customWidth="1"/>
    <col min="13019" max="13022" width="11.42578125" style="38"/>
    <col min="13023" max="13023" width="22.5703125" style="38" customWidth="1"/>
    <col min="13024" max="13024" width="14" style="38" customWidth="1"/>
    <col min="13025" max="13025" width="1.7109375" style="38" customWidth="1"/>
    <col min="13026" max="13270" width="11.42578125" style="38"/>
    <col min="13271" max="13271" width="4.42578125" style="38" customWidth="1"/>
    <col min="13272" max="13272" width="11.42578125" style="38"/>
    <col min="13273" max="13273" width="17.5703125" style="38" customWidth="1"/>
    <col min="13274" max="13274" width="11.5703125" style="38" customWidth="1"/>
    <col min="13275" max="13278" width="11.42578125" style="38"/>
    <col min="13279" max="13279" width="22.5703125" style="38" customWidth="1"/>
    <col min="13280" max="13280" width="14" style="38" customWidth="1"/>
    <col min="13281" max="13281" width="1.7109375" style="38" customWidth="1"/>
    <col min="13282" max="13526" width="11.42578125" style="38"/>
    <col min="13527" max="13527" width="4.42578125" style="38" customWidth="1"/>
    <col min="13528" max="13528" width="11.42578125" style="38"/>
    <col min="13529" max="13529" width="17.5703125" style="38" customWidth="1"/>
    <col min="13530" max="13530" width="11.5703125" style="38" customWidth="1"/>
    <col min="13531" max="13534" width="11.42578125" style="38"/>
    <col min="13535" max="13535" width="22.5703125" style="38" customWidth="1"/>
    <col min="13536" max="13536" width="14" style="38" customWidth="1"/>
    <col min="13537" max="13537" width="1.7109375" style="38" customWidth="1"/>
    <col min="13538" max="13782" width="11.42578125" style="38"/>
    <col min="13783" max="13783" width="4.42578125" style="38" customWidth="1"/>
    <col min="13784" max="13784" width="11.42578125" style="38"/>
    <col min="13785" max="13785" width="17.5703125" style="38" customWidth="1"/>
    <col min="13786" max="13786" width="11.5703125" style="38" customWidth="1"/>
    <col min="13787" max="13790" width="11.42578125" style="38"/>
    <col min="13791" max="13791" width="22.5703125" style="38" customWidth="1"/>
    <col min="13792" max="13792" width="14" style="38" customWidth="1"/>
    <col min="13793" max="13793" width="1.7109375" style="38" customWidth="1"/>
    <col min="13794" max="14038" width="11.42578125" style="38"/>
    <col min="14039" max="14039" width="4.42578125" style="38" customWidth="1"/>
    <col min="14040" max="14040" width="11.42578125" style="38"/>
    <col min="14041" max="14041" width="17.5703125" style="38" customWidth="1"/>
    <col min="14042" max="14042" width="11.5703125" style="38" customWidth="1"/>
    <col min="14043" max="14046" width="11.42578125" style="38"/>
    <col min="14047" max="14047" width="22.5703125" style="38" customWidth="1"/>
    <col min="14048" max="14048" width="14" style="38" customWidth="1"/>
    <col min="14049" max="14049" width="1.7109375" style="38" customWidth="1"/>
    <col min="14050" max="14294" width="11.42578125" style="38"/>
    <col min="14295" max="14295" width="4.42578125" style="38" customWidth="1"/>
    <col min="14296" max="14296" width="11.42578125" style="38"/>
    <col min="14297" max="14297" width="17.5703125" style="38" customWidth="1"/>
    <col min="14298" max="14298" width="11.5703125" style="38" customWidth="1"/>
    <col min="14299" max="14302" width="11.42578125" style="38"/>
    <col min="14303" max="14303" width="22.5703125" style="38" customWidth="1"/>
    <col min="14304" max="14304" width="14" style="38" customWidth="1"/>
    <col min="14305" max="14305" width="1.7109375" style="38" customWidth="1"/>
    <col min="14306" max="14550" width="11.42578125" style="38"/>
    <col min="14551" max="14551" width="4.42578125" style="38" customWidth="1"/>
    <col min="14552" max="14552" width="11.42578125" style="38"/>
    <col min="14553" max="14553" width="17.5703125" style="38" customWidth="1"/>
    <col min="14554" max="14554" width="11.5703125" style="38" customWidth="1"/>
    <col min="14555" max="14558" width="11.42578125" style="38"/>
    <col min="14559" max="14559" width="22.5703125" style="38" customWidth="1"/>
    <col min="14560" max="14560" width="14" style="38" customWidth="1"/>
    <col min="14561" max="14561" width="1.7109375" style="38" customWidth="1"/>
    <col min="14562" max="14806" width="11.42578125" style="38"/>
    <col min="14807" max="14807" width="4.42578125" style="38" customWidth="1"/>
    <col min="14808" max="14808" width="11.42578125" style="38"/>
    <col min="14809" max="14809" width="17.5703125" style="38" customWidth="1"/>
    <col min="14810" max="14810" width="11.5703125" style="38" customWidth="1"/>
    <col min="14811" max="14814" width="11.42578125" style="38"/>
    <col min="14815" max="14815" width="22.5703125" style="38" customWidth="1"/>
    <col min="14816" max="14816" width="14" style="38" customWidth="1"/>
    <col min="14817" max="14817" width="1.7109375" style="38" customWidth="1"/>
    <col min="14818" max="15062" width="11.42578125" style="38"/>
    <col min="15063" max="15063" width="4.42578125" style="38" customWidth="1"/>
    <col min="15064" max="15064" width="11.42578125" style="38"/>
    <col min="15065" max="15065" width="17.5703125" style="38" customWidth="1"/>
    <col min="15066" max="15066" width="11.5703125" style="38" customWidth="1"/>
    <col min="15067" max="15070" width="11.42578125" style="38"/>
    <col min="15071" max="15071" width="22.5703125" style="38" customWidth="1"/>
    <col min="15072" max="15072" width="14" style="38" customWidth="1"/>
    <col min="15073" max="15073" width="1.7109375" style="38" customWidth="1"/>
    <col min="15074" max="15318" width="11.42578125" style="38"/>
    <col min="15319" max="15319" width="4.42578125" style="38" customWidth="1"/>
    <col min="15320" max="15320" width="11.42578125" style="38"/>
    <col min="15321" max="15321" width="17.5703125" style="38" customWidth="1"/>
    <col min="15322" max="15322" width="11.5703125" style="38" customWidth="1"/>
    <col min="15323" max="15326" width="11.42578125" style="38"/>
    <col min="15327" max="15327" width="22.5703125" style="38" customWidth="1"/>
    <col min="15328" max="15328" width="14" style="38" customWidth="1"/>
    <col min="15329" max="15329" width="1.7109375" style="38" customWidth="1"/>
    <col min="15330" max="15574" width="11.42578125" style="38"/>
    <col min="15575" max="15575" width="4.42578125" style="38" customWidth="1"/>
    <col min="15576" max="15576" width="11.42578125" style="38"/>
    <col min="15577" max="15577" width="17.5703125" style="38" customWidth="1"/>
    <col min="15578" max="15578" width="11.5703125" style="38" customWidth="1"/>
    <col min="15579" max="15582" width="11.42578125" style="38"/>
    <col min="15583" max="15583" width="22.5703125" style="38" customWidth="1"/>
    <col min="15584" max="15584" width="14" style="38" customWidth="1"/>
    <col min="15585" max="15585" width="1.7109375" style="38" customWidth="1"/>
    <col min="15586" max="15830" width="11.42578125" style="38"/>
    <col min="15831" max="15831" width="4.42578125" style="38" customWidth="1"/>
    <col min="15832" max="15832" width="11.42578125" style="38"/>
    <col min="15833" max="15833" width="17.5703125" style="38" customWidth="1"/>
    <col min="15834" max="15834" width="11.5703125" style="38" customWidth="1"/>
    <col min="15835" max="15838" width="11.42578125" style="38"/>
    <col min="15839" max="15839" width="22.5703125" style="38" customWidth="1"/>
    <col min="15840" max="15840" width="14" style="38" customWidth="1"/>
    <col min="15841" max="15841" width="1.7109375" style="38" customWidth="1"/>
    <col min="15842" max="16086" width="11.42578125" style="38"/>
    <col min="16087" max="16087" width="4.42578125" style="38" customWidth="1"/>
    <col min="16088" max="16088" width="11.42578125" style="38"/>
    <col min="16089" max="16089" width="17.5703125" style="38" customWidth="1"/>
    <col min="16090" max="16090" width="11.5703125" style="38" customWidth="1"/>
    <col min="16091" max="16094" width="11.42578125" style="38"/>
    <col min="16095" max="16095" width="22.5703125" style="38" customWidth="1"/>
    <col min="16096" max="16096" width="21.5703125" style="38" bestFit="1" customWidth="1"/>
    <col min="16097" max="16097" width="1.7109375" style="38" customWidth="1"/>
    <col min="16098" max="16384" width="11.42578125" style="38"/>
  </cols>
  <sheetData>
    <row r="1" spans="2:10 16093:16096" ht="18" customHeight="1" thickBot="1"/>
    <row r="2" spans="2:10 16093:16096" ht="19.5" customHeight="1">
      <c r="B2" s="39"/>
      <c r="C2" s="40"/>
      <c r="D2" s="41" t="s">
        <v>158</v>
      </c>
      <c r="E2" s="42"/>
      <c r="F2" s="42"/>
      <c r="G2" s="42"/>
      <c r="H2" s="42"/>
      <c r="I2" s="43"/>
      <c r="J2" s="44" t="s">
        <v>159</v>
      </c>
    </row>
    <row r="3" spans="2:10 16093:16096" ht="13.5" thickBot="1">
      <c r="B3" s="45"/>
      <c r="C3" s="46"/>
      <c r="D3" s="47"/>
      <c r="E3" s="48"/>
      <c r="F3" s="48"/>
      <c r="G3" s="48"/>
      <c r="H3" s="48"/>
      <c r="I3" s="49"/>
      <c r="J3" s="50"/>
    </row>
    <row r="4" spans="2:10 16093:16096">
      <c r="B4" s="45"/>
      <c r="C4" s="46"/>
      <c r="E4" s="42"/>
      <c r="F4" s="42"/>
      <c r="G4" s="42"/>
      <c r="H4" s="42"/>
      <c r="I4" s="43"/>
      <c r="J4" s="44" t="s">
        <v>160</v>
      </c>
    </row>
    <row r="5" spans="2:10 16093:16096">
      <c r="B5" s="45"/>
      <c r="C5" s="46"/>
      <c r="D5" s="81" t="s">
        <v>161</v>
      </c>
      <c r="E5" s="82"/>
      <c r="F5" s="82"/>
      <c r="G5" s="82"/>
      <c r="H5" s="82"/>
      <c r="I5" s="83"/>
      <c r="J5" s="54"/>
      <c r="WTY5" s="60"/>
    </row>
    <row r="6" spans="2:10 16093:16096" ht="13.5" thickBot="1">
      <c r="B6" s="55"/>
      <c r="C6" s="56"/>
      <c r="D6" s="47"/>
      <c r="E6" s="48"/>
      <c r="F6" s="48"/>
      <c r="G6" s="48"/>
      <c r="H6" s="48"/>
      <c r="I6" s="49"/>
      <c r="J6" s="50"/>
      <c r="WTZ6" s="38" t="s">
        <v>162</v>
      </c>
      <c r="WUA6" s="38" t="s">
        <v>163</v>
      </c>
      <c r="WUB6" s="84">
        <f ca="1">+TODAY()</f>
        <v>45182</v>
      </c>
    </row>
    <row r="7" spans="2:10 16093:16096">
      <c r="B7" s="57"/>
      <c r="J7" s="58"/>
    </row>
    <row r="8" spans="2:10 16093:16096">
      <c r="B8" s="57"/>
      <c r="J8" s="58"/>
    </row>
    <row r="9" spans="2:10 16093:16096">
      <c r="B9" s="57"/>
      <c r="C9" s="59" t="s">
        <v>170</v>
      </c>
      <c r="D9" s="84"/>
      <c r="E9" s="60"/>
      <c r="J9" s="58"/>
    </row>
    <row r="10" spans="2:10 16093:16096">
      <c r="B10" s="57"/>
      <c r="C10" s="59"/>
      <c r="J10" s="58"/>
    </row>
    <row r="11" spans="2:10 16093:16096">
      <c r="B11" s="57"/>
      <c r="C11" s="59" t="s">
        <v>164</v>
      </c>
      <c r="J11" s="58"/>
    </row>
    <row r="12" spans="2:10 16093:16096">
      <c r="B12" s="57"/>
      <c r="C12" s="59" t="s">
        <v>136</v>
      </c>
      <c r="J12" s="58"/>
    </row>
    <row r="13" spans="2:10 16093:16096">
      <c r="B13" s="57"/>
      <c r="J13" s="58"/>
    </row>
    <row r="14" spans="2:10 16093:16096">
      <c r="B14" s="57"/>
      <c r="C14" s="38" t="s">
        <v>165</v>
      </c>
      <c r="J14" s="58"/>
    </row>
    <row r="15" spans="2:10 16093:16096">
      <c r="B15" s="57"/>
      <c r="C15" s="61"/>
      <c r="J15" s="58"/>
    </row>
    <row r="16" spans="2:10 16093:16096">
      <c r="B16" s="57"/>
      <c r="C16" s="85" t="s">
        <v>166</v>
      </c>
      <c r="D16" s="60"/>
      <c r="H16" s="62" t="s">
        <v>139</v>
      </c>
      <c r="I16" s="62" t="s">
        <v>140</v>
      </c>
      <c r="J16" s="58"/>
    </row>
    <row r="17" spans="2:10">
      <c r="B17" s="57"/>
      <c r="C17" s="59" t="s">
        <v>141</v>
      </c>
      <c r="D17" s="59"/>
      <c r="E17" s="59"/>
      <c r="F17" s="59"/>
      <c r="H17" s="86">
        <v>2</v>
      </c>
      <c r="I17" s="87">
        <v>1899447</v>
      </c>
      <c r="J17" s="58"/>
    </row>
    <row r="18" spans="2:10">
      <c r="B18" s="57"/>
      <c r="C18" s="38" t="s">
        <v>142</v>
      </c>
      <c r="H18" s="88"/>
      <c r="I18" s="89"/>
      <c r="J18" s="58"/>
    </row>
    <row r="19" spans="2:10">
      <c r="B19" s="57"/>
      <c r="C19" s="38" t="s">
        <v>143</v>
      </c>
      <c r="H19" s="88"/>
      <c r="I19" s="89">
        <v>0</v>
      </c>
      <c r="J19" s="58"/>
    </row>
    <row r="20" spans="2:10">
      <c r="B20" s="57"/>
      <c r="C20" s="38" t="s">
        <v>145</v>
      </c>
      <c r="H20" s="88"/>
      <c r="I20" s="89">
        <v>0</v>
      </c>
      <c r="J20" s="58"/>
    </row>
    <row r="21" spans="2:10">
      <c r="B21" s="57"/>
      <c r="C21" s="38" t="s">
        <v>124</v>
      </c>
      <c r="H21" s="90">
        <v>1</v>
      </c>
      <c r="I21" s="91">
        <v>1778172</v>
      </c>
      <c r="J21" s="58"/>
    </row>
    <row r="22" spans="2:10">
      <c r="B22" s="57"/>
      <c r="C22" s="59" t="s">
        <v>167</v>
      </c>
      <c r="D22" s="59"/>
      <c r="E22" s="59"/>
      <c r="F22" s="59"/>
      <c r="H22" s="88">
        <f>SUM(H18:H21)</f>
        <v>1</v>
      </c>
      <c r="I22" s="87">
        <f>(I18+I19+I20+I21)</f>
        <v>1778172</v>
      </c>
      <c r="J22" s="58"/>
    </row>
    <row r="23" spans="2:10" ht="13.5" thickBot="1">
      <c r="B23" s="57"/>
      <c r="C23" s="59"/>
      <c r="D23" s="59"/>
      <c r="H23" s="92"/>
      <c r="I23" s="93"/>
      <c r="J23" s="58"/>
    </row>
    <row r="24" spans="2:10" ht="13.5" thickTop="1">
      <c r="B24" s="57"/>
      <c r="C24" s="59"/>
      <c r="D24" s="59"/>
      <c r="H24" s="74"/>
      <c r="I24" s="66"/>
      <c r="J24" s="58"/>
    </row>
    <row r="25" spans="2:10">
      <c r="B25" s="57"/>
      <c r="C25" s="59"/>
      <c r="D25" s="59"/>
      <c r="H25" s="74"/>
      <c r="I25" s="66"/>
      <c r="J25" s="58"/>
    </row>
    <row r="26" spans="2:10">
      <c r="B26" s="57"/>
      <c r="C26" s="59"/>
      <c r="D26" s="59"/>
      <c r="H26" s="74"/>
      <c r="I26" s="66"/>
      <c r="J26" s="58"/>
    </row>
    <row r="27" spans="2:10">
      <c r="B27" s="57"/>
      <c r="G27" s="74"/>
      <c r="H27" s="74"/>
      <c r="I27" s="74"/>
      <c r="J27" s="58"/>
    </row>
    <row r="28" spans="2:10" ht="13.5" thickBot="1">
      <c r="B28" s="57"/>
      <c r="C28" s="75" t="s">
        <v>154</v>
      </c>
      <c r="D28" s="75"/>
      <c r="G28" s="75" t="s">
        <v>155</v>
      </c>
      <c r="H28" s="76"/>
      <c r="I28" s="74"/>
      <c r="J28" s="58"/>
    </row>
    <row r="29" spans="2:10">
      <c r="B29" s="57"/>
      <c r="C29" s="77" t="s">
        <v>156</v>
      </c>
      <c r="D29" s="77"/>
      <c r="G29" s="77" t="s">
        <v>168</v>
      </c>
      <c r="H29" s="74"/>
      <c r="I29" s="74"/>
      <c r="J29" s="58"/>
    </row>
    <row r="30" spans="2:10" ht="18.75" customHeight="1" thickBot="1">
      <c r="B30" s="78"/>
      <c r="C30" s="79"/>
      <c r="D30" s="79"/>
      <c r="E30" s="79"/>
      <c r="F30" s="79"/>
      <c r="G30" s="76"/>
      <c r="H30" s="76"/>
      <c r="I30" s="76"/>
      <c r="J30" s="80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2023-07-28T15:40:39Z</cp:lastPrinted>
  <dcterms:created xsi:type="dcterms:W3CDTF">2022-06-01T14:39:12Z</dcterms:created>
  <dcterms:modified xsi:type="dcterms:W3CDTF">2023-09-13T16:28:11Z</dcterms:modified>
</cp:coreProperties>
</file>