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890802978_ESE HOSP SAN JOSE - VITERBO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3" r:id="rId2"/>
    <sheet name="Hoja2" sheetId="2" r:id="rId3"/>
  </sheets>
  <externalReferences>
    <externalReference r:id="rId4"/>
  </externalReferences>
  <definedNames>
    <definedName name="_xlnm._FilterDatabase" localSheetId="1" hidden="1">'ESTADO DE CADA FACTURA'!$A$1:$AD$33</definedName>
    <definedName name="_xlnm._FilterDatabase" localSheetId="2" hidden="1">Hoja2!$A$2:$W$2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2" i="3" l="1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Q2" i="3"/>
  <c r="P2" i="3"/>
  <c r="R2" i="3" s="1"/>
  <c r="N2" i="3"/>
  <c r="Q10" i="3"/>
  <c r="P10" i="3"/>
  <c r="R10" i="3" s="1"/>
  <c r="N10" i="3"/>
  <c r="Q3" i="3"/>
  <c r="P3" i="3"/>
  <c r="R3" i="3" s="1"/>
  <c r="N3" i="3"/>
  <c r="Q32" i="3"/>
  <c r="P32" i="3"/>
  <c r="R32" i="3" s="1"/>
  <c r="N32" i="3"/>
  <c r="Q31" i="3"/>
  <c r="P31" i="3"/>
  <c r="R31" i="3" s="1"/>
  <c r="N31" i="3"/>
  <c r="Q30" i="3"/>
  <c r="P30" i="3"/>
  <c r="R30" i="3" s="1"/>
  <c r="N30" i="3"/>
  <c r="Q29" i="3"/>
  <c r="P29" i="3"/>
  <c r="R29" i="3" s="1"/>
  <c r="N29" i="3"/>
  <c r="Q28" i="3"/>
  <c r="P28" i="3"/>
  <c r="R28" i="3" s="1"/>
  <c r="N28" i="3"/>
  <c r="Q27" i="3"/>
  <c r="P27" i="3"/>
  <c r="R27" i="3" s="1"/>
  <c r="N27" i="3"/>
  <c r="Q26" i="3"/>
  <c r="P26" i="3"/>
  <c r="R26" i="3" s="1"/>
  <c r="N26" i="3"/>
  <c r="Q25" i="3"/>
  <c r="P25" i="3"/>
  <c r="R25" i="3" s="1"/>
  <c r="N25" i="3"/>
  <c r="Q9" i="3"/>
  <c r="P9" i="3"/>
  <c r="R9" i="3" s="1"/>
  <c r="N9" i="3"/>
  <c r="Q13" i="3"/>
  <c r="P13" i="3"/>
  <c r="R13" i="3" s="1"/>
  <c r="N13" i="3"/>
  <c r="Q12" i="3"/>
  <c r="P12" i="3"/>
  <c r="R12" i="3" s="1"/>
  <c r="N12" i="3"/>
  <c r="Q4" i="3"/>
  <c r="P4" i="3"/>
  <c r="R4" i="3" s="1"/>
  <c r="N4" i="3"/>
  <c r="Q24" i="3"/>
  <c r="P24" i="3"/>
  <c r="R24" i="3" s="1"/>
  <c r="N24" i="3"/>
  <c r="Q23" i="3"/>
  <c r="P23" i="3"/>
  <c r="R23" i="3" s="1"/>
  <c r="N23" i="3"/>
  <c r="Q8" i="3"/>
  <c r="P8" i="3"/>
  <c r="R8" i="3" s="1"/>
  <c r="N8" i="3"/>
  <c r="Q7" i="3"/>
  <c r="P7" i="3"/>
  <c r="R7" i="3" s="1"/>
  <c r="N7" i="3"/>
  <c r="Q6" i="3"/>
  <c r="P6" i="3"/>
  <c r="R6" i="3" s="1"/>
  <c r="N6" i="3"/>
  <c r="Q5" i="3"/>
  <c r="P5" i="3"/>
  <c r="R5" i="3" s="1"/>
  <c r="N5" i="3"/>
  <c r="Q22" i="3"/>
  <c r="P22" i="3"/>
  <c r="R22" i="3" s="1"/>
  <c r="N22" i="3"/>
  <c r="Q11" i="3"/>
  <c r="P11" i="3"/>
  <c r="R11" i="3" s="1"/>
  <c r="N11" i="3"/>
  <c r="Q21" i="3"/>
  <c r="P21" i="3"/>
  <c r="R21" i="3" s="1"/>
  <c r="N21" i="3"/>
  <c r="Q20" i="3"/>
  <c r="P20" i="3"/>
  <c r="R20" i="3" s="1"/>
  <c r="N20" i="3"/>
  <c r="Q19" i="3"/>
  <c r="P19" i="3"/>
  <c r="R19" i="3" s="1"/>
  <c r="N19" i="3"/>
  <c r="Q18" i="3"/>
  <c r="P18" i="3"/>
  <c r="R18" i="3" s="1"/>
  <c r="N18" i="3"/>
  <c r="Q17" i="3"/>
  <c r="P17" i="3"/>
  <c r="R17" i="3" s="1"/>
  <c r="N17" i="3"/>
  <c r="Q16" i="3"/>
  <c r="P16" i="3"/>
  <c r="R16" i="3" s="1"/>
  <c r="N16" i="3"/>
  <c r="Q15" i="3"/>
  <c r="P15" i="3"/>
  <c r="R15" i="3" s="1"/>
  <c r="N15" i="3"/>
  <c r="Q14" i="3"/>
  <c r="P14" i="3"/>
  <c r="R14" i="3" s="1"/>
  <c r="N14" i="3"/>
  <c r="H3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<sst xmlns="http://schemas.openxmlformats.org/spreadsheetml/2006/main" count="703" uniqueCount="156">
  <si>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</si>
  <si>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</si>
  <si>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</si>
  <si>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</si>
  <si>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</si>
  <si>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</si>
  <si>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</si>
  <si>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</si>
  <si>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</si>
  <si>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</si>
  <si>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</si>
  <si>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San Jose de Viterbo</t>
  </si>
  <si>
    <t>FA</t>
  </si>
  <si>
    <t>FE11645</t>
  </si>
  <si>
    <t>FE19048</t>
  </si>
  <si>
    <t>FE21432</t>
  </si>
  <si>
    <t>FE28608</t>
  </si>
  <si>
    <t>FE29016</t>
  </si>
  <si>
    <t>FE29837</t>
  </si>
  <si>
    <t>FE30204</t>
  </si>
  <si>
    <t>FE3188</t>
  </si>
  <si>
    <t>FE34470</t>
  </si>
  <si>
    <t>FE35051</t>
  </si>
  <si>
    <t>FE37084</t>
  </si>
  <si>
    <t>FE37150</t>
  </si>
  <si>
    <t>FE40553</t>
  </si>
  <si>
    <t>FE41342</t>
  </si>
  <si>
    <t>FE43441</t>
  </si>
  <si>
    <t>FE45585</t>
  </si>
  <si>
    <t>FE47771</t>
  </si>
  <si>
    <t>FE47831</t>
  </si>
  <si>
    <t>FE48366</t>
  </si>
  <si>
    <t>FE51453</t>
  </si>
  <si>
    <t>FE7702</t>
  </si>
  <si>
    <t>FE8310</t>
  </si>
  <si>
    <t>FE8632</t>
  </si>
  <si>
    <t>FE988</t>
  </si>
  <si>
    <t>FV422782</t>
  </si>
  <si>
    <t>FE34898</t>
  </si>
  <si>
    <t>FE35687</t>
  </si>
  <si>
    <t>FE42955</t>
  </si>
  <si>
    <t>FE45608</t>
  </si>
  <si>
    <t>FE46755</t>
  </si>
  <si>
    <t>FE49896</t>
  </si>
  <si>
    <t xml:space="preserve">11/06/2021  </t>
  </si>
  <si>
    <t xml:space="preserve">21/07/2021  </t>
  </si>
  <si>
    <t xml:space="preserve">28/09/2021  </t>
  </si>
  <si>
    <t xml:space="preserve">27/10/2021  </t>
  </si>
  <si>
    <t xml:space="preserve">29/10/2021  </t>
  </si>
  <si>
    <t xml:space="preserve">27/11/2021  </t>
  </si>
  <si>
    <t xml:space="preserve">10/03/2022  </t>
  </si>
  <si>
    <t xml:space="preserve">28/04/2022  </t>
  </si>
  <si>
    <t xml:space="preserve">18/03/2022  </t>
  </si>
  <si>
    <t xml:space="preserve">05/04/2022  </t>
  </si>
  <si>
    <t xml:space="preserve">14/06/2023  </t>
  </si>
  <si>
    <t xml:space="preserve">04/11/2022  </t>
  </si>
  <si>
    <t xml:space="preserve">19/01/2023  </t>
  </si>
  <si>
    <t xml:space="preserve">04/02/2021  </t>
  </si>
  <si>
    <t xml:space="preserve">20/03/2021  </t>
  </si>
  <si>
    <t xml:space="preserve">23/06/2022  </t>
  </si>
  <si>
    <t xml:space="preserve">29/07/2022  </t>
  </si>
  <si>
    <t xml:space="preserve">07/07/2022  </t>
  </si>
  <si>
    <t xml:space="preserve">25/08/2022  </t>
  </si>
  <si>
    <t xml:space="preserve">16/08/2022  </t>
  </si>
  <si>
    <t xml:space="preserve">13/05/2023  </t>
  </si>
  <si>
    <t xml:space="preserve">17/08/2022  </t>
  </si>
  <si>
    <t xml:space="preserve">25/10/2022  </t>
  </si>
  <si>
    <t xml:space="preserve">20/02/2023  </t>
  </si>
  <si>
    <t xml:space="preserve">10/11/2022  </t>
  </si>
  <si>
    <t xml:space="preserve">23/12/2022  </t>
  </si>
  <si>
    <t xml:space="preserve">08/02/2023  </t>
  </si>
  <si>
    <t xml:space="preserve">16/03/2023  </t>
  </si>
  <si>
    <t xml:space="preserve">17/03/2023  </t>
  </si>
  <si>
    <t xml:space="preserve">28/03/2023  </t>
  </si>
  <si>
    <t xml:space="preserve">31/05/2023  </t>
  </si>
  <si>
    <t xml:space="preserve">19/04/2021  </t>
  </si>
  <si>
    <t xml:space="preserve">07/05/2021  </t>
  </si>
  <si>
    <t xml:space="preserve">27/04/2021  </t>
  </si>
  <si>
    <t xml:space="preserve">08/05/2021  </t>
  </si>
  <si>
    <t xml:space="preserve">29/04/2021  </t>
  </si>
  <si>
    <t xml:space="preserve">15/12/2020  </t>
  </si>
  <si>
    <t xml:space="preserve">06/01/2021  </t>
  </si>
  <si>
    <t xml:space="preserve">01/10/2020  </t>
  </si>
  <si>
    <t xml:space="preserve">11/11/2020  </t>
  </si>
  <si>
    <t xml:space="preserve">02/07/2022  </t>
  </si>
  <si>
    <t xml:space="preserve">20/07/2022  </t>
  </si>
  <si>
    <t xml:space="preserve">13/12/2022  </t>
  </si>
  <si>
    <t xml:space="preserve">09/02/2023  </t>
  </si>
  <si>
    <t xml:space="preserve">28/02/2023  </t>
  </si>
  <si>
    <t xml:space="preserve">26/04/2023  </t>
  </si>
  <si>
    <t>evento</t>
  </si>
  <si>
    <t>Viterbo caldas</t>
  </si>
  <si>
    <t>copago_cuota</t>
  </si>
  <si>
    <t>ESE HOSPITAL SAN JOSE</t>
  </si>
  <si>
    <t>Demanda</t>
  </si>
  <si>
    <t>Evento</t>
  </si>
  <si>
    <t>CS390632</t>
  </si>
  <si>
    <t>Finalizada</t>
  </si>
  <si>
    <t>Devuelta</t>
  </si>
  <si>
    <t>FE39941</t>
  </si>
  <si>
    <t>FE41841</t>
  </si>
  <si>
    <t>FV323058</t>
  </si>
  <si>
    <t>FV352889</t>
  </si>
  <si>
    <t>FV356498</t>
  </si>
  <si>
    <t>FV390562</t>
  </si>
  <si>
    <t>FV412702</t>
  </si>
  <si>
    <t>FE39621</t>
  </si>
  <si>
    <t>FE39679</t>
  </si>
  <si>
    <t>FE41219</t>
  </si>
  <si>
    <t>FE44036</t>
  </si>
  <si>
    <t>FE44885</t>
  </si>
  <si>
    <t>FV301666</t>
  </si>
  <si>
    <t>FV311953</t>
  </si>
  <si>
    <t>FV312663</t>
  </si>
  <si>
    <t>FV322894</t>
  </si>
  <si>
    <t>FV323302</t>
  </si>
  <si>
    <t>FV337395</t>
  </si>
  <si>
    <t>FV352714</t>
  </si>
  <si>
    <t>FV355548</t>
  </si>
  <si>
    <t>FV355939</t>
  </si>
  <si>
    <t>FV356060</t>
  </si>
  <si>
    <t>FV356387</t>
  </si>
  <si>
    <t>FV356671</t>
  </si>
  <si>
    <t>POR PAGAR SAP</t>
  </si>
  <si>
    <t>DOC CONTA</t>
  </si>
  <si>
    <t>ESTADO COVID</t>
  </si>
  <si>
    <t>VALIDACION</t>
  </si>
  <si>
    <t>VALO CANCELADO SAP</t>
  </si>
  <si>
    <t>RETENCION</t>
  </si>
  <si>
    <t>DOC COMPENSACION SAP</t>
  </si>
  <si>
    <t>FECHA COMPENSACION SAP</t>
  </si>
  <si>
    <t>VALOR TRANFERENCIA</t>
  </si>
  <si>
    <t>Fecha Factura</t>
  </si>
  <si>
    <t>Fecha Radicacion</t>
  </si>
  <si>
    <t>Valor Autorizado</t>
  </si>
  <si>
    <t>Valor Bruto</t>
  </si>
  <si>
    <t>Valor Inicio Factura</t>
  </si>
  <si>
    <t>Glosa Pendiente</t>
  </si>
  <si>
    <t>Valor Rete Fuente</t>
  </si>
  <si>
    <t>Valor Devolucion</t>
  </si>
  <si>
    <t>Valor Nota Credito</t>
  </si>
  <si>
    <t>Glosa Aceptada</t>
  </si>
  <si>
    <t>Valor a pagar</t>
  </si>
  <si>
    <t>ESTADO EPS 2023-09-14</t>
  </si>
  <si>
    <t>fecha liquidacion</t>
  </si>
  <si>
    <t>Valor Radicado Neto</t>
  </si>
  <si>
    <t>Valor Aprobado</t>
  </si>
  <si>
    <t>Valor Pagar</t>
  </si>
  <si>
    <t>Orden Liquidacion</t>
  </si>
  <si>
    <t>NIT Prestador</t>
  </si>
  <si>
    <t>Nombre Prestador</t>
  </si>
  <si>
    <t>tipo Contrato</t>
  </si>
  <si>
    <t>Sub Tipo Contrato</t>
  </si>
  <si>
    <t>Nombre Estado Factura</t>
  </si>
  <si>
    <t>Factura devuelta</t>
  </si>
  <si>
    <t>Factura pendiente en programacion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</si>
</sst>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_-;\-* #,##0.00_-;_-* &quot;-&quot;??_-;_-@_-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vertical="center"/>
    </xf>
    <xf numFmtId="14" fontId="0" fillId="0" borderId="0" xfId="0" applyNumberFormat="1"/>
    <xf numFmtId="0" fontId="5" fillId="3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>
      <alignment vertical="center"/>
    </xf>
    <xf numFmtId="165" fontId="5" fillId="0" borderId="1" xfId="1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vertical="center"/>
    </xf>
    <xf numFmtId="165" fontId="6" fillId="0" borderId="0" xfId="1" applyNumberFormat="1" applyFont="1"/>
    <xf numFmtId="165" fontId="5" fillId="3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Border="1"/>
    <xf numFmtId="0" fontId="0" fillId="0" borderId="0" xfId="0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/>
    <xf numFmtId="14" fontId="6" fillId="0" borderId="0" xfId="0" applyNumberFormat="1" applyFont="1"/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paezr\Desktop\viterb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viterbo"/>
    </sheetNames>
    <sheetDataSet>
      <sheetData sheetId="0">
        <row r="1">
          <cell r="A1" t="str">
            <v>Clase</v>
          </cell>
          <cell r="B1" t="str">
            <v>(Todas)</v>
          </cell>
        </row>
        <row r="3">
          <cell r="A3" t="str">
            <v>FACT</v>
          </cell>
          <cell r="B3" t="str">
            <v>Doc.comp.</v>
          </cell>
          <cell r="C3" t="str">
            <v>Compens.</v>
          </cell>
          <cell r="D3" t="str">
            <v>Suma de Importe en ML</v>
          </cell>
        </row>
        <row r="4">
          <cell r="A4" t="str">
            <v>130336</v>
          </cell>
          <cell r="B4">
            <v>2004107259</v>
          </cell>
          <cell r="C4">
            <v>40292</v>
          </cell>
          <cell r="D4">
            <v>-71600</v>
          </cell>
          <cell r="F4">
            <v>2002951594</v>
          </cell>
          <cell r="G4">
            <v>39541</v>
          </cell>
          <cell r="H4">
            <v>95874</v>
          </cell>
        </row>
        <row r="5">
          <cell r="A5" t="str">
            <v>86917</v>
          </cell>
          <cell r="B5">
            <v>2002951594</v>
          </cell>
          <cell r="C5">
            <v>39541</v>
          </cell>
          <cell r="D5">
            <v>-95874</v>
          </cell>
          <cell r="F5">
            <v>2004107259</v>
          </cell>
          <cell r="G5">
            <v>40292</v>
          </cell>
          <cell r="H5">
            <v>71600</v>
          </cell>
        </row>
        <row r="6">
          <cell r="A6" t="str">
            <v>CS390632</v>
          </cell>
          <cell r="B6">
            <v>2200349923</v>
          </cell>
          <cell r="C6">
            <v>42397</v>
          </cell>
          <cell r="D6">
            <v>-516656</v>
          </cell>
          <cell r="F6">
            <v>2200349923</v>
          </cell>
          <cell r="G6">
            <v>42397</v>
          </cell>
          <cell r="H6">
            <v>516656</v>
          </cell>
        </row>
        <row r="7">
          <cell r="A7" t="str">
            <v>FE34470</v>
          </cell>
          <cell r="B7">
            <v>2201341407</v>
          </cell>
          <cell r="C7">
            <v>44943</v>
          </cell>
          <cell r="D7">
            <v>-223697</v>
          </cell>
          <cell r="F7">
            <v>2200374521</v>
          </cell>
          <cell r="G7">
            <v>42544</v>
          </cell>
          <cell r="H7">
            <v>43509</v>
          </cell>
        </row>
        <row r="8">
          <cell r="A8" t="str">
            <v>FE39621</v>
          </cell>
          <cell r="B8">
            <v>4800059484</v>
          </cell>
          <cell r="C8">
            <v>45034</v>
          </cell>
          <cell r="D8">
            <v>-141000</v>
          </cell>
          <cell r="F8">
            <v>2200385612</v>
          </cell>
          <cell r="G8">
            <v>42605</v>
          </cell>
          <cell r="H8">
            <v>872268</v>
          </cell>
        </row>
        <row r="9">
          <cell r="A9" t="str">
            <v>FE39679</v>
          </cell>
          <cell r="B9">
            <v>4800059484</v>
          </cell>
          <cell r="C9">
            <v>45034</v>
          </cell>
          <cell r="D9">
            <v>-165632</v>
          </cell>
          <cell r="F9">
            <v>2200408842</v>
          </cell>
          <cell r="G9">
            <v>42703</v>
          </cell>
          <cell r="H9">
            <v>97384</v>
          </cell>
        </row>
        <row r="10">
          <cell r="A10" t="str">
            <v>FE39941</v>
          </cell>
          <cell r="B10">
            <v>4800059484</v>
          </cell>
          <cell r="C10">
            <v>45034</v>
          </cell>
          <cell r="D10">
            <v>-107341</v>
          </cell>
          <cell r="F10">
            <v>2200441980</v>
          </cell>
          <cell r="G10">
            <v>42870</v>
          </cell>
          <cell r="H10">
            <v>16800</v>
          </cell>
        </row>
        <row r="11">
          <cell r="A11" t="str">
            <v>FE41219</v>
          </cell>
          <cell r="B11">
            <v>4800059484</v>
          </cell>
          <cell r="C11">
            <v>45034</v>
          </cell>
          <cell r="D11">
            <v>-135548</v>
          </cell>
          <cell r="F11">
            <v>2200452227</v>
          </cell>
          <cell r="G11">
            <v>42915</v>
          </cell>
          <cell r="H11">
            <v>65644</v>
          </cell>
        </row>
        <row r="12">
          <cell r="A12" t="str">
            <v>FE41841</v>
          </cell>
          <cell r="B12">
            <v>4800059484</v>
          </cell>
          <cell r="C12">
            <v>45034</v>
          </cell>
          <cell r="D12">
            <v>-75601</v>
          </cell>
          <cell r="F12">
            <v>2200485276</v>
          </cell>
          <cell r="G12">
            <v>43096</v>
          </cell>
          <cell r="H12">
            <v>290201</v>
          </cell>
        </row>
        <row r="13">
          <cell r="A13" t="str">
            <v>FE44036</v>
          </cell>
          <cell r="B13">
            <v>4800059484</v>
          </cell>
          <cell r="C13">
            <v>45034</v>
          </cell>
          <cell r="D13">
            <v>-175918</v>
          </cell>
          <cell r="F13">
            <v>2200492902</v>
          </cell>
          <cell r="G13">
            <v>43143</v>
          </cell>
          <cell r="H13">
            <v>410987</v>
          </cell>
        </row>
        <row r="14">
          <cell r="A14" t="str">
            <v>FE44885</v>
          </cell>
          <cell r="B14">
            <v>4800059484</v>
          </cell>
          <cell r="C14">
            <v>45034</v>
          </cell>
          <cell r="D14">
            <v>-271361</v>
          </cell>
          <cell r="F14">
            <v>2200646535</v>
          </cell>
          <cell r="G14">
            <v>43605</v>
          </cell>
          <cell r="H14">
            <v>64664</v>
          </cell>
        </row>
        <row r="15">
          <cell r="A15" t="str">
            <v>FE47831</v>
          </cell>
          <cell r="B15">
            <v>2201429367</v>
          </cell>
          <cell r="C15">
            <v>45169</v>
          </cell>
          <cell r="D15">
            <v>-97371</v>
          </cell>
          <cell r="F15">
            <v>2200879566</v>
          </cell>
          <cell r="G15">
            <v>44033</v>
          </cell>
          <cell r="H15">
            <v>5300</v>
          </cell>
        </row>
        <row r="16">
          <cell r="A16" t="str">
            <v>FE48366</v>
          </cell>
          <cell r="B16">
            <v>2201429367</v>
          </cell>
          <cell r="C16">
            <v>45169</v>
          </cell>
          <cell r="D16">
            <v>-6765</v>
          </cell>
          <cell r="F16">
            <v>2201024497</v>
          </cell>
          <cell r="G16">
            <v>44278</v>
          </cell>
          <cell r="H16">
            <v>68658</v>
          </cell>
        </row>
        <row r="17">
          <cell r="A17" t="str">
            <v>FV301666</v>
          </cell>
          <cell r="B17">
            <v>2200374521</v>
          </cell>
          <cell r="C17">
            <v>42544</v>
          </cell>
          <cell r="D17">
            <v>-43509</v>
          </cell>
          <cell r="F17">
            <v>2201341407</v>
          </cell>
          <cell r="G17">
            <v>44943</v>
          </cell>
          <cell r="H17">
            <v>223697</v>
          </cell>
        </row>
        <row r="18">
          <cell r="A18" t="str">
            <v>FV311953</v>
          </cell>
          <cell r="B18">
            <v>2200385612</v>
          </cell>
          <cell r="C18">
            <v>42605</v>
          </cell>
          <cell r="D18">
            <v>-872268</v>
          </cell>
          <cell r="F18">
            <v>2201429367</v>
          </cell>
          <cell r="G18">
            <v>45169</v>
          </cell>
          <cell r="H18">
            <v>104136</v>
          </cell>
        </row>
        <row r="19">
          <cell r="A19" t="str">
            <v>FV322894</v>
          </cell>
          <cell r="B19">
            <v>2200452227</v>
          </cell>
          <cell r="C19">
            <v>42915</v>
          </cell>
          <cell r="D19">
            <v>-65644</v>
          </cell>
          <cell r="F19">
            <v>4800059484</v>
          </cell>
          <cell r="G19">
            <v>45034</v>
          </cell>
          <cell r="H19">
            <v>1072401</v>
          </cell>
        </row>
        <row r="20">
          <cell r="A20" t="str">
            <v>FV323058</v>
          </cell>
          <cell r="B20">
            <v>2200441980</v>
          </cell>
          <cell r="C20">
            <v>42870</v>
          </cell>
          <cell r="D20">
            <v>-16800</v>
          </cell>
        </row>
        <row r="21">
          <cell r="A21" t="str">
            <v>FV323302</v>
          </cell>
          <cell r="B21">
            <v>2200408842</v>
          </cell>
          <cell r="C21">
            <v>42703</v>
          </cell>
          <cell r="D21">
            <v>-97384</v>
          </cell>
        </row>
        <row r="22">
          <cell r="A22" t="str">
            <v>FV337395</v>
          </cell>
          <cell r="B22">
            <v>2201024497</v>
          </cell>
          <cell r="C22">
            <v>44278</v>
          </cell>
          <cell r="D22">
            <v>-4450</v>
          </cell>
        </row>
        <row r="23">
          <cell r="A23" t="str">
            <v>FV352714</v>
          </cell>
          <cell r="B23">
            <v>2200485276</v>
          </cell>
          <cell r="C23">
            <v>43096</v>
          </cell>
          <cell r="D23">
            <v>-290201</v>
          </cell>
        </row>
        <row r="24">
          <cell r="A24" t="str">
            <v>FV352889</v>
          </cell>
          <cell r="B24">
            <v>2201024497</v>
          </cell>
          <cell r="C24">
            <v>44278</v>
          </cell>
          <cell r="D24">
            <v>-64208</v>
          </cell>
        </row>
        <row r="25">
          <cell r="A25" t="str">
            <v>FV355548</v>
          </cell>
          <cell r="B25">
            <v>2200492902</v>
          </cell>
          <cell r="C25">
            <v>43143</v>
          </cell>
          <cell r="D25">
            <v>-126770</v>
          </cell>
        </row>
        <row r="26">
          <cell r="A26" t="str">
            <v>FV355939</v>
          </cell>
          <cell r="B26">
            <v>2200492902</v>
          </cell>
          <cell r="C26">
            <v>43143</v>
          </cell>
          <cell r="D26">
            <v>-51358</v>
          </cell>
        </row>
        <row r="27">
          <cell r="A27" t="str">
            <v>FV356060</v>
          </cell>
          <cell r="B27">
            <v>2200492902</v>
          </cell>
          <cell r="C27">
            <v>43143</v>
          </cell>
          <cell r="D27">
            <v>-56777</v>
          </cell>
        </row>
        <row r="28">
          <cell r="A28" t="str">
            <v>FV356387</v>
          </cell>
          <cell r="B28">
            <v>2200492902</v>
          </cell>
          <cell r="C28">
            <v>43143</v>
          </cell>
          <cell r="D28">
            <v>-50360</v>
          </cell>
        </row>
        <row r="29">
          <cell r="A29" t="str">
            <v>FV356498</v>
          </cell>
          <cell r="B29">
            <v>2200492902</v>
          </cell>
          <cell r="C29">
            <v>43143</v>
          </cell>
          <cell r="D29">
            <v>-107508</v>
          </cell>
        </row>
        <row r="30">
          <cell r="A30" t="str">
            <v>FV356671</v>
          </cell>
          <cell r="B30">
            <v>2200492902</v>
          </cell>
          <cell r="C30">
            <v>43143</v>
          </cell>
          <cell r="D30">
            <v>-18214</v>
          </cell>
        </row>
        <row r="31">
          <cell r="A31" t="str">
            <v>FV390562</v>
          </cell>
          <cell r="B31">
            <v>2200646535</v>
          </cell>
          <cell r="C31">
            <v>43605</v>
          </cell>
          <cell r="D31">
            <v>-64664</v>
          </cell>
        </row>
        <row r="32">
          <cell r="A32" t="str">
            <v>FV412702</v>
          </cell>
          <cell r="B32">
            <v>2200879566</v>
          </cell>
          <cell r="C32">
            <v>44033</v>
          </cell>
          <cell r="D32">
            <v>-5300</v>
          </cell>
        </row>
        <row r="33">
          <cell r="A33" t="str">
            <v>Total general</v>
          </cell>
          <cell r="D33">
            <v>-4019779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3"/>
  <sheetViews>
    <sheetView showGridLines="0" zoomScale="120" zoomScaleNormal="120" workbookViewId="0">
      <selection activeCell="A2" sqref="A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890802978</v>
      </c>
      <c r="B2" s="1" t="s">
        <v>11</v>
      </c>
      <c r="C2" s="5" t="s">
        <v>12</v>
      </c>
      <c r="D2" s="5" t="s">
        <v>13</v>
      </c>
      <c r="E2" s="5" t="s">
        <v>44</v>
      </c>
      <c r="F2" s="5" t="s">
        <v>45</v>
      </c>
      <c r="G2" s="5">
        <v>5485</v>
      </c>
      <c r="H2" s="5">
        <v>5485</v>
      </c>
      <c r="I2" s="4" t="s">
        <v>90</v>
      </c>
      <c r="J2" s="4" t="s">
        <v>91</v>
      </c>
      <c r="K2" s="4" t="s">
        <v>90</v>
      </c>
    </row>
    <row r="3" spans="1:11" x14ac:dyDescent="0.25">
      <c r="A3" s="1">
        <v>890802978</v>
      </c>
      <c r="B3" s="1" t="s">
        <v>11</v>
      </c>
      <c r="C3" s="5" t="s">
        <v>12</v>
      </c>
      <c r="D3" s="5" t="s">
        <v>14</v>
      </c>
      <c r="E3" s="5" t="s">
        <v>46</v>
      </c>
      <c r="F3" s="5" t="s">
        <v>47</v>
      </c>
      <c r="G3" s="5">
        <v>61564</v>
      </c>
      <c r="H3" s="5">
        <v>61564</v>
      </c>
      <c r="I3" s="4" t="s">
        <v>90</v>
      </c>
      <c r="J3" s="4" t="s">
        <v>91</v>
      </c>
      <c r="K3" s="4" t="s">
        <v>90</v>
      </c>
    </row>
    <row r="4" spans="1:11" x14ac:dyDescent="0.25">
      <c r="A4" s="1">
        <v>890802978</v>
      </c>
      <c r="B4" s="1" t="s">
        <v>11</v>
      </c>
      <c r="C4" s="5" t="s">
        <v>12</v>
      </c>
      <c r="D4" s="5" t="s">
        <v>15</v>
      </c>
      <c r="E4" s="5" t="s">
        <v>48</v>
      </c>
      <c r="F4" s="5" t="s">
        <v>49</v>
      </c>
      <c r="G4" s="5">
        <v>5485</v>
      </c>
      <c r="H4" s="5">
        <v>5485</v>
      </c>
      <c r="I4" s="4" t="s">
        <v>90</v>
      </c>
      <c r="J4" s="4" t="s">
        <v>91</v>
      </c>
      <c r="K4" s="4" t="s">
        <v>90</v>
      </c>
    </row>
    <row r="5" spans="1:11" x14ac:dyDescent="0.25">
      <c r="A5" s="1">
        <v>890802978</v>
      </c>
      <c r="B5" s="1" t="s">
        <v>11</v>
      </c>
      <c r="C5" s="5" t="s">
        <v>12</v>
      </c>
      <c r="D5" s="5" t="s">
        <v>16</v>
      </c>
      <c r="E5" s="5" t="s">
        <v>50</v>
      </c>
      <c r="F5" s="5" t="s">
        <v>51</v>
      </c>
      <c r="G5" s="5">
        <v>160949</v>
      </c>
      <c r="H5" s="5">
        <v>160949</v>
      </c>
      <c r="I5" s="4" t="s">
        <v>90</v>
      </c>
      <c r="J5" s="4" t="s">
        <v>91</v>
      </c>
      <c r="K5" s="4" t="s">
        <v>90</v>
      </c>
    </row>
    <row r="6" spans="1:11" x14ac:dyDescent="0.25">
      <c r="A6" s="1">
        <v>890802978</v>
      </c>
      <c r="B6" s="1" t="s">
        <v>11</v>
      </c>
      <c r="C6" s="5" t="s">
        <v>12</v>
      </c>
      <c r="D6" s="5" t="s">
        <v>17</v>
      </c>
      <c r="E6" s="5" t="s">
        <v>52</v>
      </c>
      <c r="F6" s="5" t="s">
        <v>51</v>
      </c>
      <c r="G6" s="5">
        <v>217482</v>
      </c>
      <c r="H6" s="5">
        <v>217482</v>
      </c>
      <c r="I6" s="4" t="s">
        <v>90</v>
      </c>
      <c r="J6" s="4" t="s">
        <v>91</v>
      </c>
      <c r="K6" s="4" t="s">
        <v>90</v>
      </c>
    </row>
    <row r="7" spans="1:11" x14ac:dyDescent="0.25">
      <c r="A7" s="1">
        <v>890802978</v>
      </c>
      <c r="B7" s="1" t="s">
        <v>11</v>
      </c>
      <c r="C7" s="5" t="s">
        <v>12</v>
      </c>
      <c r="D7" s="5" t="s">
        <v>18</v>
      </c>
      <c r="E7" s="5" t="s">
        <v>53</v>
      </c>
      <c r="F7" s="5" t="s">
        <v>54</v>
      </c>
      <c r="G7" s="5">
        <v>120496</v>
      </c>
      <c r="H7" s="5">
        <v>120496</v>
      </c>
      <c r="I7" s="4" t="s">
        <v>90</v>
      </c>
      <c r="J7" s="4" t="s">
        <v>91</v>
      </c>
      <c r="K7" s="4" t="s">
        <v>90</v>
      </c>
    </row>
    <row r="8" spans="1:11" x14ac:dyDescent="0.25">
      <c r="A8" s="1">
        <v>890802978</v>
      </c>
      <c r="B8" s="1" t="s">
        <v>11</v>
      </c>
      <c r="C8" s="5" t="s">
        <v>12</v>
      </c>
      <c r="D8" s="5" t="s">
        <v>19</v>
      </c>
      <c r="E8" s="5" t="s">
        <v>55</v>
      </c>
      <c r="F8" s="5" t="s">
        <v>56</v>
      </c>
      <c r="G8" s="5">
        <v>195771</v>
      </c>
      <c r="H8" s="5">
        <v>195771</v>
      </c>
      <c r="I8" s="4" t="s">
        <v>90</v>
      </c>
      <c r="J8" s="4" t="s">
        <v>91</v>
      </c>
      <c r="K8" s="4" t="s">
        <v>90</v>
      </c>
    </row>
    <row r="9" spans="1:11" x14ac:dyDescent="0.25">
      <c r="A9" s="1">
        <v>890802978</v>
      </c>
      <c r="B9" s="1" t="s">
        <v>11</v>
      </c>
      <c r="C9" s="5" t="s">
        <v>12</v>
      </c>
      <c r="D9" s="5" t="s">
        <v>20</v>
      </c>
      <c r="E9" s="5" t="s">
        <v>57</v>
      </c>
      <c r="F9" s="5" t="s">
        <v>58</v>
      </c>
      <c r="G9" s="5">
        <v>16974</v>
      </c>
      <c r="H9" s="5">
        <v>16974</v>
      </c>
      <c r="I9" s="4" t="s">
        <v>90</v>
      </c>
      <c r="J9" s="4" t="s">
        <v>91</v>
      </c>
      <c r="K9" s="4" t="s">
        <v>90</v>
      </c>
    </row>
    <row r="10" spans="1:11" x14ac:dyDescent="0.25">
      <c r="A10" s="1">
        <v>890802978</v>
      </c>
      <c r="B10" s="1" t="s">
        <v>11</v>
      </c>
      <c r="C10" s="5" t="s">
        <v>12</v>
      </c>
      <c r="D10" s="5" t="s">
        <v>21</v>
      </c>
      <c r="E10" s="5" t="s">
        <v>59</v>
      </c>
      <c r="F10" s="5" t="s">
        <v>60</v>
      </c>
      <c r="G10" s="5">
        <v>223697</v>
      </c>
      <c r="H10" s="5">
        <v>223697</v>
      </c>
      <c r="I10" s="4" t="s">
        <v>90</v>
      </c>
      <c r="J10" s="4" t="s">
        <v>91</v>
      </c>
      <c r="K10" s="4" t="s">
        <v>90</v>
      </c>
    </row>
    <row r="11" spans="1:11" x14ac:dyDescent="0.25">
      <c r="A11" s="1">
        <v>890802978</v>
      </c>
      <c r="B11" s="1" t="s">
        <v>11</v>
      </c>
      <c r="C11" s="5" t="s">
        <v>12</v>
      </c>
      <c r="D11" s="5" t="s">
        <v>22</v>
      </c>
      <c r="E11" s="5" t="s">
        <v>61</v>
      </c>
      <c r="F11" s="5" t="s">
        <v>62</v>
      </c>
      <c r="G11" s="5">
        <v>223838</v>
      </c>
      <c r="H11" s="5">
        <v>159</v>
      </c>
      <c r="I11" s="4" t="s">
        <v>90</v>
      </c>
      <c r="J11" s="4" t="s">
        <v>91</v>
      </c>
      <c r="K11" s="4" t="s">
        <v>90</v>
      </c>
    </row>
    <row r="12" spans="1:11" x14ac:dyDescent="0.25">
      <c r="A12" s="1">
        <v>890802978</v>
      </c>
      <c r="B12" s="1" t="s">
        <v>11</v>
      </c>
      <c r="C12" s="5" t="s">
        <v>12</v>
      </c>
      <c r="D12" s="5" t="s">
        <v>23</v>
      </c>
      <c r="E12" s="5" t="s">
        <v>63</v>
      </c>
      <c r="F12" s="5" t="s">
        <v>64</v>
      </c>
      <c r="G12" s="5">
        <v>67564</v>
      </c>
      <c r="H12" s="5">
        <v>67564</v>
      </c>
      <c r="I12" s="4" t="s">
        <v>90</v>
      </c>
      <c r="J12" s="4" t="s">
        <v>91</v>
      </c>
      <c r="K12" s="4" t="s">
        <v>90</v>
      </c>
    </row>
    <row r="13" spans="1:11" x14ac:dyDescent="0.25">
      <c r="A13" s="1">
        <v>890802978</v>
      </c>
      <c r="B13" s="1" t="s">
        <v>11</v>
      </c>
      <c r="C13" s="5" t="s">
        <v>12</v>
      </c>
      <c r="D13" s="5" t="s">
        <v>24</v>
      </c>
      <c r="E13" s="5" t="s">
        <v>65</v>
      </c>
      <c r="F13" s="5" t="s">
        <v>64</v>
      </c>
      <c r="G13" s="5">
        <v>122000</v>
      </c>
      <c r="H13" s="5">
        <v>122000</v>
      </c>
      <c r="I13" s="4" t="s">
        <v>90</v>
      </c>
      <c r="J13" s="4" t="s">
        <v>91</v>
      </c>
      <c r="K13" s="4" t="s">
        <v>90</v>
      </c>
    </row>
    <row r="14" spans="1:11" x14ac:dyDescent="0.25">
      <c r="A14" s="1">
        <v>890802978</v>
      </c>
      <c r="B14" s="1" t="s">
        <v>11</v>
      </c>
      <c r="C14" s="5" t="s">
        <v>12</v>
      </c>
      <c r="D14" s="5" t="s">
        <v>25</v>
      </c>
      <c r="E14" s="5" t="s">
        <v>66</v>
      </c>
      <c r="F14" s="5" t="s">
        <v>67</v>
      </c>
      <c r="G14" s="5">
        <v>112102</v>
      </c>
      <c r="H14" s="5">
        <v>112102</v>
      </c>
      <c r="I14" s="4" t="s">
        <v>90</v>
      </c>
      <c r="J14" s="4" t="s">
        <v>91</v>
      </c>
      <c r="K14" s="4" t="s">
        <v>90</v>
      </c>
    </row>
    <row r="15" spans="1:11" x14ac:dyDescent="0.25">
      <c r="A15" s="1">
        <v>890802978</v>
      </c>
      <c r="B15" s="1" t="s">
        <v>11</v>
      </c>
      <c r="C15" s="5" t="s">
        <v>12</v>
      </c>
      <c r="D15" s="5" t="s">
        <v>26</v>
      </c>
      <c r="E15" s="5" t="s">
        <v>68</v>
      </c>
      <c r="F15" s="5" t="s">
        <v>64</v>
      </c>
      <c r="G15" s="5">
        <v>327021</v>
      </c>
      <c r="H15" s="5">
        <v>327021</v>
      </c>
      <c r="I15" s="4" t="s">
        <v>90</v>
      </c>
      <c r="J15" s="4" t="s">
        <v>91</v>
      </c>
      <c r="K15" s="4" t="s">
        <v>90</v>
      </c>
    </row>
    <row r="16" spans="1:11" x14ac:dyDescent="0.25">
      <c r="A16" s="1">
        <v>890802978</v>
      </c>
      <c r="B16" s="1" t="s">
        <v>11</v>
      </c>
      <c r="C16" s="5" t="s">
        <v>12</v>
      </c>
      <c r="D16" s="5" t="s">
        <v>27</v>
      </c>
      <c r="E16" s="5" t="s">
        <v>69</v>
      </c>
      <c r="F16" s="5" t="s">
        <v>56</v>
      </c>
      <c r="G16" s="5">
        <v>5832</v>
      </c>
      <c r="H16" s="5">
        <v>5832</v>
      </c>
      <c r="I16" s="4" t="s">
        <v>90</v>
      </c>
      <c r="J16" s="4" t="s">
        <v>91</v>
      </c>
      <c r="K16" s="4" t="s">
        <v>90</v>
      </c>
    </row>
    <row r="17" spans="1:11" x14ac:dyDescent="0.25">
      <c r="A17" s="1">
        <v>890802978</v>
      </c>
      <c r="B17" s="1" t="s">
        <v>11</v>
      </c>
      <c r="C17" s="5" t="s">
        <v>12</v>
      </c>
      <c r="D17" s="5" t="s">
        <v>28</v>
      </c>
      <c r="E17" s="5" t="s">
        <v>70</v>
      </c>
      <c r="F17" s="5" t="s">
        <v>54</v>
      </c>
      <c r="G17" s="5">
        <v>227744</v>
      </c>
      <c r="H17" s="5">
        <v>227744</v>
      </c>
      <c r="I17" s="4" t="s">
        <v>90</v>
      </c>
      <c r="J17" s="4" t="s">
        <v>91</v>
      </c>
      <c r="K17" s="4" t="s">
        <v>90</v>
      </c>
    </row>
    <row r="18" spans="1:11" x14ac:dyDescent="0.25">
      <c r="A18" s="1">
        <v>890802978</v>
      </c>
      <c r="B18" s="1" t="s">
        <v>11</v>
      </c>
      <c r="C18" s="5" t="s">
        <v>12</v>
      </c>
      <c r="D18" s="5" t="s">
        <v>29</v>
      </c>
      <c r="E18" s="5" t="s">
        <v>71</v>
      </c>
      <c r="F18" s="5" t="s">
        <v>64</v>
      </c>
      <c r="G18" s="5">
        <v>134166</v>
      </c>
      <c r="H18" s="5">
        <v>134166</v>
      </c>
      <c r="I18" s="4" t="s">
        <v>90</v>
      </c>
      <c r="J18" s="4" t="s">
        <v>91</v>
      </c>
      <c r="K18" s="4" t="s">
        <v>90</v>
      </c>
    </row>
    <row r="19" spans="1:11" x14ac:dyDescent="0.25">
      <c r="A19" s="1">
        <v>890802978</v>
      </c>
      <c r="B19" s="1" t="s">
        <v>11</v>
      </c>
      <c r="C19" s="5" t="s">
        <v>12</v>
      </c>
      <c r="D19" s="5" t="s">
        <v>30</v>
      </c>
      <c r="E19" s="5" t="s">
        <v>72</v>
      </c>
      <c r="F19" s="5" t="s">
        <v>64</v>
      </c>
      <c r="G19" s="5">
        <v>97371</v>
      </c>
      <c r="H19" s="5">
        <v>97371</v>
      </c>
      <c r="I19" s="4" t="s">
        <v>90</v>
      </c>
      <c r="J19" s="4" t="s">
        <v>91</v>
      </c>
      <c r="K19" s="4" t="s">
        <v>90</v>
      </c>
    </row>
    <row r="20" spans="1:11" x14ac:dyDescent="0.25">
      <c r="A20" s="1">
        <v>890802978</v>
      </c>
      <c r="B20" s="1" t="s">
        <v>11</v>
      </c>
      <c r="C20" s="5" t="s">
        <v>12</v>
      </c>
      <c r="D20" s="5" t="s">
        <v>31</v>
      </c>
      <c r="E20" s="5" t="s">
        <v>73</v>
      </c>
      <c r="F20" s="5" t="s">
        <v>64</v>
      </c>
      <c r="G20" s="5">
        <v>6765</v>
      </c>
      <c r="H20" s="5">
        <v>6765</v>
      </c>
      <c r="I20" s="4" t="s">
        <v>90</v>
      </c>
      <c r="J20" s="4" t="s">
        <v>91</v>
      </c>
      <c r="K20" s="4" t="s">
        <v>90</v>
      </c>
    </row>
    <row r="21" spans="1:11" x14ac:dyDescent="0.25">
      <c r="A21" s="1">
        <v>890802978</v>
      </c>
      <c r="B21" s="1" t="s">
        <v>11</v>
      </c>
      <c r="C21" s="5" t="s">
        <v>12</v>
      </c>
      <c r="D21" s="5" t="s">
        <v>32</v>
      </c>
      <c r="E21" s="5" t="s">
        <v>74</v>
      </c>
      <c r="F21" s="5" t="s">
        <v>54</v>
      </c>
      <c r="G21" s="5">
        <v>177683</v>
      </c>
      <c r="H21" s="5">
        <v>177683</v>
      </c>
      <c r="I21" s="4" t="s">
        <v>90</v>
      </c>
      <c r="J21" s="4" t="s">
        <v>91</v>
      </c>
      <c r="K21" s="4" t="s">
        <v>90</v>
      </c>
    </row>
    <row r="22" spans="1:11" x14ac:dyDescent="0.25">
      <c r="A22" s="1">
        <v>890802978</v>
      </c>
      <c r="B22" s="1" t="s">
        <v>11</v>
      </c>
      <c r="C22" s="5" t="s">
        <v>12</v>
      </c>
      <c r="D22" s="5" t="s">
        <v>33</v>
      </c>
      <c r="E22" s="5" t="s">
        <v>75</v>
      </c>
      <c r="F22" s="5" t="s">
        <v>76</v>
      </c>
      <c r="G22" s="5">
        <v>61065</v>
      </c>
      <c r="H22" s="5">
        <v>61065</v>
      </c>
      <c r="I22" s="4" t="s">
        <v>90</v>
      </c>
      <c r="J22" s="4" t="s">
        <v>91</v>
      </c>
      <c r="K22" s="4" t="s">
        <v>90</v>
      </c>
    </row>
    <row r="23" spans="1:11" x14ac:dyDescent="0.25">
      <c r="A23" s="1">
        <v>890802978</v>
      </c>
      <c r="B23" s="1" t="s">
        <v>11</v>
      </c>
      <c r="C23" s="5" t="s">
        <v>12</v>
      </c>
      <c r="D23" s="5" t="s">
        <v>34</v>
      </c>
      <c r="E23" s="5" t="s">
        <v>77</v>
      </c>
      <c r="F23" s="5" t="s">
        <v>78</v>
      </c>
      <c r="G23" s="5">
        <v>5485</v>
      </c>
      <c r="H23" s="5">
        <v>5485</v>
      </c>
      <c r="I23" s="4" t="s">
        <v>90</v>
      </c>
      <c r="J23" s="4" t="s">
        <v>91</v>
      </c>
      <c r="K23" s="4" t="s">
        <v>90</v>
      </c>
    </row>
    <row r="24" spans="1:11" x14ac:dyDescent="0.25">
      <c r="A24" s="1">
        <v>890802978</v>
      </c>
      <c r="B24" s="1" t="s">
        <v>11</v>
      </c>
      <c r="C24" s="5" t="s">
        <v>12</v>
      </c>
      <c r="D24" s="5" t="s">
        <v>35</v>
      </c>
      <c r="E24" s="5" t="s">
        <v>79</v>
      </c>
      <c r="F24" s="5" t="s">
        <v>78</v>
      </c>
      <c r="G24" s="5">
        <v>5485</v>
      </c>
      <c r="H24" s="5">
        <v>5485</v>
      </c>
      <c r="I24" s="4" t="s">
        <v>90</v>
      </c>
      <c r="J24" s="4" t="s">
        <v>91</v>
      </c>
      <c r="K24" s="4" t="s">
        <v>90</v>
      </c>
    </row>
    <row r="25" spans="1:11" x14ac:dyDescent="0.25">
      <c r="A25" s="1">
        <v>890802978</v>
      </c>
      <c r="B25" s="1" t="s">
        <v>11</v>
      </c>
      <c r="C25" s="5" t="s">
        <v>12</v>
      </c>
      <c r="D25" s="5" t="s">
        <v>36</v>
      </c>
      <c r="E25" s="5" t="s">
        <v>80</v>
      </c>
      <c r="F25" s="5" t="s">
        <v>81</v>
      </c>
      <c r="G25" s="5">
        <v>197041</v>
      </c>
      <c r="H25" s="5">
        <v>197041</v>
      </c>
      <c r="I25" s="4" t="s">
        <v>90</v>
      </c>
      <c r="J25" s="4" t="s">
        <v>91</v>
      </c>
      <c r="K25" s="4" t="s">
        <v>90</v>
      </c>
    </row>
    <row r="26" spans="1:11" x14ac:dyDescent="0.25">
      <c r="A26" s="1">
        <v>890802978</v>
      </c>
      <c r="B26" s="1" t="s">
        <v>11</v>
      </c>
      <c r="C26" s="5" t="s">
        <v>12</v>
      </c>
      <c r="D26" s="5" t="s">
        <v>37</v>
      </c>
      <c r="E26" s="5" t="s">
        <v>82</v>
      </c>
      <c r="F26" s="5" t="s">
        <v>83</v>
      </c>
      <c r="G26" s="5">
        <v>6331</v>
      </c>
      <c r="H26" s="5">
        <v>6313</v>
      </c>
      <c r="I26" s="4" t="s">
        <v>90</v>
      </c>
      <c r="J26" s="4" t="s">
        <v>91</v>
      </c>
      <c r="K26" s="4" t="s">
        <v>90</v>
      </c>
    </row>
    <row r="27" spans="1:11" x14ac:dyDescent="0.25">
      <c r="A27" s="1">
        <v>890802978</v>
      </c>
      <c r="B27" s="1" t="s">
        <v>11</v>
      </c>
      <c r="C27" s="5" t="s">
        <v>12</v>
      </c>
      <c r="D27" s="5" t="s">
        <v>38</v>
      </c>
      <c r="E27" s="5" t="s">
        <v>84</v>
      </c>
      <c r="F27" s="5" t="s">
        <v>62</v>
      </c>
      <c r="G27" s="5">
        <v>162540</v>
      </c>
      <c r="H27" s="5">
        <v>162540</v>
      </c>
      <c r="I27" s="4" t="s">
        <v>90</v>
      </c>
      <c r="J27" s="4" t="s">
        <v>91</v>
      </c>
      <c r="K27" s="4" t="s">
        <v>90</v>
      </c>
    </row>
    <row r="28" spans="1:11" x14ac:dyDescent="0.25">
      <c r="A28" s="1">
        <v>890802978</v>
      </c>
      <c r="B28" s="1" t="s">
        <v>11</v>
      </c>
      <c r="C28" s="5" t="s">
        <v>12</v>
      </c>
      <c r="D28" s="5" t="s">
        <v>39</v>
      </c>
      <c r="E28" s="5" t="s">
        <v>85</v>
      </c>
      <c r="F28" s="5" t="s">
        <v>62</v>
      </c>
      <c r="G28" s="5">
        <v>149082</v>
      </c>
      <c r="H28" s="5">
        <v>149082</v>
      </c>
      <c r="I28" s="4" t="s">
        <v>90</v>
      </c>
      <c r="J28" s="4" t="s">
        <v>91</v>
      </c>
      <c r="K28" s="4" t="s">
        <v>90</v>
      </c>
    </row>
    <row r="29" spans="1:11" x14ac:dyDescent="0.25">
      <c r="A29" s="1">
        <v>890802978</v>
      </c>
      <c r="B29" s="1" t="s">
        <v>11</v>
      </c>
      <c r="C29" s="5" t="s">
        <v>12</v>
      </c>
      <c r="D29" s="5" t="s">
        <v>40</v>
      </c>
      <c r="E29" s="5" t="s">
        <v>86</v>
      </c>
      <c r="F29" s="5" t="s">
        <v>56</v>
      </c>
      <c r="G29" s="5">
        <v>101975</v>
      </c>
      <c r="H29" s="5">
        <v>101975</v>
      </c>
      <c r="I29" s="4" t="s">
        <v>90</v>
      </c>
      <c r="J29" s="4" t="s">
        <v>91</v>
      </c>
      <c r="K29" s="4" t="s">
        <v>90</v>
      </c>
    </row>
    <row r="30" spans="1:11" x14ac:dyDescent="0.25">
      <c r="A30" s="1">
        <v>890802978</v>
      </c>
      <c r="B30" s="1" t="s">
        <v>11</v>
      </c>
      <c r="C30" s="5" t="s">
        <v>12</v>
      </c>
      <c r="D30" s="5" t="s">
        <v>41</v>
      </c>
      <c r="E30" s="5" t="s">
        <v>87</v>
      </c>
      <c r="F30" s="5" t="s">
        <v>64</v>
      </c>
      <c r="G30" s="5">
        <v>162756</v>
      </c>
      <c r="H30" s="5">
        <v>162756</v>
      </c>
      <c r="I30" s="4" t="s">
        <v>90</v>
      </c>
      <c r="J30" s="4" t="s">
        <v>91</v>
      </c>
      <c r="K30" s="4" t="s">
        <v>90</v>
      </c>
    </row>
    <row r="31" spans="1:11" x14ac:dyDescent="0.25">
      <c r="A31" s="1">
        <v>890802978</v>
      </c>
      <c r="B31" s="1" t="s">
        <v>11</v>
      </c>
      <c r="C31" s="5" t="s">
        <v>12</v>
      </c>
      <c r="D31" s="5" t="s">
        <v>42</v>
      </c>
      <c r="E31" s="5" t="s">
        <v>88</v>
      </c>
      <c r="F31" s="5" t="s">
        <v>64</v>
      </c>
      <c r="G31" s="5">
        <v>255415</v>
      </c>
      <c r="H31" s="5">
        <v>255415</v>
      </c>
      <c r="I31" s="4" t="s">
        <v>90</v>
      </c>
      <c r="J31" s="4" t="s">
        <v>91</v>
      </c>
      <c r="K31" s="4" t="s">
        <v>90</v>
      </c>
    </row>
    <row r="32" spans="1:11" x14ac:dyDescent="0.25">
      <c r="A32" s="1">
        <v>890802978</v>
      </c>
      <c r="B32" s="1" t="s">
        <v>11</v>
      </c>
      <c r="C32" s="5" t="s">
        <v>12</v>
      </c>
      <c r="D32" s="5" t="s">
        <v>43</v>
      </c>
      <c r="E32" s="5" t="s">
        <v>89</v>
      </c>
      <c r="F32" s="5" t="s">
        <v>64</v>
      </c>
      <c r="G32" s="5">
        <v>174999</v>
      </c>
      <c r="H32" s="5">
        <v>174999</v>
      </c>
      <c r="I32" s="4" t="s">
        <v>90</v>
      </c>
      <c r="J32" s="4" t="s">
        <v>91</v>
      </c>
      <c r="K32" s="4" t="s">
        <v>90</v>
      </c>
    </row>
    <row r="33" spans="8:8" x14ac:dyDescent="0.25">
      <c r="H33">
        <f>SUM(H2:H32)</f>
        <v>3568466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showGridLines="0" tabSelected="1" topLeftCell="C1" zoomScaleNormal="100" workbookViewId="0">
      <pane ySplit="1" topLeftCell="A3" activePane="bottomLeft" state="frozen"/>
      <selection pane="bottomLeft" activeCell="S14" sqref="S14:S32"/>
    </sheetView>
  </sheetViews>
  <sheetFormatPr baseColWidth="10" defaultRowHeight="10.5" x14ac:dyDescent="0.15"/>
  <cols>
    <col min="1" max="1" width="11.42578125" style="14"/>
    <col min="2" max="2" width="9.5703125" style="14" customWidth="1"/>
    <col min="3" max="3" width="9" style="14" customWidth="1"/>
    <col min="4" max="4" width="8.85546875" style="14" customWidth="1"/>
    <col min="5" max="5" width="10.140625" style="14" customWidth="1"/>
    <col min="6" max="6" width="9.28515625" style="14" bestFit="1" customWidth="1"/>
    <col min="7" max="7" width="9.28515625" style="18" customWidth="1"/>
    <col min="8" max="8" width="9.85546875" style="18" customWidth="1"/>
    <col min="9" max="9" width="11.42578125" style="14"/>
    <col min="10" max="10" width="11.42578125" style="18"/>
    <col min="11" max="13" width="11.42578125" style="14"/>
    <col min="14" max="15" width="11.42578125" style="18"/>
    <col min="16" max="17" width="11.42578125" style="14"/>
    <col min="18" max="18" width="11.42578125" style="18"/>
    <col min="19" max="19" width="11.42578125" style="14"/>
    <col min="20" max="22" width="11.42578125" style="25"/>
    <col min="23" max="35" width="11.42578125" style="18"/>
    <col min="36" max="16384" width="11.42578125" style="14"/>
  </cols>
  <sheetData>
    <row r="1" spans="1:35" s="12" customFormat="1" ht="31.5" x14ac:dyDescent="0.25">
      <c r="A1" s="11" t="s">
        <v>6</v>
      </c>
      <c r="B1" s="11" t="s">
        <v>8</v>
      </c>
      <c r="C1" s="11" t="s">
        <v>0</v>
      </c>
      <c r="D1" s="11" t="s">
        <v>1</v>
      </c>
      <c r="E1" s="11" t="s">
        <v>2</v>
      </c>
      <c r="F1" s="11" t="s">
        <v>3</v>
      </c>
      <c r="G1" s="16" t="s">
        <v>4</v>
      </c>
      <c r="H1" s="16" t="s">
        <v>5</v>
      </c>
      <c r="I1" s="7" t="s">
        <v>143</v>
      </c>
      <c r="J1" s="19" t="s">
        <v>123</v>
      </c>
      <c r="K1" s="8" t="s">
        <v>124</v>
      </c>
      <c r="L1" s="9" t="s">
        <v>125</v>
      </c>
      <c r="M1" s="9" t="s">
        <v>126</v>
      </c>
      <c r="N1" s="22" t="s">
        <v>127</v>
      </c>
      <c r="O1" s="22" t="s">
        <v>128</v>
      </c>
      <c r="P1" s="10" t="s">
        <v>129</v>
      </c>
      <c r="Q1" s="10" t="s">
        <v>130</v>
      </c>
      <c r="R1" s="22" t="s">
        <v>131</v>
      </c>
      <c r="S1" s="11" t="s">
        <v>153</v>
      </c>
      <c r="T1" s="23" t="s">
        <v>132</v>
      </c>
      <c r="U1" s="23" t="s">
        <v>133</v>
      </c>
      <c r="V1" s="23" t="s">
        <v>144</v>
      </c>
      <c r="W1" s="16" t="s">
        <v>134</v>
      </c>
      <c r="X1" s="16" t="s">
        <v>135</v>
      </c>
      <c r="Y1" s="16" t="s">
        <v>145</v>
      </c>
      <c r="Z1" s="16" t="s">
        <v>136</v>
      </c>
      <c r="AA1" s="16" t="s">
        <v>146</v>
      </c>
      <c r="AB1" s="16" t="s">
        <v>92</v>
      </c>
      <c r="AC1" s="16" t="s">
        <v>137</v>
      </c>
      <c r="AD1" s="16" t="s">
        <v>138</v>
      </c>
      <c r="AE1" s="16" t="s">
        <v>139</v>
      </c>
      <c r="AF1" s="16" t="s">
        <v>140</v>
      </c>
      <c r="AG1" s="16" t="s">
        <v>147</v>
      </c>
      <c r="AH1" s="16" t="s">
        <v>141</v>
      </c>
      <c r="AI1" s="16" t="s">
        <v>142</v>
      </c>
    </row>
    <row r="2" spans="1:35" x14ac:dyDescent="0.15">
      <c r="A2" s="13">
        <v>890802978</v>
      </c>
      <c r="B2" s="13" t="s">
        <v>11</v>
      </c>
      <c r="C2" s="15" t="s">
        <v>12</v>
      </c>
      <c r="D2" s="15" t="s">
        <v>43</v>
      </c>
      <c r="E2" s="15" t="s">
        <v>89</v>
      </c>
      <c r="F2" s="15" t="s">
        <v>64</v>
      </c>
      <c r="G2" s="17">
        <v>174999</v>
      </c>
      <c r="H2" s="17">
        <v>174999</v>
      </c>
      <c r="I2" s="13" t="s">
        <v>155</v>
      </c>
      <c r="J2" s="20">
        <v>174999</v>
      </c>
      <c r="K2" s="13">
        <v>1222279429</v>
      </c>
      <c r="L2" s="13"/>
      <c r="M2" s="13"/>
      <c r="N2" s="20" t="e">
        <f>+VLOOKUP($D$2:$D$32,[1]Hoja1!$A$3 [1]Hoja1!$A:$D,4,0)*-1</f>
        <v>#N/A</v>
      </c>
      <c r="O2" s="20">
        <v>0</v>
      </c>
      <c r="P2" s="13" t="e">
        <f>+VLOOKUP($D$2:$D$32,[1]Hoja1!$A$3 [1]Hoja1!$A:$D,2,0)</f>
        <v>#N/A</v>
      </c>
      <c r="Q2" s="24" t="e">
        <f>+VLOOKUP($D$2:$D$32,[1]Hoja1!$A$3 [1]Hoja1!$A:$D,3,0)</f>
        <v>#N/A</v>
      </c>
      <c r="R2" s="20" t="e">
        <f>+VLOOKUP(P2,[1]Hoja1!$F$4:$H$19,3,0)</f>
        <v>#N/A</v>
      </c>
      <c r="S2" s="13" t="s">
        <v>97</v>
      </c>
      <c r="T2" s="24">
        <v>45042</v>
      </c>
      <c r="U2" s="24">
        <v>45064</v>
      </c>
      <c r="V2" s="24">
        <v>45064</v>
      </c>
      <c r="W2" s="20">
        <v>363888</v>
      </c>
      <c r="X2" s="20">
        <v>174999</v>
      </c>
      <c r="Y2" s="20">
        <v>174999</v>
      </c>
      <c r="Z2" s="20">
        <v>174999</v>
      </c>
      <c r="AA2" s="20">
        <v>174999</v>
      </c>
      <c r="AB2" s="20">
        <v>0</v>
      </c>
      <c r="AC2" s="20">
        <v>0</v>
      </c>
      <c r="AD2" s="20">
        <v>0</v>
      </c>
      <c r="AE2" s="20">
        <v>0</v>
      </c>
      <c r="AF2" s="20">
        <v>0</v>
      </c>
      <c r="AG2" s="20">
        <v>0</v>
      </c>
      <c r="AH2" s="20">
        <v>0</v>
      </c>
      <c r="AI2" s="20">
        <v>0</v>
      </c>
    </row>
    <row r="3" spans="1:35" x14ac:dyDescent="0.15">
      <c r="A3" s="13">
        <v>890802978</v>
      </c>
      <c r="B3" s="13" t="s">
        <v>11</v>
      </c>
      <c r="C3" s="15" t="s">
        <v>12</v>
      </c>
      <c r="D3" s="15" t="s">
        <v>41</v>
      </c>
      <c r="E3" s="15" t="s">
        <v>87</v>
      </c>
      <c r="F3" s="15" t="s">
        <v>64</v>
      </c>
      <c r="G3" s="17">
        <v>162756</v>
      </c>
      <c r="H3" s="17">
        <v>162756</v>
      </c>
      <c r="I3" s="13" t="s">
        <v>155</v>
      </c>
      <c r="J3" s="20">
        <v>162756</v>
      </c>
      <c r="K3" s="13">
        <v>1222279429</v>
      </c>
      <c r="L3" s="13"/>
      <c r="M3" s="13"/>
      <c r="N3" s="20" t="e">
        <f>+VLOOKUP($D$2:$D$32,[1]Hoja1!$A$3 [1]Hoja1!$A:$D,4,0)*-1</f>
        <v>#N/A</v>
      </c>
      <c r="O3" s="20">
        <v>0</v>
      </c>
      <c r="P3" s="13" t="e">
        <f>+VLOOKUP($D$2:$D$32,[1]Hoja1!$A$3 [1]Hoja1!$A:$D,2,0)</f>
        <v>#N/A</v>
      </c>
      <c r="Q3" s="24" t="e">
        <f>+VLOOKUP($D$2:$D$32,[1]Hoja1!$A$3 [1]Hoja1!$A:$D,3,0)</f>
        <v>#N/A</v>
      </c>
      <c r="R3" s="20" t="e">
        <f>+VLOOKUP(P3,[1]Hoja1!$F$4:$H$19,3,0)</f>
        <v>#N/A</v>
      </c>
      <c r="S3" s="13" t="s">
        <v>97</v>
      </c>
      <c r="T3" s="24">
        <v>44966</v>
      </c>
      <c r="U3" s="24">
        <v>45077</v>
      </c>
      <c r="V3" s="24">
        <v>45077</v>
      </c>
      <c r="W3" s="20">
        <v>371644</v>
      </c>
      <c r="X3" s="20">
        <v>162756</v>
      </c>
      <c r="Y3" s="20">
        <v>162756</v>
      </c>
      <c r="Z3" s="20">
        <v>162756</v>
      </c>
      <c r="AA3" s="20">
        <v>162756</v>
      </c>
      <c r="AB3" s="20">
        <v>0</v>
      </c>
      <c r="AC3" s="20">
        <v>0</v>
      </c>
      <c r="AD3" s="20">
        <v>0</v>
      </c>
      <c r="AE3" s="20">
        <v>0</v>
      </c>
      <c r="AF3" s="20">
        <v>0</v>
      </c>
      <c r="AG3" s="20">
        <v>0</v>
      </c>
      <c r="AH3" s="20">
        <v>0</v>
      </c>
      <c r="AI3" s="20">
        <v>0</v>
      </c>
    </row>
    <row r="4" spans="1:35" x14ac:dyDescent="0.15">
      <c r="A4" s="13">
        <v>890802978</v>
      </c>
      <c r="B4" s="13" t="s">
        <v>11</v>
      </c>
      <c r="C4" s="15" t="s">
        <v>12</v>
      </c>
      <c r="D4" s="15" t="s">
        <v>29</v>
      </c>
      <c r="E4" s="15" t="s">
        <v>71</v>
      </c>
      <c r="F4" s="15" t="s">
        <v>64</v>
      </c>
      <c r="G4" s="17">
        <v>134166</v>
      </c>
      <c r="H4" s="17">
        <v>134166</v>
      </c>
      <c r="I4" s="13" t="s">
        <v>155</v>
      </c>
      <c r="J4" s="20">
        <v>134166</v>
      </c>
      <c r="K4" s="13">
        <v>1222273622</v>
      </c>
      <c r="L4" s="13"/>
      <c r="M4" s="13"/>
      <c r="N4" s="20" t="e">
        <f>+VLOOKUP($D$2:$D$32,[1]Hoja1!$A$3 [1]Hoja1!$A:$D,4,0)*-1</f>
        <v>#N/A</v>
      </c>
      <c r="O4" s="20">
        <v>0</v>
      </c>
      <c r="P4" s="13" t="e">
        <f>+VLOOKUP($D$2:$D$32,[1]Hoja1!$A$3 [1]Hoja1!$A:$D,2,0)</f>
        <v>#N/A</v>
      </c>
      <c r="Q4" s="24" t="e">
        <f>+VLOOKUP($D$2:$D$32,[1]Hoja1!$A$3 [1]Hoja1!$A:$D,3,0)</f>
        <v>#N/A</v>
      </c>
      <c r="R4" s="20" t="e">
        <f>+VLOOKUP(P4,[1]Hoja1!$F$4:$H$19,3,0)</f>
        <v>#N/A</v>
      </c>
      <c r="S4" s="13" t="s">
        <v>97</v>
      </c>
      <c r="T4" s="24">
        <v>45001</v>
      </c>
      <c r="U4" s="24">
        <v>45071</v>
      </c>
      <c r="V4" s="24">
        <v>45071</v>
      </c>
      <c r="W4" s="20">
        <v>364797</v>
      </c>
      <c r="X4" s="20">
        <v>134166</v>
      </c>
      <c r="Y4" s="20">
        <v>134166</v>
      </c>
      <c r="Z4" s="20">
        <v>134166</v>
      </c>
      <c r="AA4" s="20">
        <v>134166</v>
      </c>
      <c r="AB4" s="20">
        <v>0</v>
      </c>
      <c r="AC4" s="20">
        <v>0</v>
      </c>
      <c r="AD4" s="20">
        <v>0</v>
      </c>
      <c r="AE4" s="20">
        <v>0</v>
      </c>
      <c r="AF4" s="20">
        <v>0</v>
      </c>
      <c r="AG4" s="20">
        <v>0</v>
      </c>
      <c r="AH4" s="20">
        <v>0</v>
      </c>
      <c r="AI4" s="20">
        <v>0</v>
      </c>
    </row>
    <row r="5" spans="1:35" x14ac:dyDescent="0.15">
      <c r="A5" s="13">
        <v>890802978</v>
      </c>
      <c r="B5" s="13" t="s">
        <v>11</v>
      </c>
      <c r="C5" s="15" t="s">
        <v>12</v>
      </c>
      <c r="D5" s="15" t="s">
        <v>23</v>
      </c>
      <c r="E5" s="15" t="s">
        <v>63</v>
      </c>
      <c r="F5" s="15" t="s">
        <v>64</v>
      </c>
      <c r="G5" s="17">
        <v>67564</v>
      </c>
      <c r="H5" s="17">
        <v>67564</v>
      </c>
      <c r="I5" s="13" t="s">
        <v>154</v>
      </c>
      <c r="J5" s="20">
        <v>0</v>
      </c>
      <c r="K5" s="13"/>
      <c r="L5" s="13"/>
      <c r="M5" s="13"/>
      <c r="N5" s="20" t="e">
        <f>+VLOOKUP($D$2:$D$32,[1]Hoja1!$A$3 [1]Hoja1!$A:$D,4,0)*-1</f>
        <v>#N/A</v>
      </c>
      <c r="O5" s="20">
        <v>0</v>
      </c>
      <c r="P5" s="13" t="e">
        <f>+VLOOKUP($D$2:$D$32,[1]Hoja1!$A$3 [1]Hoja1!$A:$D,2,0)</f>
        <v>#N/A</v>
      </c>
      <c r="Q5" s="24" t="e">
        <f>+VLOOKUP($D$2:$D$32,[1]Hoja1!$A$3 [1]Hoja1!$A:$D,3,0)</f>
        <v>#N/A</v>
      </c>
      <c r="R5" s="20" t="e">
        <f>+VLOOKUP(P5,[1]Hoja1!$F$4:$H$19,3,0)</f>
        <v>#N/A</v>
      </c>
      <c r="S5" s="13" t="s">
        <v>98</v>
      </c>
      <c r="T5" s="24">
        <v>44789</v>
      </c>
      <c r="U5" s="24">
        <v>45064</v>
      </c>
      <c r="V5" s="24">
        <v>45064</v>
      </c>
      <c r="W5" s="20">
        <v>0</v>
      </c>
      <c r="X5" s="20">
        <v>67564</v>
      </c>
      <c r="Y5" s="20">
        <v>67564</v>
      </c>
      <c r="Z5" s="20">
        <v>67564</v>
      </c>
      <c r="AA5" s="20">
        <v>0</v>
      </c>
      <c r="AB5" s="20">
        <v>0</v>
      </c>
      <c r="AC5" s="20">
        <v>0</v>
      </c>
      <c r="AD5" s="20">
        <v>0</v>
      </c>
      <c r="AE5" s="20">
        <v>0</v>
      </c>
      <c r="AF5" s="20">
        <v>0</v>
      </c>
      <c r="AG5" s="20">
        <v>0</v>
      </c>
      <c r="AH5" s="20">
        <v>0</v>
      </c>
      <c r="AI5" s="20">
        <v>0</v>
      </c>
    </row>
    <row r="6" spans="1:35" x14ac:dyDescent="0.15">
      <c r="A6" s="13">
        <v>890802978</v>
      </c>
      <c r="B6" s="13" t="s">
        <v>11</v>
      </c>
      <c r="C6" s="15" t="s">
        <v>12</v>
      </c>
      <c r="D6" s="15" t="s">
        <v>24</v>
      </c>
      <c r="E6" s="15" t="s">
        <v>65</v>
      </c>
      <c r="F6" s="15" t="s">
        <v>64</v>
      </c>
      <c r="G6" s="17">
        <v>122000</v>
      </c>
      <c r="H6" s="17">
        <v>122000</v>
      </c>
      <c r="I6" s="13" t="s">
        <v>154</v>
      </c>
      <c r="J6" s="20">
        <v>0</v>
      </c>
      <c r="K6" s="13"/>
      <c r="L6" s="13"/>
      <c r="M6" s="13"/>
      <c r="N6" s="20" t="e">
        <f>+VLOOKUP($D$2:$D$32,[1]Hoja1!$A$3 [1]Hoja1!$A:$D,4,0)*-1</f>
        <v>#N/A</v>
      </c>
      <c r="O6" s="20">
        <v>0</v>
      </c>
      <c r="P6" s="13" t="e">
        <f>+VLOOKUP($D$2:$D$32,[1]Hoja1!$A$3 [1]Hoja1!$A:$D,2,0)</f>
        <v>#N/A</v>
      </c>
      <c r="Q6" s="24" t="e">
        <f>+VLOOKUP($D$2:$D$32,[1]Hoja1!$A$3 [1]Hoja1!$A:$D,3,0)</f>
        <v>#N/A</v>
      </c>
      <c r="R6" s="20" t="e">
        <f>+VLOOKUP(P6,[1]Hoja1!$F$4:$H$19,3,0)</f>
        <v>#N/A</v>
      </c>
      <c r="S6" s="13" t="s">
        <v>98</v>
      </c>
      <c r="T6" s="24">
        <v>44790</v>
      </c>
      <c r="U6" s="24">
        <v>45064</v>
      </c>
      <c r="V6" s="24">
        <v>45064</v>
      </c>
      <c r="W6" s="20">
        <v>0</v>
      </c>
      <c r="X6" s="20">
        <v>122000</v>
      </c>
      <c r="Y6" s="20">
        <v>122000</v>
      </c>
      <c r="Z6" s="20">
        <v>122000</v>
      </c>
      <c r="AA6" s="20">
        <v>0</v>
      </c>
      <c r="AB6" s="20">
        <v>0</v>
      </c>
      <c r="AC6" s="20">
        <v>0</v>
      </c>
      <c r="AD6" s="20">
        <v>0</v>
      </c>
      <c r="AE6" s="20">
        <v>0</v>
      </c>
      <c r="AF6" s="20">
        <v>0</v>
      </c>
      <c r="AG6" s="20">
        <v>0</v>
      </c>
      <c r="AH6" s="20">
        <v>0</v>
      </c>
      <c r="AI6" s="20">
        <v>0</v>
      </c>
    </row>
    <row r="7" spans="1:35" x14ac:dyDescent="0.15">
      <c r="A7" s="13">
        <v>890802978</v>
      </c>
      <c r="B7" s="13" t="s">
        <v>11</v>
      </c>
      <c r="C7" s="15" t="s">
        <v>12</v>
      </c>
      <c r="D7" s="15" t="s">
        <v>25</v>
      </c>
      <c r="E7" s="15" t="s">
        <v>66</v>
      </c>
      <c r="F7" s="15" t="s">
        <v>67</v>
      </c>
      <c r="G7" s="17">
        <v>112102</v>
      </c>
      <c r="H7" s="17">
        <v>112102</v>
      </c>
      <c r="I7" s="13" t="s">
        <v>154</v>
      </c>
      <c r="J7" s="20">
        <v>0</v>
      </c>
      <c r="K7" s="13"/>
      <c r="L7" s="13"/>
      <c r="M7" s="13"/>
      <c r="N7" s="20" t="e">
        <f>+VLOOKUP($D$2:$D$32,[1]Hoja1!$A$3 [1]Hoja1!$A:$D,4,0)*-1</f>
        <v>#N/A</v>
      </c>
      <c r="O7" s="20">
        <v>0</v>
      </c>
      <c r="P7" s="13" t="e">
        <f>+VLOOKUP($D$2:$D$32,[1]Hoja1!$A$3 [1]Hoja1!$A:$D,2,0)</f>
        <v>#N/A</v>
      </c>
      <c r="Q7" s="24" t="e">
        <f>+VLOOKUP($D$2:$D$32,[1]Hoja1!$A$3 [1]Hoja1!$A:$D,3,0)</f>
        <v>#N/A</v>
      </c>
      <c r="R7" s="20" t="e">
        <f>+VLOOKUP(P7,[1]Hoja1!$F$4:$H$19,3,0)</f>
        <v>#N/A</v>
      </c>
      <c r="S7" s="13" t="s">
        <v>98</v>
      </c>
      <c r="T7" s="24">
        <v>44860</v>
      </c>
      <c r="U7" s="24">
        <v>44975</v>
      </c>
      <c r="V7" s="24">
        <v>44975</v>
      </c>
      <c r="W7" s="20">
        <v>0</v>
      </c>
      <c r="X7" s="20">
        <v>112102</v>
      </c>
      <c r="Y7" s="20">
        <v>112102</v>
      </c>
      <c r="Z7" s="20">
        <v>112102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>
        <v>0</v>
      </c>
      <c r="AH7" s="20">
        <v>0</v>
      </c>
      <c r="AI7" s="20">
        <v>0</v>
      </c>
    </row>
    <row r="8" spans="1:35" x14ac:dyDescent="0.15">
      <c r="A8" s="13">
        <v>890802978</v>
      </c>
      <c r="B8" s="13" t="s">
        <v>11</v>
      </c>
      <c r="C8" s="15" t="s">
        <v>12</v>
      </c>
      <c r="D8" s="15" t="s">
        <v>26</v>
      </c>
      <c r="E8" s="15" t="s">
        <v>68</v>
      </c>
      <c r="F8" s="15" t="s">
        <v>64</v>
      </c>
      <c r="G8" s="17">
        <v>327021</v>
      </c>
      <c r="H8" s="17">
        <v>327021</v>
      </c>
      <c r="I8" s="13" t="s">
        <v>154</v>
      </c>
      <c r="J8" s="20">
        <v>0</v>
      </c>
      <c r="K8" s="13"/>
      <c r="L8" s="13"/>
      <c r="M8" s="13"/>
      <c r="N8" s="20" t="e">
        <f>+VLOOKUP($D$2:$D$32,[1]Hoja1!$A$3 [1]Hoja1!$A:$D,4,0)*-1</f>
        <v>#N/A</v>
      </c>
      <c r="O8" s="20">
        <v>0</v>
      </c>
      <c r="P8" s="13" t="e">
        <f>+VLOOKUP($D$2:$D$32,[1]Hoja1!$A$3 [1]Hoja1!$A:$D,2,0)</f>
        <v>#N/A</v>
      </c>
      <c r="Q8" s="24" t="e">
        <f>+VLOOKUP($D$2:$D$32,[1]Hoja1!$A$3 [1]Hoja1!$A:$D,3,0)</f>
        <v>#N/A</v>
      </c>
      <c r="R8" s="20" t="e">
        <f>+VLOOKUP(P8,[1]Hoja1!$F$4:$H$19,3,0)</f>
        <v>#N/A</v>
      </c>
      <c r="S8" s="13" t="s">
        <v>98</v>
      </c>
      <c r="T8" s="24">
        <v>44875</v>
      </c>
      <c r="U8" s="24">
        <v>45064</v>
      </c>
      <c r="V8" s="24">
        <v>45064</v>
      </c>
      <c r="W8" s="20">
        <v>0</v>
      </c>
      <c r="X8" s="20">
        <v>327021</v>
      </c>
      <c r="Y8" s="20">
        <v>327021</v>
      </c>
      <c r="Z8" s="20">
        <v>327021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H8" s="20">
        <v>0</v>
      </c>
      <c r="AI8" s="20">
        <v>0</v>
      </c>
    </row>
    <row r="9" spans="1:35" x14ac:dyDescent="0.15">
      <c r="A9" s="13">
        <v>890802978</v>
      </c>
      <c r="B9" s="13" t="s">
        <v>11</v>
      </c>
      <c r="C9" s="15" t="s">
        <v>12</v>
      </c>
      <c r="D9" s="15" t="s">
        <v>32</v>
      </c>
      <c r="E9" s="15" t="s">
        <v>74</v>
      </c>
      <c r="F9" s="15" t="s">
        <v>54</v>
      </c>
      <c r="G9" s="17">
        <v>177683</v>
      </c>
      <c r="H9" s="17">
        <v>177683</v>
      </c>
      <c r="I9" s="13" t="s">
        <v>154</v>
      </c>
      <c r="J9" s="20">
        <v>0</v>
      </c>
      <c r="K9" s="13"/>
      <c r="L9" s="13"/>
      <c r="M9" s="13"/>
      <c r="N9" s="20" t="e">
        <f>+VLOOKUP($D$2:$D$32,[1]Hoja1!$A$3 [1]Hoja1!$A:$D,4,0)*-1</f>
        <v>#N/A</v>
      </c>
      <c r="O9" s="20">
        <v>0</v>
      </c>
      <c r="P9" s="13" t="e">
        <f>+VLOOKUP($D$2:$D$32,[1]Hoja1!$A$3 [1]Hoja1!$A:$D,2,0)</f>
        <v>#N/A</v>
      </c>
      <c r="Q9" s="24" t="e">
        <f>+VLOOKUP($D$2:$D$32,[1]Hoja1!$A$3 [1]Hoja1!$A:$D,3,0)</f>
        <v>#N/A</v>
      </c>
      <c r="R9" s="20" t="e">
        <f>+VLOOKUP(P9,[1]Hoja1!$F$4:$H$19,3,0)</f>
        <v>#N/A</v>
      </c>
      <c r="S9" s="13" t="s">
        <v>98</v>
      </c>
      <c r="T9" s="24">
        <v>45077</v>
      </c>
      <c r="U9" s="24">
        <v>45098</v>
      </c>
      <c r="V9" s="24">
        <v>45098</v>
      </c>
      <c r="W9" s="20">
        <v>0</v>
      </c>
      <c r="X9" s="20">
        <v>177683</v>
      </c>
      <c r="Y9" s="20">
        <v>177683</v>
      </c>
      <c r="Z9" s="20">
        <v>177683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20">
        <v>0</v>
      </c>
      <c r="AI9" s="20">
        <v>0</v>
      </c>
    </row>
    <row r="10" spans="1:35" x14ac:dyDescent="0.15">
      <c r="A10" s="13">
        <v>890802978</v>
      </c>
      <c r="B10" s="13" t="s">
        <v>11</v>
      </c>
      <c r="C10" s="15" t="s">
        <v>12</v>
      </c>
      <c r="D10" s="15" t="s">
        <v>42</v>
      </c>
      <c r="E10" s="15" t="s">
        <v>88</v>
      </c>
      <c r="F10" s="15" t="s">
        <v>64</v>
      </c>
      <c r="G10" s="17">
        <v>255415</v>
      </c>
      <c r="H10" s="17">
        <v>255415</v>
      </c>
      <c r="I10" s="13" t="s">
        <v>154</v>
      </c>
      <c r="J10" s="20">
        <v>0</v>
      </c>
      <c r="K10" s="13"/>
      <c r="L10" s="13"/>
      <c r="M10" s="13"/>
      <c r="N10" s="20" t="e">
        <f>+VLOOKUP($D$2:$D$32,[1]Hoja1!$A$3 [1]Hoja1!$A:$D,4,0)*-1</f>
        <v>#N/A</v>
      </c>
      <c r="O10" s="20">
        <v>0</v>
      </c>
      <c r="P10" s="13" t="e">
        <f>+VLOOKUP($D$2:$D$32,[1]Hoja1!$A$3 [1]Hoja1!$A:$D,2,0)</f>
        <v>#N/A</v>
      </c>
      <c r="Q10" s="24" t="e">
        <f>+VLOOKUP($D$2:$D$32,[1]Hoja1!$A$3 [1]Hoja1!$A:$D,3,0)</f>
        <v>#N/A</v>
      </c>
      <c r="R10" s="20" t="e">
        <f>+VLOOKUP(P10,[1]Hoja1!$F$4:$H$19,3,0)</f>
        <v>#N/A</v>
      </c>
      <c r="S10" s="13" t="s">
        <v>98</v>
      </c>
      <c r="T10" s="24">
        <v>44985</v>
      </c>
      <c r="U10" s="24">
        <v>45064</v>
      </c>
      <c r="V10" s="24">
        <v>45064</v>
      </c>
      <c r="W10" s="20">
        <v>0</v>
      </c>
      <c r="X10" s="20">
        <v>255415</v>
      </c>
      <c r="Y10" s="20">
        <v>255415</v>
      </c>
      <c r="Z10" s="20">
        <v>255415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223697</v>
      </c>
      <c r="AH10" s="20">
        <v>0</v>
      </c>
      <c r="AI10" s="20">
        <v>223697</v>
      </c>
    </row>
    <row r="11" spans="1:35" x14ac:dyDescent="0.15">
      <c r="A11" s="13">
        <v>890802978</v>
      </c>
      <c r="B11" s="13" t="s">
        <v>11</v>
      </c>
      <c r="C11" s="15" t="s">
        <v>12</v>
      </c>
      <c r="D11" s="15" t="s">
        <v>21</v>
      </c>
      <c r="E11" s="15" t="s">
        <v>59</v>
      </c>
      <c r="F11" s="15" t="s">
        <v>60</v>
      </c>
      <c r="G11" s="17">
        <v>223697</v>
      </c>
      <c r="H11" s="17">
        <v>223697</v>
      </c>
      <c r="I11" s="13"/>
      <c r="J11" s="20">
        <v>0</v>
      </c>
      <c r="K11" s="13"/>
      <c r="L11" s="13"/>
      <c r="M11" s="13"/>
      <c r="N11" s="20" t="e">
        <f>+VLOOKUP($D$2:$D$32,[1]Hoja1!$A$3 [1]Hoja1!$A:$D,4,0)*-1</f>
        <v>#N/A</v>
      </c>
      <c r="O11" s="20">
        <v>0</v>
      </c>
      <c r="P11" s="13" t="e">
        <f>+VLOOKUP($D$2:$D$32,[1]Hoja1!$A$3 [1]Hoja1!$A:$D,2,0)</f>
        <v>#N/A</v>
      </c>
      <c r="Q11" s="24" t="e">
        <f>+VLOOKUP($D$2:$D$32,[1]Hoja1!$A$3 [1]Hoja1!$A:$D,3,0)</f>
        <v>#N/A</v>
      </c>
      <c r="R11" s="20" t="e">
        <f>+VLOOKUP(P11,[1]Hoja1!$F$4:$H$19,3,0)</f>
        <v>#N/A</v>
      </c>
      <c r="S11" s="13" t="s">
        <v>97</v>
      </c>
      <c r="T11" s="24">
        <v>44735</v>
      </c>
      <c r="U11" s="24">
        <v>44781</v>
      </c>
      <c r="V11" s="24">
        <v>44781</v>
      </c>
      <c r="W11" s="20">
        <v>0</v>
      </c>
      <c r="X11" s="20">
        <v>223697</v>
      </c>
      <c r="Y11" s="20">
        <v>223697</v>
      </c>
      <c r="Z11" s="20">
        <v>223697</v>
      </c>
      <c r="AA11" s="20">
        <v>223697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</row>
    <row r="12" spans="1:35" x14ac:dyDescent="0.15">
      <c r="A12" s="13">
        <v>890802978</v>
      </c>
      <c r="B12" s="13" t="s">
        <v>11</v>
      </c>
      <c r="C12" s="15" t="s">
        <v>12</v>
      </c>
      <c r="D12" s="15" t="s">
        <v>30</v>
      </c>
      <c r="E12" s="15" t="s">
        <v>72</v>
      </c>
      <c r="F12" s="15" t="s">
        <v>64</v>
      </c>
      <c r="G12" s="17">
        <v>97371</v>
      </c>
      <c r="H12" s="17">
        <v>97371</v>
      </c>
      <c r="I12" s="13"/>
      <c r="J12" s="20">
        <v>0</v>
      </c>
      <c r="K12" s="13"/>
      <c r="L12" s="13"/>
      <c r="M12" s="13"/>
      <c r="N12" s="20" t="e">
        <f>+VLOOKUP($D$2:$D$32,[1]Hoja1!$A$3 [1]Hoja1!$A:$D,4,0)*-1</f>
        <v>#N/A</v>
      </c>
      <c r="O12" s="20">
        <v>0</v>
      </c>
      <c r="P12" s="13" t="e">
        <f>+VLOOKUP($D$2:$D$32,[1]Hoja1!$A$3 [1]Hoja1!$A:$D,2,0)</f>
        <v>#N/A</v>
      </c>
      <c r="Q12" s="24" t="e">
        <f>+VLOOKUP($D$2:$D$32,[1]Hoja1!$A$3 [1]Hoja1!$A:$D,3,0)</f>
        <v>#N/A</v>
      </c>
      <c r="R12" s="20" t="e">
        <f>+VLOOKUP(P12,[1]Hoja1!$F$4:$H$19,3,0)</f>
        <v>#N/A</v>
      </c>
      <c r="S12" s="13" t="s">
        <v>97</v>
      </c>
      <c r="T12" s="24">
        <v>45002</v>
      </c>
      <c r="U12" s="24">
        <v>45064</v>
      </c>
      <c r="V12" s="24">
        <v>45064</v>
      </c>
      <c r="W12" s="20">
        <v>285786</v>
      </c>
      <c r="X12" s="20">
        <v>97371</v>
      </c>
      <c r="Y12" s="20">
        <v>97371</v>
      </c>
      <c r="Z12" s="20">
        <v>97371</v>
      </c>
      <c r="AA12" s="20">
        <v>97371</v>
      </c>
      <c r="AB12" s="20">
        <v>0</v>
      </c>
      <c r="AC12" s="20">
        <v>0</v>
      </c>
      <c r="AD12" s="20">
        <v>0</v>
      </c>
      <c r="AE12" s="20">
        <v>67564</v>
      </c>
      <c r="AF12" s="20">
        <v>0</v>
      </c>
      <c r="AG12" s="20">
        <v>0</v>
      </c>
      <c r="AH12" s="20">
        <v>0</v>
      </c>
      <c r="AI12" s="20">
        <v>0</v>
      </c>
    </row>
    <row r="13" spans="1:35" x14ac:dyDescent="0.15">
      <c r="A13" s="13">
        <v>890802978</v>
      </c>
      <c r="B13" s="13" t="s">
        <v>11</v>
      </c>
      <c r="C13" s="15" t="s">
        <v>12</v>
      </c>
      <c r="D13" s="15" t="s">
        <v>31</v>
      </c>
      <c r="E13" s="15" t="s">
        <v>73</v>
      </c>
      <c r="F13" s="15" t="s">
        <v>64</v>
      </c>
      <c r="G13" s="17">
        <v>6765</v>
      </c>
      <c r="H13" s="17">
        <v>6765</v>
      </c>
      <c r="I13" s="13"/>
      <c r="J13" s="20">
        <v>0</v>
      </c>
      <c r="K13" s="13"/>
      <c r="L13" s="13"/>
      <c r="M13" s="13"/>
      <c r="N13" s="20" t="e">
        <f>+VLOOKUP($D$2:$D$32,[1]Hoja1!$A$3 [1]Hoja1!$A:$D,4,0)*-1</f>
        <v>#N/A</v>
      </c>
      <c r="O13" s="20">
        <v>0</v>
      </c>
      <c r="P13" s="13" t="e">
        <f>+VLOOKUP($D$2:$D$32,[1]Hoja1!$A$3 [1]Hoja1!$A:$D,2,0)</f>
        <v>#N/A</v>
      </c>
      <c r="Q13" s="24" t="e">
        <f>+VLOOKUP($D$2:$D$32,[1]Hoja1!$A$3 [1]Hoja1!$A:$D,3,0)</f>
        <v>#N/A</v>
      </c>
      <c r="R13" s="20" t="e">
        <f>+VLOOKUP(P13,[1]Hoja1!$F$4:$H$19,3,0)</f>
        <v>#N/A</v>
      </c>
      <c r="S13" s="13" t="s">
        <v>97</v>
      </c>
      <c r="T13" s="24">
        <v>45013</v>
      </c>
      <c r="U13" s="24">
        <v>45064</v>
      </c>
      <c r="V13" s="24">
        <v>45064</v>
      </c>
      <c r="W13" s="20">
        <v>0</v>
      </c>
      <c r="X13" s="20">
        <v>6765</v>
      </c>
      <c r="Y13" s="20">
        <v>6765</v>
      </c>
      <c r="Z13" s="20">
        <v>6765</v>
      </c>
      <c r="AA13" s="20">
        <v>6765</v>
      </c>
      <c r="AB13" s="20">
        <v>0</v>
      </c>
      <c r="AC13" s="20">
        <v>0</v>
      </c>
      <c r="AD13" s="20">
        <v>0</v>
      </c>
      <c r="AE13" s="20">
        <v>122000</v>
      </c>
      <c r="AF13" s="20">
        <v>0</v>
      </c>
      <c r="AG13" s="20">
        <v>0</v>
      </c>
      <c r="AH13" s="20">
        <v>0</v>
      </c>
      <c r="AI13" s="20">
        <v>0</v>
      </c>
    </row>
    <row r="14" spans="1:35" x14ac:dyDescent="0.15">
      <c r="A14" s="13">
        <v>890802978</v>
      </c>
      <c r="B14" s="13" t="s">
        <v>11</v>
      </c>
      <c r="C14" s="15" t="s">
        <v>12</v>
      </c>
      <c r="D14" s="15" t="s">
        <v>13</v>
      </c>
      <c r="E14" s="15" t="s">
        <v>44</v>
      </c>
      <c r="F14" s="15" t="s">
        <v>45</v>
      </c>
      <c r="G14" s="17">
        <v>5485</v>
      </c>
      <c r="H14" s="17">
        <v>5485</v>
      </c>
      <c r="I14" s="13"/>
      <c r="J14" s="20">
        <v>0</v>
      </c>
      <c r="K14" s="13"/>
      <c r="L14" s="13"/>
      <c r="M14" s="13"/>
      <c r="N14" s="20" t="e">
        <f>+VLOOKUP($D$2:$D$32,[1]Hoja1!$A$3 [1]Hoja1!$A:$D,4,0)*-1</f>
        <v>#N/A</v>
      </c>
      <c r="O14" s="20">
        <v>0</v>
      </c>
      <c r="P14" s="13" t="e">
        <f>+VLOOKUP($D$2:$D$32,[1]Hoja1!$A$3 [1]Hoja1!$A:$D,2,0)</f>
        <v>#N/A</v>
      </c>
      <c r="Q14" s="24" t="e">
        <f>+VLOOKUP($D$2:$D$32,[1]Hoja1!$A$3 [1]Hoja1!$A:$D,3,0)</f>
        <v>#N/A</v>
      </c>
      <c r="R14" s="20" t="e">
        <f>+VLOOKUP(P14,[1]Hoja1!$F$4:$H$19,3,0)</f>
        <v>#N/A</v>
      </c>
      <c r="S14" s="13" t="e">
        <f>+VLOOKUP(D14,Hoja2!$E:$E,1)</f>
        <v>#N/A</v>
      </c>
      <c r="T14" s="24"/>
      <c r="U14" s="24"/>
      <c r="V14" s="24"/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112102</v>
      </c>
      <c r="AF14" s="20">
        <v>0</v>
      </c>
      <c r="AG14" s="20">
        <v>0</v>
      </c>
      <c r="AH14" s="20">
        <v>0</v>
      </c>
      <c r="AI14" s="20">
        <v>0</v>
      </c>
    </row>
    <row r="15" spans="1:35" x14ac:dyDescent="0.15">
      <c r="A15" s="13">
        <v>890802978</v>
      </c>
      <c r="B15" s="13" t="s">
        <v>11</v>
      </c>
      <c r="C15" s="15" t="s">
        <v>12</v>
      </c>
      <c r="D15" s="15" t="s">
        <v>14</v>
      </c>
      <c r="E15" s="15" t="s">
        <v>46</v>
      </c>
      <c r="F15" s="15" t="s">
        <v>47</v>
      </c>
      <c r="G15" s="17">
        <v>61564</v>
      </c>
      <c r="H15" s="17">
        <v>61564</v>
      </c>
      <c r="I15" s="13"/>
      <c r="J15" s="20">
        <v>0</v>
      </c>
      <c r="K15" s="13"/>
      <c r="L15" s="13"/>
      <c r="M15" s="13"/>
      <c r="N15" s="20" t="e">
        <f>+VLOOKUP($D$2:$D$32,[1]Hoja1!$A$3 [1]Hoja1!$A:$D,4,0)*-1</f>
        <v>#N/A</v>
      </c>
      <c r="O15" s="20">
        <v>0</v>
      </c>
      <c r="P15" s="13" t="e">
        <f>+VLOOKUP($D$2:$D$32,[1]Hoja1!$A$3 [1]Hoja1!$A:$D,2,0)</f>
        <v>#N/A</v>
      </c>
      <c r="Q15" s="24" t="e">
        <f>+VLOOKUP($D$2:$D$32,[1]Hoja1!$A$3 [1]Hoja1!$A:$D,3,0)</f>
        <v>#N/A</v>
      </c>
      <c r="R15" s="20" t="e">
        <f>+VLOOKUP(P15,[1]Hoja1!$F$4:$H$19,3,0)</f>
        <v>#N/A</v>
      </c>
      <c r="S15" s="13" t="e">
        <f>+VLOOKUP(D15,Hoja2!$E:$E,1)</f>
        <v>#N/A</v>
      </c>
      <c r="T15" s="24"/>
      <c r="U15" s="24"/>
      <c r="V15" s="24"/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327021</v>
      </c>
      <c r="AF15" s="20">
        <v>0</v>
      </c>
      <c r="AG15" s="20">
        <v>0</v>
      </c>
      <c r="AH15" s="20">
        <v>0</v>
      </c>
      <c r="AI15" s="20">
        <v>0</v>
      </c>
    </row>
    <row r="16" spans="1:35" x14ac:dyDescent="0.15">
      <c r="A16" s="13">
        <v>890802978</v>
      </c>
      <c r="B16" s="13" t="s">
        <v>11</v>
      </c>
      <c r="C16" s="15" t="s">
        <v>12</v>
      </c>
      <c r="D16" s="15" t="s">
        <v>15</v>
      </c>
      <c r="E16" s="15" t="s">
        <v>48</v>
      </c>
      <c r="F16" s="15" t="s">
        <v>49</v>
      </c>
      <c r="G16" s="17">
        <v>5485</v>
      </c>
      <c r="H16" s="17">
        <v>5485</v>
      </c>
      <c r="I16" s="13"/>
      <c r="J16" s="20">
        <v>0</v>
      </c>
      <c r="K16" s="13"/>
      <c r="L16" s="13"/>
      <c r="M16" s="13"/>
      <c r="N16" s="20" t="e">
        <f>+VLOOKUP($D$2:$D$32,[1]Hoja1!$A$3 [1]Hoja1!$A:$D,4,0)*-1</f>
        <v>#N/A</v>
      </c>
      <c r="O16" s="20">
        <v>0</v>
      </c>
      <c r="P16" s="13" t="e">
        <f>+VLOOKUP($D$2:$D$32,[1]Hoja1!$A$3 [1]Hoja1!$A:$D,2,0)</f>
        <v>#N/A</v>
      </c>
      <c r="Q16" s="24" t="e">
        <f>+VLOOKUP($D$2:$D$32,[1]Hoja1!$A$3 [1]Hoja1!$A:$D,3,0)</f>
        <v>#N/A</v>
      </c>
      <c r="R16" s="20" t="e">
        <f>+VLOOKUP(P16,[1]Hoja1!$F$4:$H$19,3,0)</f>
        <v>#N/A</v>
      </c>
      <c r="S16" s="13" t="e">
        <f>+VLOOKUP(D16,Hoja2!$E:$E,1)</f>
        <v>#N/A</v>
      </c>
      <c r="T16" s="24"/>
      <c r="U16" s="24"/>
      <c r="V16" s="24"/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v>0</v>
      </c>
    </row>
    <row r="17" spans="1:35" x14ac:dyDescent="0.15">
      <c r="A17" s="13">
        <v>890802978</v>
      </c>
      <c r="B17" s="13" t="s">
        <v>11</v>
      </c>
      <c r="C17" s="15" t="s">
        <v>12</v>
      </c>
      <c r="D17" s="15" t="s">
        <v>16</v>
      </c>
      <c r="E17" s="15" t="s">
        <v>50</v>
      </c>
      <c r="F17" s="15" t="s">
        <v>51</v>
      </c>
      <c r="G17" s="17">
        <v>160949</v>
      </c>
      <c r="H17" s="17">
        <v>160949</v>
      </c>
      <c r="I17" s="13"/>
      <c r="J17" s="20">
        <v>0</v>
      </c>
      <c r="K17" s="13"/>
      <c r="L17" s="13"/>
      <c r="M17" s="13"/>
      <c r="N17" s="20" t="e">
        <f>+VLOOKUP($D$2:$D$32,[1]Hoja1!$A$3 [1]Hoja1!$A:$D,4,0)*-1</f>
        <v>#N/A</v>
      </c>
      <c r="O17" s="20">
        <v>0</v>
      </c>
      <c r="P17" s="13" t="e">
        <f>+VLOOKUP($D$2:$D$32,[1]Hoja1!$A$3 [1]Hoja1!$A:$D,2,0)</f>
        <v>#N/A</v>
      </c>
      <c r="Q17" s="24" t="e">
        <f>+VLOOKUP($D$2:$D$32,[1]Hoja1!$A$3 [1]Hoja1!$A:$D,3,0)</f>
        <v>#N/A</v>
      </c>
      <c r="R17" s="20" t="e">
        <f>+VLOOKUP(P17,[1]Hoja1!$F$4:$H$19,3,0)</f>
        <v>#N/A</v>
      </c>
      <c r="S17" s="13" t="e">
        <f>+VLOOKUP(D17,Hoja2!$E:$E,1)</f>
        <v>#N/A</v>
      </c>
      <c r="T17" s="24"/>
      <c r="U17" s="24"/>
      <c r="V17" s="24"/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</row>
    <row r="18" spans="1:35" x14ac:dyDescent="0.15">
      <c r="A18" s="13">
        <v>890802978</v>
      </c>
      <c r="B18" s="13" t="s">
        <v>11</v>
      </c>
      <c r="C18" s="15" t="s">
        <v>12</v>
      </c>
      <c r="D18" s="15" t="s">
        <v>17</v>
      </c>
      <c r="E18" s="15" t="s">
        <v>52</v>
      </c>
      <c r="F18" s="15" t="s">
        <v>51</v>
      </c>
      <c r="G18" s="17">
        <v>217482</v>
      </c>
      <c r="H18" s="17">
        <v>217482</v>
      </c>
      <c r="I18" s="13"/>
      <c r="J18" s="20">
        <v>0</v>
      </c>
      <c r="K18" s="13"/>
      <c r="L18" s="13"/>
      <c r="M18" s="13"/>
      <c r="N18" s="20" t="e">
        <f>+VLOOKUP($D$2:$D$32,[1]Hoja1!$A$3 [1]Hoja1!$A:$D,4,0)*-1</f>
        <v>#N/A</v>
      </c>
      <c r="O18" s="20">
        <v>0</v>
      </c>
      <c r="P18" s="13" t="e">
        <f>+VLOOKUP($D$2:$D$32,[1]Hoja1!$A$3 [1]Hoja1!$A:$D,2,0)</f>
        <v>#N/A</v>
      </c>
      <c r="Q18" s="24" t="e">
        <f>+VLOOKUP($D$2:$D$32,[1]Hoja1!$A$3 [1]Hoja1!$A:$D,3,0)</f>
        <v>#N/A</v>
      </c>
      <c r="R18" s="20" t="e">
        <f>+VLOOKUP(P18,[1]Hoja1!$F$4:$H$19,3,0)</f>
        <v>#N/A</v>
      </c>
      <c r="S18" s="13" t="e">
        <f>+VLOOKUP(D18,Hoja2!$E:$E,1)</f>
        <v>#N/A</v>
      </c>
      <c r="T18" s="24"/>
      <c r="U18" s="24"/>
      <c r="V18" s="24"/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134166</v>
      </c>
      <c r="AH18" s="20">
        <v>0</v>
      </c>
      <c r="AI18" s="20">
        <v>134166</v>
      </c>
    </row>
    <row r="19" spans="1:35" x14ac:dyDescent="0.15">
      <c r="A19" s="13">
        <v>890802978</v>
      </c>
      <c r="B19" s="13" t="s">
        <v>11</v>
      </c>
      <c r="C19" s="15" t="s">
        <v>12</v>
      </c>
      <c r="D19" s="15" t="s">
        <v>18</v>
      </c>
      <c r="E19" s="15" t="s">
        <v>53</v>
      </c>
      <c r="F19" s="15" t="s">
        <v>54</v>
      </c>
      <c r="G19" s="17">
        <v>120496</v>
      </c>
      <c r="H19" s="17">
        <v>120496</v>
      </c>
      <c r="I19" s="13"/>
      <c r="J19" s="20">
        <v>0</v>
      </c>
      <c r="K19" s="13"/>
      <c r="L19" s="13"/>
      <c r="M19" s="13"/>
      <c r="N19" s="20" t="e">
        <f>+VLOOKUP($D$2:$D$32,[1]Hoja1!$A$3 [1]Hoja1!$A:$D,4,0)*-1</f>
        <v>#N/A</v>
      </c>
      <c r="O19" s="20">
        <v>0</v>
      </c>
      <c r="P19" s="13" t="e">
        <f>+VLOOKUP($D$2:$D$32,[1]Hoja1!$A$3 [1]Hoja1!$A:$D,2,0)</f>
        <v>#N/A</v>
      </c>
      <c r="Q19" s="24" t="e">
        <f>+VLOOKUP($D$2:$D$32,[1]Hoja1!$A$3 [1]Hoja1!$A:$D,3,0)</f>
        <v>#N/A</v>
      </c>
      <c r="R19" s="20" t="e">
        <f>+VLOOKUP(P19,[1]Hoja1!$F$4:$H$19,3,0)</f>
        <v>#N/A</v>
      </c>
      <c r="S19" s="13" t="e">
        <f>+VLOOKUP(D19,Hoja2!$E:$E,1)</f>
        <v>#N/A</v>
      </c>
      <c r="T19" s="24"/>
      <c r="U19" s="24"/>
      <c r="V19" s="24"/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97371</v>
      </c>
      <c r="AH19" s="20">
        <v>0</v>
      </c>
      <c r="AI19" s="20">
        <v>97371</v>
      </c>
    </row>
    <row r="20" spans="1:35" x14ac:dyDescent="0.15">
      <c r="A20" s="13">
        <v>890802978</v>
      </c>
      <c r="B20" s="13" t="s">
        <v>11</v>
      </c>
      <c r="C20" s="15" t="s">
        <v>12</v>
      </c>
      <c r="D20" s="15" t="s">
        <v>19</v>
      </c>
      <c r="E20" s="15" t="s">
        <v>55</v>
      </c>
      <c r="F20" s="15" t="s">
        <v>56</v>
      </c>
      <c r="G20" s="17">
        <v>195771</v>
      </c>
      <c r="H20" s="17">
        <v>195771</v>
      </c>
      <c r="I20" s="13"/>
      <c r="J20" s="20">
        <v>0</v>
      </c>
      <c r="K20" s="13"/>
      <c r="L20" s="13"/>
      <c r="M20" s="13"/>
      <c r="N20" s="20" t="e">
        <f>+VLOOKUP($D$2:$D$32,[1]Hoja1!$A$3 [1]Hoja1!$A:$D,4,0)*-1</f>
        <v>#N/A</v>
      </c>
      <c r="O20" s="20">
        <v>0</v>
      </c>
      <c r="P20" s="13" t="e">
        <f>+VLOOKUP($D$2:$D$32,[1]Hoja1!$A$3 [1]Hoja1!$A:$D,2,0)</f>
        <v>#N/A</v>
      </c>
      <c r="Q20" s="24" t="e">
        <f>+VLOOKUP($D$2:$D$32,[1]Hoja1!$A$3 [1]Hoja1!$A:$D,3,0)</f>
        <v>#N/A</v>
      </c>
      <c r="R20" s="20" t="e">
        <f>+VLOOKUP(P20,[1]Hoja1!$F$4:$H$19,3,0)</f>
        <v>#N/A</v>
      </c>
      <c r="S20" s="13" t="e">
        <f>+VLOOKUP(D20,Hoja2!$E:$E,1)</f>
        <v>#N/A</v>
      </c>
      <c r="T20" s="24"/>
      <c r="U20" s="24"/>
      <c r="V20" s="24"/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6765</v>
      </c>
      <c r="AH20" s="20">
        <v>0</v>
      </c>
      <c r="AI20" s="20">
        <v>6765</v>
      </c>
    </row>
    <row r="21" spans="1:35" x14ac:dyDescent="0.15">
      <c r="A21" s="13">
        <v>890802978</v>
      </c>
      <c r="B21" s="13" t="s">
        <v>11</v>
      </c>
      <c r="C21" s="15" t="s">
        <v>12</v>
      </c>
      <c r="D21" s="15" t="s">
        <v>20</v>
      </c>
      <c r="E21" s="15" t="s">
        <v>57</v>
      </c>
      <c r="F21" s="15" t="s">
        <v>58</v>
      </c>
      <c r="G21" s="17">
        <v>16974</v>
      </c>
      <c r="H21" s="17">
        <v>16974</v>
      </c>
      <c r="I21" s="13"/>
      <c r="J21" s="20">
        <v>0</v>
      </c>
      <c r="K21" s="13"/>
      <c r="L21" s="13"/>
      <c r="M21" s="13"/>
      <c r="N21" s="20" t="e">
        <f>+VLOOKUP($D$2:$D$32,[1]Hoja1!$A$3 [1]Hoja1!$A:$D,4,0)*-1</f>
        <v>#N/A</v>
      </c>
      <c r="O21" s="20">
        <v>0</v>
      </c>
      <c r="P21" s="13" t="e">
        <f>+VLOOKUP($D$2:$D$32,[1]Hoja1!$A$3 [1]Hoja1!$A:$D,2,0)</f>
        <v>#N/A</v>
      </c>
      <c r="Q21" s="24" t="e">
        <f>+VLOOKUP($D$2:$D$32,[1]Hoja1!$A$3 [1]Hoja1!$A:$D,3,0)</f>
        <v>#N/A</v>
      </c>
      <c r="R21" s="20" t="e">
        <f>+VLOOKUP(P21,[1]Hoja1!$F$4:$H$19,3,0)</f>
        <v>#N/A</v>
      </c>
      <c r="S21" s="13" t="e">
        <f>+VLOOKUP(D21,Hoja2!$E:$E,1)</f>
        <v>#N/A</v>
      </c>
      <c r="T21" s="24"/>
      <c r="U21" s="24"/>
      <c r="V21" s="24"/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177683</v>
      </c>
      <c r="AF21" s="20">
        <v>0</v>
      </c>
      <c r="AG21" s="20">
        <v>0</v>
      </c>
      <c r="AH21" s="20">
        <v>0</v>
      </c>
      <c r="AI21" s="20">
        <v>0</v>
      </c>
    </row>
    <row r="22" spans="1:35" x14ac:dyDescent="0.15">
      <c r="A22" s="13">
        <v>890802978</v>
      </c>
      <c r="B22" s="13" t="s">
        <v>11</v>
      </c>
      <c r="C22" s="15" t="s">
        <v>12</v>
      </c>
      <c r="D22" s="15" t="s">
        <v>22</v>
      </c>
      <c r="E22" s="15" t="s">
        <v>61</v>
      </c>
      <c r="F22" s="15" t="s">
        <v>62</v>
      </c>
      <c r="G22" s="17">
        <v>223838</v>
      </c>
      <c r="H22" s="17">
        <v>159</v>
      </c>
      <c r="I22" s="13"/>
      <c r="J22" s="20">
        <v>0</v>
      </c>
      <c r="K22" s="13"/>
      <c r="L22" s="13"/>
      <c r="M22" s="13"/>
      <c r="N22" s="20" t="e">
        <f>+VLOOKUP($D$2:$D$32,[1]Hoja1!$A$3 [1]Hoja1!$A:$D,4,0)*-1</f>
        <v>#N/A</v>
      </c>
      <c r="O22" s="20">
        <v>0</v>
      </c>
      <c r="P22" s="13" t="e">
        <f>+VLOOKUP($D$2:$D$32,[1]Hoja1!$A$3 [1]Hoja1!$A:$D,2,0)</f>
        <v>#N/A</v>
      </c>
      <c r="Q22" s="24" t="e">
        <f>+VLOOKUP($D$2:$D$32,[1]Hoja1!$A$3 [1]Hoja1!$A:$D,3,0)</f>
        <v>#N/A</v>
      </c>
      <c r="R22" s="20" t="e">
        <f>+VLOOKUP(P22,[1]Hoja1!$F$4:$H$19,3,0)</f>
        <v>#N/A</v>
      </c>
      <c r="S22" s="13" t="e">
        <f>+VLOOKUP(D22,Hoja2!$E:$E,1)</f>
        <v>#N/A</v>
      </c>
      <c r="T22" s="24"/>
      <c r="U22" s="24"/>
      <c r="V22" s="24"/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</row>
    <row r="23" spans="1:35" x14ac:dyDescent="0.15">
      <c r="A23" s="13">
        <v>890802978</v>
      </c>
      <c r="B23" s="13" t="s">
        <v>11</v>
      </c>
      <c r="C23" s="15" t="s">
        <v>12</v>
      </c>
      <c r="D23" s="15" t="s">
        <v>27</v>
      </c>
      <c r="E23" s="15" t="s">
        <v>69</v>
      </c>
      <c r="F23" s="15" t="s">
        <v>56</v>
      </c>
      <c r="G23" s="17">
        <v>5832</v>
      </c>
      <c r="H23" s="17">
        <v>5832</v>
      </c>
      <c r="I23" s="13"/>
      <c r="J23" s="20">
        <v>0</v>
      </c>
      <c r="K23" s="13"/>
      <c r="L23" s="13"/>
      <c r="M23" s="13"/>
      <c r="N23" s="20" t="e">
        <f>+VLOOKUP($D$2:$D$32,[1]Hoja1!$A$3 [1]Hoja1!$A:$D,4,0)*-1</f>
        <v>#N/A</v>
      </c>
      <c r="O23" s="20">
        <v>0</v>
      </c>
      <c r="P23" s="13" t="e">
        <f>+VLOOKUP($D$2:$D$32,[1]Hoja1!$A$3 [1]Hoja1!$A:$D,2,0)</f>
        <v>#N/A</v>
      </c>
      <c r="Q23" s="24" t="e">
        <f>+VLOOKUP($D$2:$D$32,[1]Hoja1!$A$3 [1]Hoja1!$A:$D,3,0)</f>
        <v>#N/A</v>
      </c>
      <c r="R23" s="20" t="e">
        <f>+VLOOKUP(P23,[1]Hoja1!$F$4:$H$19,3,0)</f>
        <v>#N/A</v>
      </c>
      <c r="S23" s="13" t="str">
        <f>+VLOOKUP(D23,Hoja2!$E:$E,1)</f>
        <v>FE34470</v>
      </c>
      <c r="T23" s="24"/>
      <c r="U23" s="24"/>
      <c r="V23" s="24"/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</row>
    <row r="24" spans="1:35" x14ac:dyDescent="0.15">
      <c r="A24" s="13">
        <v>890802978</v>
      </c>
      <c r="B24" s="13" t="s">
        <v>11</v>
      </c>
      <c r="C24" s="15" t="s">
        <v>12</v>
      </c>
      <c r="D24" s="15" t="s">
        <v>28</v>
      </c>
      <c r="E24" s="15" t="s">
        <v>70</v>
      </c>
      <c r="F24" s="15" t="s">
        <v>54</v>
      </c>
      <c r="G24" s="17">
        <v>227744</v>
      </c>
      <c r="H24" s="17">
        <v>227744</v>
      </c>
      <c r="I24" s="13"/>
      <c r="J24" s="20">
        <v>0</v>
      </c>
      <c r="K24" s="13"/>
      <c r="L24" s="13"/>
      <c r="M24" s="13"/>
      <c r="N24" s="20" t="e">
        <f>+VLOOKUP($D$2:$D$32,[1]Hoja1!$A$3 [1]Hoja1!$A:$D,4,0)*-1</f>
        <v>#N/A</v>
      </c>
      <c r="O24" s="20">
        <v>0</v>
      </c>
      <c r="P24" s="13" t="e">
        <f>+VLOOKUP($D$2:$D$32,[1]Hoja1!$A$3 [1]Hoja1!$A:$D,2,0)</f>
        <v>#N/A</v>
      </c>
      <c r="Q24" s="24" t="e">
        <f>+VLOOKUP($D$2:$D$32,[1]Hoja1!$A$3 [1]Hoja1!$A:$D,3,0)</f>
        <v>#N/A</v>
      </c>
      <c r="R24" s="20" t="e">
        <f>+VLOOKUP(P24,[1]Hoja1!$F$4:$H$19,3,0)</f>
        <v>#N/A</v>
      </c>
      <c r="S24" s="13" t="str">
        <f>+VLOOKUP(D24,Hoja2!$E:$E,1)</f>
        <v>FE34470</v>
      </c>
      <c r="T24" s="24"/>
      <c r="U24" s="24"/>
      <c r="V24" s="24"/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</row>
    <row r="25" spans="1:35" x14ac:dyDescent="0.15">
      <c r="A25" s="13">
        <v>890802978</v>
      </c>
      <c r="B25" s="13" t="s">
        <v>11</v>
      </c>
      <c r="C25" s="15" t="s">
        <v>12</v>
      </c>
      <c r="D25" s="15" t="s">
        <v>33</v>
      </c>
      <c r="E25" s="15" t="s">
        <v>75</v>
      </c>
      <c r="F25" s="15" t="s">
        <v>76</v>
      </c>
      <c r="G25" s="17">
        <v>61065</v>
      </c>
      <c r="H25" s="17">
        <v>61065</v>
      </c>
      <c r="I25" s="13"/>
      <c r="J25" s="20">
        <v>0</v>
      </c>
      <c r="K25" s="13"/>
      <c r="L25" s="13"/>
      <c r="M25" s="13"/>
      <c r="N25" s="20" t="e">
        <f>+VLOOKUP($D$2:$D$32,[1]Hoja1!$A$3 [1]Hoja1!$A:$D,4,0)*-1</f>
        <v>#N/A</v>
      </c>
      <c r="O25" s="20">
        <v>0</v>
      </c>
      <c r="P25" s="13" t="e">
        <f>+VLOOKUP($D$2:$D$32,[1]Hoja1!$A$3 [1]Hoja1!$A:$D,2,0)</f>
        <v>#N/A</v>
      </c>
      <c r="Q25" s="24" t="e">
        <f>+VLOOKUP($D$2:$D$32,[1]Hoja1!$A$3 [1]Hoja1!$A:$D,3,0)</f>
        <v>#N/A</v>
      </c>
      <c r="R25" s="20" t="e">
        <f>+VLOOKUP(P25,[1]Hoja1!$F$4:$H$19,3,0)</f>
        <v>#N/A</v>
      </c>
      <c r="S25" s="13" t="str">
        <f>+VLOOKUP(D25,Hoja2!$E:$E,1)</f>
        <v>FE34470</v>
      </c>
      <c r="T25" s="24"/>
      <c r="U25" s="24"/>
      <c r="V25" s="24"/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</row>
    <row r="26" spans="1:35" x14ac:dyDescent="0.15">
      <c r="A26" s="13">
        <v>890802978</v>
      </c>
      <c r="B26" s="13" t="s">
        <v>11</v>
      </c>
      <c r="C26" s="15" t="s">
        <v>12</v>
      </c>
      <c r="D26" s="15" t="s">
        <v>34</v>
      </c>
      <c r="E26" s="15" t="s">
        <v>77</v>
      </c>
      <c r="F26" s="15" t="s">
        <v>78</v>
      </c>
      <c r="G26" s="17">
        <v>5485</v>
      </c>
      <c r="H26" s="17">
        <v>5485</v>
      </c>
      <c r="I26" s="13"/>
      <c r="J26" s="20">
        <v>0</v>
      </c>
      <c r="K26" s="13"/>
      <c r="L26" s="13"/>
      <c r="M26" s="13"/>
      <c r="N26" s="20" t="e">
        <f>+VLOOKUP($D$2:$D$32,[1]Hoja1!$A$3 [1]Hoja1!$A:$D,4,0)*-1</f>
        <v>#N/A</v>
      </c>
      <c r="O26" s="20">
        <v>0</v>
      </c>
      <c r="P26" s="13" t="e">
        <f>+VLOOKUP($D$2:$D$32,[1]Hoja1!$A$3 [1]Hoja1!$A:$D,2,0)</f>
        <v>#N/A</v>
      </c>
      <c r="Q26" s="24" t="e">
        <f>+VLOOKUP($D$2:$D$32,[1]Hoja1!$A$3 [1]Hoja1!$A:$D,3,0)</f>
        <v>#N/A</v>
      </c>
      <c r="R26" s="20" t="e">
        <f>+VLOOKUP(P26,[1]Hoja1!$F$4:$H$19,3,0)</f>
        <v>#N/A</v>
      </c>
      <c r="S26" s="13" t="str">
        <f>+VLOOKUP(D26,Hoja2!$E:$E,1)</f>
        <v>FE34470</v>
      </c>
      <c r="T26" s="24"/>
      <c r="U26" s="24"/>
      <c r="V26" s="24"/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</row>
    <row r="27" spans="1:35" x14ac:dyDescent="0.15">
      <c r="A27" s="13">
        <v>890802978</v>
      </c>
      <c r="B27" s="13" t="s">
        <v>11</v>
      </c>
      <c r="C27" s="15" t="s">
        <v>12</v>
      </c>
      <c r="D27" s="15" t="s">
        <v>35</v>
      </c>
      <c r="E27" s="15" t="s">
        <v>79</v>
      </c>
      <c r="F27" s="15" t="s">
        <v>78</v>
      </c>
      <c r="G27" s="17">
        <v>5485</v>
      </c>
      <c r="H27" s="17">
        <v>5485</v>
      </c>
      <c r="I27" s="13"/>
      <c r="J27" s="20">
        <v>0</v>
      </c>
      <c r="K27" s="13"/>
      <c r="L27" s="13"/>
      <c r="M27" s="13"/>
      <c r="N27" s="20" t="e">
        <f>+VLOOKUP($D$2:$D$32,[1]Hoja1!$A$3 [1]Hoja1!$A:$D,4,0)*-1</f>
        <v>#N/A</v>
      </c>
      <c r="O27" s="20">
        <v>0</v>
      </c>
      <c r="P27" s="13" t="e">
        <f>+VLOOKUP($D$2:$D$32,[1]Hoja1!$A$3 [1]Hoja1!$A:$D,2,0)</f>
        <v>#N/A</v>
      </c>
      <c r="Q27" s="24" t="e">
        <f>+VLOOKUP($D$2:$D$32,[1]Hoja1!$A$3 [1]Hoja1!$A:$D,3,0)</f>
        <v>#N/A</v>
      </c>
      <c r="R27" s="20" t="e">
        <f>+VLOOKUP(P27,[1]Hoja1!$F$4:$H$19,3,0)</f>
        <v>#N/A</v>
      </c>
      <c r="S27" s="13" t="str">
        <f>+VLOOKUP(D27,Hoja2!$E:$E,1)</f>
        <v>FE34470</v>
      </c>
      <c r="T27" s="24"/>
      <c r="U27" s="24"/>
      <c r="V27" s="24"/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</row>
    <row r="28" spans="1:35" x14ac:dyDescent="0.15">
      <c r="A28" s="13">
        <v>890802978</v>
      </c>
      <c r="B28" s="13" t="s">
        <v>11</v>
      </c>
      <c r="C28" s="15" t="s">
        <v>12</v>
      </c>
      <c r="D28" s="15" t="s">
        <v>36</v>
      </c>
      <c r="E28" s="15" t="s">
        <v>80</v>
      </c>
      <c r="F28" s="15" t="s">
        <v>81</v>
      </c>
      <c r="G28" s="17">
        <v>197041</v>
      </c>
      <c r="H28" s="17">
        <v>197041</v>
      </c>
      <c r="I28" s="13"/>
      <c r="J28" s="20">
        <v>0</v>
      </c>
      <c r="K28" s="13"/>
      <c r="L28" s="13"/>
      <c r="M28" s="13"/>
      <c r="N28" s="20" t="e">
        <f>+VLOOKUP($D$2:$D$32,[1]Hoja1!$A$3 [1]Hoja1!$A:$D,4,0)*-1</f>
        <v>#N/A</v>
      </c>
      <c r="O28" s="20">
        <v>0</v>
      </c>
      <c r="P28" s="13" t="e">
        <f>+VLOOKUP($D$2:$D$32,[1]Hoja1!$A$3 [1]Hoja1!$A:$D,2,0)</f>
        <v>#N/A</v>
      </c>
      <c r="Q28" s="24" t="e">
        <f>+VLOOKUP($D$2:$D$32,[1]Hoja1!$A$3 [1]Hoja1!$A:$D,3,0)</f>
        <v>#N/A</v>
      </c>
      <c r="R28" s="20" t="e">
        <f>+VLOOKUP(P28,[1]Hoja1!$F$4:$H$19,3,0)</f>
        <v>#N/A</v>
      </c>
      <c r="S28" s="13" t="str">
        <f>+VLOOKUP(D28,Hoja2!$E:$E,1)</f>
        <v>FE34470</v>
      </c>
      <c r="T28" s="24"/>
      <c r="U28" s="24"/>
      <c r="V28" s="24"/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</row>
    <row r="29" spans="1:35" x14ac:dyDescent="0.15">
      <c r="A29" s="13">
        <v>890802978</v>
      </c>
      <c r="B29" s="13" t="s">
        <v>11</v>
      </c>
      <c r="C29" s="15" t="s">
        <v>12</v>
      </c>
      <c r="D29" s="15" t="s">
        <v>37</v>
      </c>
      <c r="E29" s="15" t="s">
        <v>82</v>
      </c>
      <c r="F29" s="15" t="s">
        <v>83</v>
      </c>
      <c r="G29" s="17">
        <v>6331</v>
      </c>
      <c r="H29" s="17">
        <v>6313</v>
      </c>
      <c r="I29" s="13"/>
      <c r="J29" s="20">
        <v>0</v>
      </c>
      <c r="K29" s="13"/>
      <c r="L29" s="13"/>
      <c r="M29" s="13"/>
      <c r="N29" s="20" t="e">
        <f>+VLOOKUP($D$2:$D$32,[1]Hoja1!$A$3 [1]Hoja1!$A:$D,4,0)*-1</f>
        <v>#N/A</v>
      </c>
      <c r="O29" s="20">
        <v>0</v>
      </c>
      <c r="P29" s="13" t="e">
        <f>+VLOOKUP($D$2:$D$32,[1]Hoja1!$A$3 [1]Hoja1!$A:$D,2,0)</f>
        <v>#N/A</v>
      </c>
      <c r="Q29" s="24" t="e">
        <f>+VLOOKUP($D$2:$D$32,[1]Hoja1!$A$3 [1]Hoja1!$A:$D,3,0)</f>
        <v>#N/A</v>
      </c>
      <c r="R29" s="20" t="e">
        <f>+VLOOKUP(P29,[1]Hoja1!$F$4:$H$19,3,0)</f>
        <v>#N/A</v>
      </c>
      <c r="S29" s="13" t="str">
        <f>+VLOOKUP(D29,Hoja2!$E:$E,1)</f>
        <v>CS390632</v>
      </c>
      <c r="T29" s="24"/>
      <c r="U29" s="24"/>
      <c r="V29" s="24"/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</row>
    <row r="30" spans="1:35" x14ac:dyDescent="0.15">
      <c r="A30" s="13">
        <v>890802978</v>
      </c>
      <c r="B30" s="13" t="s">
        <v>11</v>
      </c>
      <c r="C30" s="15" t="s">
        <v>12</v>
      </c>
      <c r="D30" s="15" t="s">
        <v>38</v>
      </c>
      <c r="E30" s="15" t="s">
        <v>84</v>
      </c>
      <c r="F30" s="15" t="s">
        <v>62</v>
      </c>
      <c r="G30" s="17">
        <v>162540</v>
      </c>
      <c r="H30" s="17">
        <v>162540</v>
      </c>
      <c r="I30" s="13"/>
      <c r="J30" s="20">
        <v>0</v>
      </c>
      <c r="K30" s="13"/>
      <c r="L30" s="13"/>
      <c r="M30" s="13"/>
      <c r="N30" s="20" t="e">
        <f>+VLOOKUP($D$2:$D$32,[1]Hoja1!$A$3 [1]Hoja1!$A:$D,4,0)*-1</f>
        <v>#N/A</v>
      </c>
      <c r="O30" s="20">
        <v>0</v>
      </c>
      <c r="P30" s="13" t="e">
        <f>+VLOOKUP($D$2:$D$32,[1]Hoja1!$A$3 [1]Hoja1!$A:$D,2,0)</f>
        <v>#N/A</v>
      </c>
      <c r="Q30" s="24" t="e">
        <f>+VLOOKUP($D$2:$D$32,[1]Hoja1!$A$3 [1]Hoja1!$A:$D,3,0)</f>
        <v>#N/A</v>
      </c>
      <c r="R30" s="20" t="e">
        <f>+VLOOKUP(P30,[1]Hoja1!$F$4:$H$19,3,0)</f>
        <v>#N/A</v>
      </c>
      <c r="S30" s="13" t="e">
        <f>+VLOOKUP(D30,Hoja2!$E:$E,1)</f>
        <v>#N/A</v>
      </c>
      <c r="T30" s="24"/>
      <c r="U30" s="24"/>
      <c r="V30" s="24"/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162756</v>
      </c>
      <c r="AH30" s="20">
        <v>0</v>
      </c>
      <c r="AI30" s="20">
        <v>162756</v>
      </c>
    </row>
    <row r="31" spans="1:35" x14ac:dyDescent="0.15">
      <c r="A31" s="13">
        <v>890802978</v>
      </c>
      <c r="B31" s="13" t="s">
        <v>11</v>
      </c>
      <c r="C31" s="15" t="s">
        <v>12</v>
      </c>
      <c r="D31" s="15" t="s">
        <v>39</v>
      </c>
      <c r="E31" s="15" t="s">
        <v>85</v>
      </c>
      <c r="F31" s="15" t="s">
        <v>62</v>
      </c>
      <c r="G31" s="17">
        <v>149082</v>
      </c>
      <c r="H31" s="17">
        <v>149082</v>
      </c>
      <c r="I31" s="13"/>
      <c r="J31" s="20">
        <v>0</v>
      </c>
      <c r="K31" s="13"/>
      <c r="L31" s="13"/>
      <c r="M31" s="13"/>
      <c r="N31" s="20" t="e">
        <f>+VLOOKUP($D$2:$D$32,[1]Hoja1!$A$3 [1]Hoja1!$A:$D,4,0)*-1</f>
        <v>#N/A</v>
      </c>
      <c r="O31" s="20">
        <v>0</v>
      </c>
      <c r="P31" s="13" t="e">
        <f>+VLOOKUP($D$2:$D$32,[1]Hoja1!$A$3 [1]Hoja1!$A:$D,2,0)</f>
        <v>#N/A</v>
      </c>
      <c r="Q31" s="24" t="e">
        <f>+VLOOKUP($D$2:$D$32,[1]Hoja1!$A$3 [1]Hoja1!$A:$D,3,0)</f>
        <v>#N/A</v>
      </c>
      <c r="R31" s="20" t="e">
        <f>+VLOOKUP(P31,[1]Hoja1!$F$4:$H$19,3,0)</f>
        <v>#N/A</v>
      </c>
      <c r="S31" s="13" t="e">
        <f>+VLOOKUP(D31,Hoja2!$E:$E,1)</f>
        <v>#N/A</v>
      </c>
      <c r="T31" s="24"/>
      <c r="U31" s="24"/>
      <c r="V31" s="24"/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255415</v>
      </c>
      <c r="AF31" s="20">
        <v>0</v>
      </c>
      <c r="AG31" s="20">
        <v>0</v>
      </c>
      <c r="AH31" s="20">
        <v>0</v>
      </c>
      <c r="AI31" s="20">
        <v>0</v>
      </c>
    </row>
    <row r="32" spans="1:35" x14ac:dyDescent="0.15">
      <c r="A32" s="13">
        <v>890802978</v>
      </c>
      <c r="B32" s="13" t="s">
        <v>11</v>
      </c>
      <c r="C32" s="15" t="s">
        <v>12</v>
      </c>
      <c r="D32" s="15" t="s">
        <v>40</v>
      </c>
      <c r="E32" s="15" t="s">
        <v>86</v>
      </c>
      <c r="F32" s="15" t="s">
        <v>56</v>
      </c>
      <c r="G32" s="17">
        <v>101975</v>
      </c>
      <c r="H32" s="17">
        <v>101975</v>
      </c>
      <c r="I32" s="13"/>
      <c r="J32" s="20">
        <v>0</v>
      </c>
      <c r="K32" s="13"/>
      <c r="L32" s="13"/>
      <c r="M32" s="13"/>
      <c r="N32" s="20" t="e">
        <f>+VLOOKUP($D$2:$D$32,[1]Hoja1!$A$3 [1]Hoja1!$A:$D,4,0)*-1</f>
        <v>#N/A</v>
      </c>
      <c r="O32" s="20">
        <v>0</v>
      </c>
      <c r="P32" s="13" t="e">
        <f>+VLOOKUP($D$2:$D$32,[1]Hoja1!$A$3 [1]Hoja1!$A:$D,2,0)</f>
        <v>#N/A</v>
      </c>
      <c r="Q32" s="24" t="e">
        <f>+VLOOKUP($D$2:$D$32,[1]Hoja1!$A$3 [1]Hoja1!$A:$D,3,0)</f>
        <v>#N/A</v>
      </c>
      <c r="R32" s="20" t="e">
        <f>+VLOOKUP(P32,[1]Hoja1!$F$4:$H$19,3,0)</f>
        <v>#N/A</v>
      </c>
      <c r="S32" s="13" t="e">
        <f>+VLOOKUP(D32,Hoja2!$E:$E,1,0)</f>
        <v>#N/A</v>
      </c>
      <c r="T32" s="24"/>
      <c r="U32" s="24"/>
      <c r="V32" s="24"/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174999</v>
      </c>
      <c r="AH32" s="20">
        <v>0</v>
      </c>
      <c r="AI32" s="20">
        <v>174999</v>
      </c>
    </row>
  </sheetData>
  <autoFilter ref="A1:AD33">
    <sortState ref="A2:AD33">
      <sortCondition descending="1" ref="J1:J33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workbookViewId="0">
      <selection activeCell="E3" sqref="E3"/>
    </sheetView>
  </sheetViews>
  <sheetFormatPr baseColWidth="10" defaultRowHeight="15" x14ac:dyDescent="0.25"/>
  <sheetData>
    <row r="1" spans="1:23" x14ac:dyDescent="0.25">
      <c r="E1">
        <v>1</v>
      </c>
      <c r="F1">
        <v>2</v>
      </c>
      <c r="G1">
        <v>3</v>
      </c>
      <c r="H1">
        <v>4</v>
      </c>
      <c r="I1">
        <v>5</v>
      </c>
      <c r="J1">
        <v>6</v>
      </c>
      <c r="K1">
        <v>7</v>
      </c>
      <c r="L1">
        <v>8</v>
      </c>
      <c r="M1">
        <v>9</v>
      </c>
      <c r="N1">
        <v>10</v>
      </c>
      <c r="O1">
        <v>11</v>
      </c>
      <c r="P1">
        <v>12</v>
      </c>
      <c r="Q1">
        <v>13</v>
      </c>
      <c r="R1">
        <v>14</v>
      </c>
      <c r="S1">
        <v>15</v>
      </c>
      <c r="T1">
        <v>16</v>
      </c>
      <c r="U1">
        <v>17</v>
      </c>
      <c r="V1">
        <v>18</v>
      </c>
      <c r="W1">
        <v>19</v>
      </c>
    </row>
    <row r="2" spans="1:23" s="21" customFormat="1" ht="45" x14ac:dyDescent="0.25">
      <c r="A2" s="21" t="s">
        <v>149</v>
      </c>
      <c r="B2" s="21" t="s">
        <v>150</v>
      </c>
      <c r="C2" s="21" t="s">
        <v>151</v>
      </c>
      <c r="D2" s="21" t="s">
        <v>152</v>
      </c>
      <c r="E2" s="21" t="s">
        <v>1</v>
      </c>
      <c r="F2" s="21" t="s">
        <v>153</v>
      </c>
      <c r="G2" s="21" t="s">
        <v>132</v>
      </c>
      <c r="H2" s="21" t="s">
        <v>133</v>
      </c>
      <c r="I2" s="21" t="s">
        <v>144</v>
      </c>
      <c r="J2" s="21" t="s">
        <v>134</v>
      </c>
      <c r="K2" s="21" t="s">
        <v>135</v>
      </c>
      <c r="L2" s="21" t="s">
        <v>145</v>
      </c>
      <c r="M2" s="21" t="s">
        <v>136</v>
      </c>
      <c r="N2" s="21" t="s">
        <v>146</v>
      </c>
      <c r="O2" s="21" t="s">
        <v>92</v>
      </c>
      <c r="P2" s="21" t="s">
        <v>137</v>
      </c>
      <c r="Q2" s="21" t="s">
        <v>138</v>
      </c>
      <c r="R2" s="21" t="s">
        <v>139</v>
      </c>
      <c r="S2" s="21" t="s">
        <v>140</v>
      </c>
      <c r="T2" s="21" t="s">
        <v>147</v>
      </c>
      <c r="U2" s="21" t="s">
        <v>141</v>
      </c>
      <c r="V2" s="21" t="s">
        <v>142</v>
      </c>
      <c r="W2" s="21" t="s">
        <v>148</v>
      </c>
    </row>
    <row r="3" spans="1:23" x14ac:dyDescent="0.25">
      <c r="A3">
        <v>890802978</v>
      </c>
      <c r="B3" t="s">
        <v>93</v>
      </c>
      <c r="C3" t="s">
        <v>94</v>
      </c>
      <c r="D3" t="s">
        <v>95</v>
      </c>
      <c r="E3" t="s">
        <v>32</v>
      </c>
      <c r="F3" t="s">
        <v>98</v>
      </c>
      <c r="G3" s="6">
        <v>45077</v>
      </c>
      <c r="H3" s="6">
        <v>45098</v>
      </c>
      <c r="I3" s="6">
        <v>45098</v>
      </c>
      <c r="J3">
        <v>0</v>
      </c>
      <c r="K3">
        <v>177683</v>
      </c>
      <c r="L3">
        <v>177683</v>
      </c>
      <c r="M3">
        <v>177683</v>
      </c>
      <c r="N3">
        <v>0</v>
      </c>
      <c r="O3">
        <v>0</v>
      </c>
      <c r="P3">
        <v>0</v>
      </c>
      <c r="Q3">
        <v>0</v>
      </c>
      <c r="R3">
        <v>177683</v>
      </c>
      <c r="S3">
        <v>0</v>
      </c>
      <c r="T3">
        <v>0</v>
      </c>
      <c r="U3">
        <v>0</v>
      </c>
      <c r="V3">
        <v>0</v>
      </c>
      <c r="W3">
        <v>1</v>
      </c>
    </row>
    <row r="4" spans="1:23" x14ac:dyDescent="0.25">
      <c r="A4">
        <v>890802978</v>
      </c>
      <c r="B4" t="s">
        <v>93</v>
      </c>
      <c r="C4" t="s">
        <v>94</v>
      </c>
      <c r="D4" t="s">
        <v>95</v>
      </c>
      <c r="E4" t="s">
        <v>41</v>
      </c>
      <c r="F4" t="s">
        <v>97</v>
      </c>
      <c r="G4" s="6">
        <v>44966</v>
      </c>
      <c r="H4" s="6">
        <v>45077</v>
      </c>
      <c r="I4" s="6">
        <v>45077</v>
      </c>
      <c r="J4">
        <v>371644</v>
      </c>
      <c r="K4">
        <v>162756</v>
      </c>
      <c r="L4">
        <v>162756</v>
      </c>
      <c r="M4">
        <v>162756</v>
      </c>
      <c r="N4">
        <v>162756</v>
      </c>
      <c r="O4">
        <v>0</v>
      </c>
      <c r="P4">
        <v>0</v>
      </c>
      <c r="Q4">
        <v>0</v>
      </c>
      <c r="R4">
        <v>0</v>
      </c>
      <c r="S4">
        <v>0</v>
      </c>
      <c r="T4">
        <v>162756</v>
      </c>
      <c r="U4">
        <v>0</v>
      </c>
      <c r="V4">
        <v>162756</v>
      </c>
      <c r="W4">
        <v>1</v>
      </c>
    </row>
    <row r="5" spans="1:23" x14ac:dyDescent="0.25">
      <c r="A5">
        <v>890802978</v>
      </c>
      <c r="B5" t="s">
        <v>93</v>
      </c>
      <c r="C5" t="s">
        <v>94</v>
      </c>
      <c r="D5" t="s">
        <v>95</v>
      </c>
      <c r="E5" t="s">
        <v>29</v>
      </c>
      <c r="F5" t="s">
        <v>97</v>
      </c>
      <c r="G5" s="6">
        <v>45001</v>
      </c>
      <c r="H5" s="6">
        <v>45071</v>
      </c>
      <c r="I5" s="6">
        <v>45071</v>
      </c>
      <c r="J5">
        <v>364797</v>
      </c>
      <c r="K5">
        <v>134166</v>
      </c>
      <c r="L5">
        <v>134166</v>
      </c>
      <c r="M5">
        <v>134166</v>
      </c>
      <c r="N5">
        <v>134166</v>
      </c>
      <c r="O5">
        <v>0</v>
      </c>
      <c r="P5">
        <v>0</v>
      </c>
      <c r="Q5">
        <v>0</v>
      </c>
      <c r="R5">
        <v>0</v>
      </c>
      <c r="S5">
        <v>0</v>
      </c>
      <c r="T5">
        <v>134166</v>
      </c>
      <c r="U5">
        <v>0</v>
      </c>
      <c r="V5">
        <v>134166</v>
      </c>
      <c r="W5">
        <v>1</v>
      </c>
    </row>
    <row r="6" spans="1:23" x14ac:dyDescent="0.25">
      <c r="A6">
        <v>890802978</v>
      </c>
      <c r="B6" t="s">
        <v>93</v>
      </c>
      <c r="C6" t="s">
        <v>94</v>
      </c>
      <c r="D6" t="s">
        <v>95</v>
      </c>
      <c r="E6" t="s">
        <v>24</v>
      </c>
      <c r="F6" t="s">
        <v>98</v>
      </c>
      <c r="G6" s="6">
        <v>44790</v>
      </c>
      <c r="H6" s="6">
        <v>45064</v>
      </c>
      <c r="I6" s="6">
        <v>45064</v>
      </c>
      <c r="J6">
        <v>0</v>
      </c>
      <c r="K6">
        <v>122000</v>
      </c>
      <c r="L6">
        <v>122000</v>
      </c>
      <c r="M6">
        <v>122000</v>
      </c>
      <c r="N6">
        <v>0</v>
      </c>
      <c r="O6">
        <v>0</v>
      </c>
      <c r="P6">
        <v>0</v>
      </c>
      <c r="Q6">
        <v>0</v>
      </c>
      <c r="R6">
        <v>122000</v>
      </c>
      <c r="S6">
        <v>0</v>
      </c>
      <c r="T6">
        <v>0</v>
      </c>
      <c r="U6">
        <v>0</v>
      </c>
      <c r="V6">
        <v>0</v>
      </c>
      <c r="W6">
        <v>1</v>
      </c>
    </row>
    <row r="7" spans="1:23" x14ac:dyDescent="0.25">
      <c r="A7">
        <v>890802978</v>
      </c>
      <c r="B7" t="s">
        <v>93</v>
      </c>
      <c r="C7" t="s">
        <v>94</v>
      </c>
      <c r="D7" t="s">
        <v>95</v>
      </c>
      <c r="E7" t="s">
        <v>42</v>
      </c>
      <c r="F7" t="s">
        <v>98</v>
      </c>
      <c r="G7" s="6">
        <v>44985</v>
      </c>
      <c r="H7" s="6">
        <v>45064</v>
      </c>
      <c r="I7" s="6">
        <v>45064</v>
      </c>
      <c r="J7">
        <v>0</v>
      </c>
      <c r="K7">
        <v>255415</v>
      </c>
      <c r="L7">
        <v>255415</v>
      </c>
      <c r="M7">
        <v>255415</v>
      </c>
      <c r="N7">
        <v>0</v>
      </c>
      <c r="O7">
        <v>0</v>
      </c>
      <c r="P7">
        <v>0</v>
      </c>
      <c r="Q7">
        <v>0</v>
      </c>
      <c r="R7">
        <v>255415</v>
      </c>
      <c r="S7">
        <v>0</v>
      </c>
      <c r="T7">
        <v>0</v>
      </c>
      <c r="U7">
        <v>0</v>
      </c>
      <c r="V7">
        <v>0</v>
      </c>
      <c r="W7">
        <v>1</v>
      </c>
    </row>
    <row r="8" spans="1:23" x14ac:dyDescent="0.25">
      <c r="A8">
        <v>890802978</v>
      </c>
      <c r="B8" t="s">
        <v>93</v>
      </c>
      <c r="C8" t="s">
        <v>94</v>
      </c>
      <c r="D8" t="s">
        <v>95</v>
      </c>
      <c r="E8" t="s">
        <v>31</v>
      </c>
      <c r="F8" t="s">
        <v>97</v>
      </c>
      <c r="G8" s="6">
        <v>45013</v>
      </c>
      <c r="H8" s="6">
        <v>45064</v>
      </c>
      <c r="I8" s="6">
        <v>45064</v>
      </c>
      <c r="J8">
        <v>0</v>
      </c>
      <c r="K8">
        <v>6765</v>
      </c>
      <c r="L8">
        <v>6765</v>
      </c>
      <c r="M8">
        <v>6765</v>
      </c>
      <c r="N8">
        <v>6765</v>
      </c>
      <c r="O8">
        <v>0</v>
      </c>
      <c r="P8">
        <v>0</v>
      </c>
      <c r="Q8">
        <v>0</v>
      </c>
      <c r="R8">
        <v>0</v>
      </c>
      <c r="S8">
        <v>0</v>
      </c>
      <c r="T8">
        <v>6765</v>
      </c>
      <c r="U8">
        <v>0</v>
      </c>
      <c r="V8">
        <v>6765</v>
      </c>
      <c r="W8">
        <v>1</v>
      </c>
    </row>
    <row r="9" spans="1:23" x14ac:dyDescent="0.25">
      <c r="A9">
        <v>890802978</v>
      </c>
      <c r="B9" t="s">
        <v>93</v>
      </c>
      <c r="C9" t="s">
        <v>94</v>
      </c>
      <c r="D9" t="s">
        <v>95</v>
      </c>
      <c r="E9" t="s">
        <v>23</v>
      </c>
      <c r="F9" t="s">
        <v>98</v>
      </c>
      <c r="G9" s="6">
        <v>44789</v>
      </c>
      <c r="H9" s="6">
        <v>45064</v>
      </c>
      <c r="I9" s="6">
        <v>45064</v>
      </c>
      <c r="J9">
        <v>0</v>
      </c>
      <c r="K9">
        <v>67564</v>
      </c>
      <c r="L9">
        <v>67564</v>
      </c>
      <c r="M9">
        <v>67564</v>
      </c>
      <c r="N9">
        <v>0</v>
      </c>
      <c r="O9">
        <v>0</v>
      </c>
      <c r="P9">
        <v>0</v>
      </c>
      <c r="Q9">
        <v>0</v>
      </c>
      <c r="R9">
        <v>67564</v>
      </c>
      <c r="S9">
        <v>0</v>
      </c>
      <c r="T9">
        <v>0</v>
      </c>
      <c r="U9">
        <v>0</v>
      </c>
      <c r="V9">
        <v>0</v>
      </c>
      <c r="W9">
        <v>1</v>
      </c>
    </row>
    <row r="10" spans="1:23" x14ac:dyDescent="0.25">
      <c r="A10">
        <v>890802978</v>
      </c>
      <c r="B10" t="s">
        <v>93</v>
      </c>
      <c r="C10" t="s">
        <v>94</v>
      </c>
      <c r="D10" t="s">
        <v>95</v>
      </c>
      <c r="E10" t="s">
        <v>26</v>
      </c>
      <c r="F10" t="s">
        <v>98</v>
      </c>
      <c r="G10" s="6">
        <v>44875</v>
      </c>
      <c r="H10" s="6">
        <v>45064</v>
      </c>
      <c r="I10" s="6">
        <v>45064</v>
      </c>
      <c r="J10">
        <v>0</v>
      </c>
      <c r="K10">
        <v>327021</v>
      </c>
      <c r="L10">
        <v>327021</v>
      </c>
      <c r="M10">
        <v>327021</v>
      </c>
      <c r="N10">
        <v>0</v>
      </c>
      <c r="O10">
        <v>0</v>
      </c>
      <c r="P10">
        <v>0</v>
      </c>
      <c r="Q10">
        <v>0</v>
      </c>
      <c r="R10">
        <v>327021</v>
      </c>
      <c r="S10">
        <v>0</v>
      </c>
      <c r="T10">
        <v>0</v>
      </c>
      <c r="U10">
        <v>0</v>
      </c>
      <c r="V10">
        <v>0</v>
      </c>
      <c r="W10">
        <v>1</v>
      </c>
    </row>
    <row r="11" spans="1:23" x14ac:dyDescent="0.25">
      <c r="A11">
        <v>890802978</v>
      </c>
      <c r="B11" t="s">
        <v>93</v>
      </c>
      <c r="C11" t="s">
        <v>94</v>
      </c>
      <c r="D11" t="s">
        <v>95</v>
      </c>
      <c r="E11" t="s">
        <v>30</v>
      </c>
      <c r="F11" t="s">
        <v>97</v>
      </c>
      <c r="G11" s="6">
        <v>45002</v>
      </c>
      <c r="H11" s="6">
        <v>45064</v>
      </c>
      <c r="I11" s="6">
        <v>45064</v>
      </c>
      <c r="J11">
        <v>285786</v>
      </c>
      <c r="K11">
        <v>97371</v>
      </c>
      <c r="L11">
        <v>97371</v>
      </c>
      <c r="M11">
        <v>97371</v>
      </c>
      <c r="N11">
        <v>97371</v>
      </c>
      <c r="O11">
        <v>0</v>
      </c>
      <c r="P11">
        <v>0</v>
      </c>
      <c r="Q11">
        <v>0</v>
      </c>
      <c r="R11">
        <v>0</v>
      </c>
      <c r="S11">
        <v>0</v>
      </c>
      <c r="T11">
        <v>97371</v>
      </c>
      <c r="U11">
        <v>0</v>
      </c>
      <c r="V11">
        <v>97371</v>
      </c>
      <c r="W11">
        <v>1</v>
      </c>
    </row>
    <row r="12" spans="1:23" x14ac:dyDescent="0.25">
      <c r="A12">
        <v>890802978</v>
      </c>
      <c r="B12" t="s">
        <v>93</v>
      </c>
      <c r="C12" t="s">
        <v>94</v>
      </c>
      <c r="D12" t="s">
        <v>95</v>
      </c>
      <c r="E12" t="s">
        <v>43</v>
      </c>
      <c r="F12" t="s">
        <v>97</v>
      </c>
      <c r="G12" s="6">
        <v>45042</v>
      </c>
      <c r="H12" s="6">
        <v>45064</v>
      </c>
      <c r="I12" s="6">
        <v>45064</v>
      </c>
      <c r="J12">
        <v>363888</v>
      </c>
      <c r="K12">
        <v>174999</v>
      </c>
      <c r="L12">
        <v>174999</v>
      </c>
      <c r="M12">
        <v>174999</v>
      </c>
      <c r="N12">
        <v>174999</v>
      </c>
      <c r="O12">
        <v>0</v>
      </c>
      <c r="P12">
        <v>0</v>
      </c>
      <c r="Q12">
        <v>0</v>
      </c>
      <c r="R12">
        <v>0</v>
      </c>
      <c r="S12">
        <v>0</v>
      </c>
      <c r="T12">
        <v>174999</v>
      </c>
      <c r="U12">
        <v>0</v>
      </c>
      <c r="V12">
        <v>174999</v>
      </c>
      <c r="W12">
        <v>1</v>
      </c>
    </row>
    <row r="13" spans="1:23" x14ac:dyDescent="0.25">
      <c r="A13">
        <v>890802978</v>
      </c>
      <c r="B13" t="s">
        <v>93</v>
      </c>
      <c r="C13" t="s">
        <v>94</v>
      </c>
      <c r="D13" t="s">
        <v>95</v>
      </c>
      <c r="E13" t="s">
        <v>99</v>
      </c>
      <c r="F13" t="s">
        <v>97</v>
      </c>
      <c r="G13" s="6">
        <v>44846</v>
      </c>
      <c r="H13" s="6">
        <v>44980</v>
      </c>
      <c r="I13" s="6">
        <v>44980</v>
      </c>
      <c r="J13">
        <v>329227</v>
      </c>
      <c r="K13">
        <v>107341</v>
      </c>
      <c r="L13">
        <v>107341</v>
      </c>
      <c r="M13">
        <v>107341</v>
      </c>
      <c r="N13">
        <v>107341</v>
      </c>
      <c r="O13">
        <v>0</v>
      </c>
      <c r="P13">
        <v>0</v>
      </c>
      <c r="Q13">
        <v>0</v>
      </c>
      <c r="R13">
        <v>0</v>
      </c>
      <c r="S13">
        <v>0</v>
      </c>
      <c r="T13">
        <v>107341</v>
      </c>
      <c r="U13">
        <v>0</v>
      </c>
      <c r="V13">
        <v>107341</v>
      </c>
      <c r="W13">
        <v>1</v>
      </c>
    </row>
    <row r="14" spans="1:23" x14ac:dyDescent="0.25">
      <c r="A14">
        <v>890802978</v>
      </c>
      <c r="B14" t="s">
        <v>93</v>
      </c>
      <c r="C14" t="s">
        <v>94</v>
      </c>
      <c r="D14" t="s">
        <v>95</v>
      </c>
      <c r="E14" t="s">
        <v>109</v>
      </c>
      <c r="F14" t="s">
        <v>97</v>
      </c>
      <c r="G14" s="6">
        <v>44932</v>
      </c>
      <c r="H14" s="6">
        <v>44978</v>
      </c>
      <c r="I14" s="6">
        <v>44978</v>
      </c>
      <c r="J14">
        <v>374947</v>
      </c>
      <c r="K14">
        <v>175918</v>
      </c>
      <c r="L14">
        <v>175918</v>
      </c>
      <c r="M14">
        <v>175918</v>
      </c>
      <c r="N14">
        <v>175918</v>
      </c>
      <c r="O14">
        <v>0</v>
      </c>
      <c r="P14">
        <v>0</v>
      </c>
      <c r="Q14">
        <v>0</v>
      </c>
      <c r="R14">
        <v>0</v>
      </c>
      <c r="S14">
        <v>0</v>
      </c>
      <c r="T14">
        <v>175918</v>
      </c>
      <c r="U14">
        <v>0</v>
      </c>
      <c r="V14">
        <v>175918</v>
      </c>
      <c r="W14">
        <v>1</v>
      </c>
    </row>
    <row r="15" spans="1:23" x14ac:dyDescent="0.25">
      <c r="A15">
        <v>890802978</v>
      </c>
      <c r="B15" t="s">
        <v>93</v>
      </c>
      <c r="C15" t="s">
        <v>94</v>
      </c>
      <c r="D15" t="s">
        <v>95</v>
      </c>
      <c r="E15" t="s">
        <v>110</v>
      </c>
      <c r="F15" t="s">
        <v>97</v>
      </c>
      <c r="G15" s="6">
        <v>44951</v>
      </c>
      <c r="H15" s="6">
        <v>44978</v>
      </c>
      <c r="I15" s="6">
        <v>44978</v>
      </c>
      <c r="J15">
        <v>357676</v>
      </c>
      <c r="K15">
        <v>271361</v>
      </c>
      <c r="L15">
        <v>271361</v>
      </c>
      <c r="M15">
        <v>271361</v>
      </c>
      <c r="N15">
        <v>271361</v>
      </c>
      <c r="O15">
        <v>0</v>
      </c>
      <c r="P15">
        <v>0</v>
      </c>
      <c r="Q15">
        <v>0</v>
      </c>
      <c r="R15">
        <v>0</v>
      </c>
      <c r="S15">
        <v>0</v>
      </c>
      <c r="T15">
        <v>271361</v>
      </c>
      <c r="U15">
        <v>0</v>
      </c>
      <c r="V15">
        <v>271361</v>
      </c>
      <c r="W15">
        <v>1</v>
      </c>
    </row>
    <row r="16" spans="1:23" x14ac:dyDescent="0.25">
      <c r="A16">
        <v>890802978</v>
      </c>
      <c r="B16" t="s">
        <v>93</v>
      </c>
      <c r="C16" t="s">
        <v>94</v>
      </c>
      <c r="D16" t="s">
        <v>95</v>
      </c>
      <c r="E16" t="s">
        <v>100</v>
      </c>
      <c r="F16" t="s">
        <v>97</v>
      </c>
      <c r="G16" s="6">
        <v>44886</v>
      </c>
      <c r="H16" s="6">
        <v>44975</v>
      </c>
      <c r="I16" s="6">
        <v>44975</v>
      </c>
      <c r="J16">
        <v>334957</v>
      </c>
      <c r="K16">
        <v>75601</v>
      </c>
      <c r="L16">
        <v>75601</v>
      </c>
      <c r="M16">
        <v>75601</v>
      </c>
      <c r="N16">
        <v>75601</v>
      </c>
      <c r="O16">
        <v>0</v>
      </c>
      <c r="P16">
        <v>0</v>
      </c>
      <c r="Q16">
        <v>0</v>
      </c>
      <c r="R16">
        <v>0</v>
      </c>
      <c r="S16">
        <v>0</v>
      </c>
      <c r="T16">
        <v>75601</v>
      </c>
      <c r="U16">
        <v>0</v>
      </c>
      <c r="V16">
        <v>75601</v>
      </c>
      <c r="W16">
        <v>1</v>
      </c>
    </row>
    <row r="17" spans="1:23" x14ac:dyDescent="0.25">
      <c r="A17">
        <v>890802978</v>
      </c>
      <c r="B17" t="s">
        <v>93</v>
      </c>
      <c r="C17" t="s">
        <v>94</v>
      </c>
      <c r="D17" t="s">
        <v>95</v>
      </c>
      <c r="E17" t="s">
        <v>106</v>
      </c>
      <c r="F17" t="s">
        <v>97</v>
      </c>
      <c r="G17" s="6">
        <v>44837</v>
      </c>
      <c r="H17" s="6">
        <v>44975</v>
      </c>
      <c r="I17" s="6">
        <v>44975</v>
      </c>
      <c r="J17">
        <v>351632</v>
      </c>
      <c r="K17">
        <v>141000</v>
      </c>
      <c r="L17">
        <v>141000</v>
      </c>
      <c r="M17">
        <v>141000</v>
      </c>
      <c r="N17">
        <v>141000</v>
      </c>
      <c r="O17">
        <v>0</v>
      </c>
      <c r="P17">
        <v>0</v>
      </c>
      <c r="Q17">
        <v>0</v>
      </c>
      <c r="R17">
        <v>0</v>
      </c>
      <c r="S17">
        <v>0</v>
      </c>
      <c r="T17">
        <v>141000</v>
      </c>
      <c r="U17">
        <v>0</v>
      </c>
      <c r="V17">
        <v>141000</v>
      </c>
      <c r="W17">
        <v>1</v>
      </c>
    </row>
    <row r="18" spans="1:23" x14ac:dyDescent="0.25">
      <c r="A18">
        <v>890802978</v>
      </c>
      <c r="B18" t="s">
        <v>93</v>
      </c>
      <c r="C18" t="s">
        <v>94</v>
      </c>
      <c r="D18" t="s">
        <v>95</v>
      </c>
      <c r="E18" t="s">
        <v>107</v>
      </c>
      <c r="F18" t="s">
        <v>97</v>
      </c>
      <c r="G18" s="6">
        <v>44838</v>
      </c>
      <c r="H18" s="6">
        <v>44975</v>
      </c>
      <c r="I18" s="6">
        <v>44975</v>
      </c>
      <c r="J18">
        <v>357676</v>
      </c>
      <c r="K18">
        <v>165632</v>
      </c>
      <c r="L18">
        <v>165632</v>
      </c>
      <c r="M18">
        <v>165632</v>
      </c>
      <c r="N18">
        <v>165632</v>
      </c>
      <c r="O18">
        <v>0</v>
      </c>
      <c r="P18">
        <v>0</v>
      </c>
      <c r="Q18">
        <v>0</v>
      </c>
      <c r="R18">
        <v>0</v>
      </c>
      <c r="S18">
        <v>0</v>
      </c>
      <c r="T18">
        <v>165632</v>
      </c>
      <c r="U18">
        <v>0</v>
      </c>
      <c r="V18">
        <v>165632</v>
      </c>
      <c r="W18">
        <v>1</v>
      </c>
    </row>
    <row r="19" spans="1:23" x14ac:dyDescent="0.25">
      <c r="A19">
        <v>890802978</v>
      </c>
      <c r="B19" t="s">
        <v>93</v>
      </c>
      <c r="C19" t="s">
        <v>94</v>
      </c>
      <c r="D19" t="s">
        <v>95</v>
      </c>
      <c r="E19" t="s">
        <v>25</v>
      </c>
      <c r="F19" t="s">
        <v>98</v>
      </c>
      <c r="G19" s="6">
        <v>44860</v>
      </c>
      <c r="H19" s="6">
        <v>44975</v>
      </c>
      <c r="I19" s="6">
        <v>44975</v>
      </c>
      <c r="J19">
        <v>0</v>
      </c>
      <c r="K19">
        <v>112102</v>
      </c>
      <c r="L19">
        <v>112102</v>
      </c>
      <c r="M19">
        <v>112102</v>
      </c>
      <c r="N19">
        <v>0</v>
      </c>
      <c r="O19">
        <v>0</v>
      </c>
      <c r="P19">
        <v>0</v>
      </c>
      <c r="Q19">
        <v>0</v>
      </c>
      <c r="R19">
        <v>112102</v>
      </c>
      <c r="S19">
        <v>0</v>
      </c>
      <c r="T19">
        <v>0</v>
      </c>
      <c r="U19">
        <v>0</v>
      </c>
      <c r="V19">
        <v>0</v>
      </c>
      <c r="W19">
        <v>1</v>
      </c>
    </row>
    <row r="20" spans="1:23" x14ac:dyDescent="0.25">
      <c r="A20">
        <v>890802978</v>
      </c>
      <c r="B20" t="s">
        <v>93</v>
      </c>
      <c r="C20" t="s">
        <v>94</v>
      </c>
      <c r="D20" t="s">
        <v>95</v>
      </c>
      <c r="E20" t="s">
        <v>108</v>
      </c>
      <c r="F20" t="s">
        <v>97</v>
      </c>
      <c r="G20" s="6">
        <v>44871</v>
      </c>
      <c r="H20" s="6">
        <v>44975</v>
      </c>
      <c r="I20" s="6">
        <v>44975</v>
      </c>
      <c r="J20">
        <v>334957</v>
      </c>
      <c r="K20">
        <v>135548</v>
      </c>
      <c r="L20">
        <v>135548</v>
      </c>
      <c r="M20">
        <v>135548</v>
      </c>
      <c r="N20">
        <v>135548</v>
      </c>
      <c r="O20">
        <v>0</v>
      </c>
      <c r="P20">
        <v>0</v>
      </c>
      <c r="Q20">
        <v>0</v>
      </c>
      <c r="R20">
        <v>0</v>
      </c>
      <c r="S20">
        <v>0</v>
      </c>
      <c r="T20">
        <v>135548</v>
      </c>
      <c r="U20">
        <v>0</v>
      </c>
      <c r="V20">
        <v>135548</v>
      </c>
      <c r="W20">
        <v>1</v>
      </c>
    </row>
    <row r="21" spans="1:23" x14ac:dyDescent="0.25">
      <c r="A21">
        <v>890802978</v>
      </c>
      <c r="B21" t="s">
        <v>93</v>
      </c>
      <c r="C21" t="s">
        <v>94</v>
      </c>
      <c r="D21" t="s">
        <v>95</v>
      </c>
      <c r="E21" t="s">
        <v>21</v>
      </c>
      <c r="F21" t="s">
        <v>97</v>
      </c>
      <c r="G21" s="6">
        <v>44735</v>
      </c>
      <c r="H21" s="6">
        <v>44781</v>
      </c>
      <c r="I21" s="6">
        <v>44781</v>
      </c>
      <c r="J21">
        <v>0</v>
      </c>
      <c r="K21">
        <v>223697</v>
      </c>
      <c r="L21">
        <v>223697</v>
      </c>
      <c r="M21">
        <v>223697</v>
      </c>
      <c r="N21">
        <v>223697</v>
      </c>
      <c r="O21">
        <v>0</v>
      </c>
      <c r="P21">
        <v>0</v>
      </c>
      <c r="Q21">
        <v>0</v>
      </c>
      <c r="R21">
        <v>0</v>
      </c>
      <c r="S21">
        <v>0</v>
      </c>
      <c r="T21">
        <v>223697</v>
      </c>
      <c r="U21">
        <v>0</v>
      </c>
      <c r="V21">
        <v>223697</v>
      </c>
      <c r="W21">
        <v>1</v>
      </c>
    </row>
    <row r="22" spans="1:23" x14ac:dyDescent="0.25">
      <c r="A22">
        <v>890802978</v>
      </c>
      <c r="B22" t="s">
        <v>93</v>
      </c>
      <c r="C22" t="s">
        <v>94</v>
      </c>
      <c r="D22" t="s">
        <v>95</v>
      </c>
      <c r="E22" t="s">
        <v>116</v>
      </c>
      <c r="F22" t="s">
        <v>97</v>
      </c>
      <c r="G22" s="6">
        <v>42780</v>
      </c>
      <c r="H22" s="6">
        <v>42812</v>
      </c>
      <c r="I22" s="6">
        <v>44246</v>
      </c>
      <c r="J22">
        <v>0</v>
      </c>
      <c r="K22">
        <v>8900</v>
      </c>
      <c r="L22">
        <v>8900</v>
      </c>
      <c r="M22">
        <v>8900</v>
      </c>
      <c r="N22">
        <v>4450</v>
      </c>
      <c r="O22">
        <v>0</v>
      </c>
      <c r="P22">
        <v>0</v>
      </c>
      <c r="Q22">
        <v>0</v>
      </c>
      <c r="R22">
        <v>0</v>
      </c>
      <c r="S22">
        <v>0</v>
      </c>
      <c r="T22">
        <v>4450</v>
      </c>
      <c r="U22">
        <v>4450</v>
      </c>
      <c r="V22">
        <v>4450</v>
      </c>
      <c r="W22">
        <v>2</v>
      </c>
    </row>
    <row r="23" spans="1:23" x14ac:dyDescent="0.25">
      <c r="A23">
        <v>890802978</v>
      </c>
      <c r="B23" t="s">
        <v>93</v>
      </c>
      <c r="C23" t="s">
        <v>94</v>
      </c>
      <c r="D23" t="s">
        <v>95</v>
      </c>
      <c r="E23" t="s">
        <v>102</v>
      </c>
      <c r="F23" t="s">
        <v>97</v>
      </c>
      <c r="G23" s="6">
        <v>42959</v>
      </c>
      <c r="H23" s="6">
        <v>42999</v>
      </c>
      <c r="I23" s="6">
        <v>44246</v>
      </c>
      <c r="J23">
        <v>0</v>
      </c>
      <c r="K23">
        <v>128417</v>
      </c>
      <c r="L23">
        <v>128417</v>
      </c>
      <c r="M23">
        <v>128417</v>
      </c>
      <c r="N23">
        <v>64208</v>
      </c>
      <c r="O23">
        <v>0</v>
      </c>
      <c r="P23">
        <v>0</v>
      </c>
      <c r="Q23">
        <v>0</v>
      </c>
      <c r="R23">
        <v>0</v>
      </c>
      <c r="S23">
        <v>0</v>
      </c>
      <c r="T23">
        <v>64208</v>
      </c>
      <c r="U23">
        <v>64209</v>
      </c>
      <c r="V23">
        <v>64208</v>
      </c>
      <c r="W23">
        <v>2</v>
      </c>
    </row>
    <row r="24" spans="1:23" x14ac:dyDescent="0.25">
      <c r="A24">
        <v>890802978</v>
      </c>
      <c r="B24" t="s">
        <v>93</v>
      </c>
      <c r="C24" t="s">
        <v>94</v>
      </c>
      <c r="D24" t="s">
        <v>95</v>
      </c>
      <c r="E24" t="s">
        <v>105</v>
      </c>
      <c r="F24" t="s">
        <v>97</v>
      </c>
      <c r="G24" s="6">
        <v>43893</v>
      </c>
      <c r="H24" s="6">
        <v>43992</v>
      </c>
      <c r="I24" s="6">
        <v>43992</v>
      </c>
      <c r="J24">
        <v>0</v>
      </c>
      <c r="K24">
        <v>5300</v>
      </c>
      <c r="L24">
        <v>5300</v>
      </c>
      <c r="M24">
        <v>5300</v>
      </c>
      <c r="N24">
        <v>5300</v>
      </c>
      <c r="O24">
        <v>0</v>
      </c>
      <c r="P24">
        <v>0</v>
      </c>
      <c r="Q24">
        <v>0</v>
      </c>
      <c r="R24">
        <v>0</v>
      </c>
      <c r="S24">
        <v>0</v>
      </c>
      <c r="T24">
        <v>5300</v>
      </c>
      <c r="U24">
        <v>0</v>
      </c>
      <c r="V24">
        <v>5300</v>
      </c>
      <c r="W24">
        <v>1</v>
      </c>
    </row>
    <row r="25" spans="1:23" x14ac:dyDescent="0.25">
      <c r="A25">
        <v>890802978</v>
      </c>
      <c r="B25" t="s">
        <v>93</v>
      </c>
      <c r="C25" t="s">
        <v>94</v>
      </c>
      <c r="D25" t="s">
        <v>95</v>
      </c>
      <c r="E25" t="s">
        <v>104</v>
      </c>
      <c r="F25" t="s">
        <v>97</v>
      </c>
      <c r="G25" s="6">
        <v>43548</v>
      </c>
      <c r="H25" s="6">
        <v>43572</v>
      </c>
      <c r="I25" s="6">
        <v>43572</v>
      </c>
      <c r="J25">
        <v>0</v>
      </c>
      <c r="K25">
        <v>64664</v>
      </c>
      <c r="L25">
        <v>64664</v>
      </c>
      <c r="M25">
        <v>64664</v>
      </c>
      <c r="N25">
        <v>64664</v>
      </c>
      <c r="O25">
        <v>0</v>
      </c>
      <c r="P25">
        <v>0</v>
      </c>
      <c r="Q25">
        <v>0</v>
      </c>
      <c r="R25">
        <v>0</v>
      </c>
      <c r="S25">
        <v>0</v>
      </c>
      <c r="T25">
        <v>64664</v>
      </c>
      <c r="U25">
        <v>0</v>
      </c>
      <c r="V25">
        <v>64664</v>
      </c>
      <c r="W25">
        <v>1</v>
      </c>
    </row>
    <row r="26" spans="1:23" x14ac:dyDescent="0.25">
      <c r="A26">
        <v>890802978</v>
      </c>
      <c r="B26" t="s">
        <v>93</v>
      </c>
      <c r="C26" t="s">
        <v>94</v>
      </c>
      <c r="D26" t="s">
        <v>95</v>
      </c>
      <c r="E26" t="s">
        <v>113</v>
      </c>
      <c r="F26" t="s">
        <v>97</v>
      </c>
      <c r="G26" s="6">
        <v>42466</v>
      </c>
      <c r="H26" s="6">
        <v>42508</v>
      </c>
      <c r="I26" s="6">
        <v>43355</v>
      </c>
      <c r="J26">
        <v>0</v>
      </c>
      <c r="K26">
        <v>12600</v>
      </c>
      <c r="L26">
        <v>12600</v>
      </c>
      <c r="M26">
        <v>12600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12600</v>
      </c>
      <c r="V26">
        <v>0</v>
      </c>
      <c r="W26">
        <v>2</v>
      </c>
    </row>
    <row r="27" spans="1:23" x14ac:dyDescent="0.25">
      <c r="A27">
        <v>890802978</v>
      </c>
      <c r="B27" t="s">
        <v>93</v>
      </c>
      <c r="C27" t="s">
        <v>94</v>
      </c>
      <c r="D27" t="s">
        <v>95</v>
      </c>
      <c r="E27" t="s">
        <v>103</v>
      </c>
      <c r="F27" t="s">
        <v>97</v>
      </c>
      <c r="G27" s="6">
        <v>43005</v>
      </c>
      <c r="H27" s="6">
        <v>43042</v>
      </c>
      <c r="I27" s="6">
        <v>43042</v>
      </c>
      <c r="J27">
        <v>151394</v>
      </c>
      <c r="K27">
        <v>107508</v>
      </c>
      <c r="L27">
        <v>107508</v>
      </c>
      <c r="M27">
        <v>107508</v>
      </c>
      <c r="N27">
        <v>107508</v>
      </c>
      <c r="O27">
        <v>0</v>
      </c>
      <c r="P27">
        <v>0</v>
      </c>
      <c r="Q27">
        <v>0</v>
      </c>
      <c r="R27">
        <v>0</v>
      </c>
      <c r="S27">
        <v>0</v>
      </c>
      <c r="T27">
        <v>107508</v>
      </c>
      <c r="U27">
        <v>0</v>
      </c>
      <c r="V27">
        <v>107508</v>
      </c>
      <c r="W27">
        <v>1</v>
      </c>
    </row>
    <row r="28" spans="1:23" x14ac:dyDescent="0.25">
      <c r="A28">
        <v>890802978</v>
      </c>
      <c r="B28" t="s">
        <v>93</v>
      </c>
      <c r="C28" t="s">
        <v>94</v>
      </c>
      <c r="D28" t="s">
        <v>95</v>
      </c>
      <c r="E28" t="s">
        <v>118</v>
      </c>
      <c r="F28" t="s">
        <v>97</v>
      </c>
      <c r="G28" s="6">
        <v>42990</v>
      </c>
      <c r="H28" s="6">
        <v>43042</v>
      </c>
      <c r="I28" s="6">
        <v>43042</v>
      </c>
      <c r="J28">
        <v>151394</v>
      </c>
      <c r="K28">
        <v>126770</v>
      </c>
      <c r="L28">
        <v>126770</v>
      </c>
      <c r="M28">
        <v>126770</v>
      </c>
      <c r="N28">
        <v>126770</v>
      </c>
      <c r="O28">
        <v>0</v>
      </c>
      <c r="P28">
        <v>0</v>
      </c>
      <c r="Q28">
        <v>0</v>
      </c>
      <c r="R28">
        <v>0</v>
      </c>
      <c r="S28">
        <v>0</v>
      </c>
      <c r="T28">
        <v>126770</v>
      </c>
      <c r="U28">
        <v>0</v>
      </c>
      <c r="V28">
        <v>126770</v>
      </c>
      <c r="W28">
        <v>1</v>
      </c>
    </row>
    <row r="29" spans="1:23" x14ac:dyDescent="0.25">
      <c r="A29">
        <v>890802978</v>
      </c>
      <c r="B29" t="s">
        <v>93</v>
      </c>
      <c r="C29" t="s">
        <v>94</v>
      </c>
      <c r="D29" t="s">
        <v>95</v>
      </c>
      <c r="E29" t="s">
        <v>119</v>
      </c>
      <c r="F29" t="s">
        <v>97</v>
      </c>
      <c r="G29" s="6">
        <v>42994</v>
      </c>
      <c r="H29" s="6">
        <v>43042</v>
      </c>
      <c r="I29" s="6">
        <v>43042</v>
      </c>
      <c r="J29">
        <v>151394</v>
      </c>
      <c r="K29">
        <v>51358</v>
      </c>
      <c r="L29">
        <v>51358</v>
      </c>
      <c r="M29">
        <v>51358</v>
      </c>
      <c r="N29">
        <v>51358</v>
      </c>
      <c r="O29">
        <v>0</v>
      </c>
      <c r="P29">
        <v>0</v>
      </c>
      <c r="Q29">
        <v>0</v>
      </c>
      <c r="R29">
        <v>0</v>
      </c>
      <c r="S29">
        <v>0</v>
      </c>
      <c r="T29">
        <v>51358</v>
      </c>
      <c r="U29">
        <v>0</v>
      </c>
      <c r="V29">
        <v>51358</v>
      </c>
      <c r="W29">
        <v>1</v>
      </c>
    </row>
    <row r="30" spans="1:23" x14ac:dyDescent="0.25">
      <c r="A30">
        <v>890802978</v>
      </c>
      <c r="B30" t="s">
        <v>93</v>
      </c>
      <c r="C30" t="s">
        <v>94</v>
      </c>
      <c r="D30" t="s">
        <v>95</v>
      </c>
      <c r="E30" t="s">
        <v>120</v>
      </c>
      <c r="F30" t="s">
        <v>97</v>
      </c>
      <c r="G30" s="6">
        <v>42997</v>
      </c>
      <c r="H30" s="6">
        <v>43042</v>
      </c>
      <c r="I30" s="6">
        <v>43042</v>
      </c>
      <c r="J30">
        <v>151394</v>
      </c>
      <c r="K30">
        <v>56777</v>
      </c>
      <c r="L30">
        <v>56777</v>
      </c>
      <c r="M30">
        <v>56777</v>
      </c>
      <c r="N30">
        <v>56777</v>
      </c>
      <c r="O30">
        <v>0</v>
      </c>
      <c r="P30">
        <v>0</v>
      </c>
      <c r="Q30">
        <v>0</v>
      </c>
      <c r="R30">
        <v>0</v>
      </c>
      <c r="S30">
        <v>0</v>
      </c>
      <c r="T30">
        <v>56777</v>
      </c>
      <c r="U30">
        <v>0</v>
      </c>
      <c r="V30">
        <v>56777</v>
      </c>
      <c r="W30">
        <v>1</v>
      </c>
    </row>
    <row r="31" spans="1:23" x14ac:dyDescent="0.25">
      <c r="A31">
        <v>890802978</v>
      </c>
      <c r="B31" t="s">
        <v>93</v>
      </c>
      <c r="C31" t="s">
        <v>94</v>
      </c>
      <c r="D31" t="s">
        <v>95</v>
      </c>
      <c r="E31" t="s">
        <v>121</v>
      </c>
      <c r="F31" t="s">
        <v>97</v>
      </c>
      <c r="G31" s="6">
        <v>43002</v>
      </c>
      <c r="H31" s="6">
        <v>43042</v>
      </c>
      <c r="I31" s="6">
        <v>43042</v>
      </c>
      <c r="J31">
        <v>151394</v>
      </c>
      <c r="K31">
        <v>50360</v>
      </c>
      <c r="L31">
        <v>50360</v>
      </c>
      <c r="M31">
        <v>50360</v>
      </c>
      <c r="N31">
        <v>50360</v>
      </c>
      <c r="O31">
        <v>0</v>
      </c>
      <c r="P31">
        <v>0</v>
      </c>
      <c r="Q31">
        <v>0</v>
      </c>
      <c r="R31">
        <v>0</v>
      </c>
      <c r="S31">
        <v>0</v>
      </c>
      <c r="T31">
        <v>50360</v>
      </c>
      <c r="U31">
        <v>0</v>
      </c>
      <c r="V31">
        <v>50360</v>
      </c>
      <c r="W31">
        <v>1</v>
      </c>
    </row>
    <row r="32" spans="1:23" x14ac:dyDescent="0.25">
      <c r="A32">
        <v>890802978</v>
      </c>
      <c r="B32" t="s">
        <v>93</v>
      </c>
      <c r="C32" t="s">
        <v>94</v>
      </c>
      <c r="D32" t="s">
        <v>95</v>
      </c>
      <c r="E32" t="s">
        <v>122</v>
      </c>
      <c r="F32" t="s">
        <v>97</v>
      </c>
      <c r="G32" s="6">
        <v>43006</v>
      </c>
      <c r="H32" s="6">
        <v>43042</v>
      </c>
      <c r="I32" s="6">
        <v>43042</v>
      </c>
      <c r="J32">
        <v>0</v>
      </c>
      <c r="K32">
        <v>18214</v>
      </c>
      <c r="L32">
        <v>18214</v>
      </c>
      <c r="M32">
        <v>18214</v>
      </c>
      <c r="N32">
        <v>18214</v>
      </c>
      <c r="O32">
        <v>0</v>
      </c>
      <c r="P32">
        <v>0</v>
      </c>
      <c r="Q32">
        <v>0</v>
      </c>
      <c r="R32">
        <v>0</v>
      </c>
      <c r="S32">
        <v>0</v>
      </c>
      <c r="T32">
        <v>18214</v>
      </c>
      <c r="U32">
        <v>0</v>
      </c>
      <c r="V32">
        <v>18214</v>
      </c>
      <c r="W32">
        <v>1</v>
      </c>
    </row>
    <row r="33" spans="1:23" x14ac:dyDescent="0.25">
      <c r="A33">
        <v>890802978</v>
      </c>
      <c r="B33" t="s">
        <v>93</v>
      </c>
      <c r="C33" t="s">
        <v>94</v>
      </c>
      <c r="D33" t="s">
        <v>95</v>
      </c>
      <c r="E33" t="s">
        <v>102</v>
      </c>
      <c r="F33" t="s">
        <v>97</v>
      </c>
      <c r="G33" s="6">
        <v>42959</v>
      </c>
      <c r="H33" s="6">
        <v>42999</v>
      </c>
      <c r="I33" s="6">
        <v>42999</v>
      </c>
      <c r="J33">
        <v>0</v>
      </c>
      <c r="K33">
        <v>128417</v>
      </c>
      <c r="L33">
        <v>128417</v>
      </c>
      <c r="M33">
        <v>128417</v>
      </c>
      <c r="N33">
        <v>0</v>
      </c>
      <c r="O33">
        <v>0</v>
      </c>
      <c r="P33">
        <v>0</v>
      </c>
      <c r="Q33">
        <v>0</v>
      </c>
      <c r="R33">
        <v>128417</v>
      </c>
      <c r="S33">
        <v>0</v>
      </c>
      <c r="T33">
        <v>0</v>
      </c>
      <c r="U33">
        <v>0</v>
      </c>
      <c r="V33">
        <v>0</v>
      </c>
      <c r="W33">
        <v>1</v>
      </c>
    </row>
    <row r="34" spans="1:23" x14ac:dyDescent="0.25">
      <c r="A34">
        <v>890802978</v>
      </c>
      <c r="B34" t="s">
        <v>93</v>
      </c>
      <c r="C34" t="s">
        <v>94</v>
      </c>
      <c r="D34" t="s">
        <v>95</v>
      </c>
      <c r="E34" t="s">
        <v>117</v>
      </c>
      <c r="F34" t="s">
        <v>97</v>
      </c>
      <c r="G34" s="6">
        <v>42957</v>
      </c>
      <c r="H34" s="6">
        <v>42999</v>
      </c>
      <c r="I34" s="6">
        <v>42999</v>
      </c>
      <c r="J34">
        <v>148615</v>
      </c>
      <c r="K34">
        <v>290201</v>
      </c>
      <c r="L34">
        <v>290201</v>
      </c>
      <c r="M34">
        <v>290201</v>
      </c>
      <c r="N34">
        <v>290201</v>
      </c>
      <c r="O34">
        <v>0</v>
      </c>
      <c r="P34">
        <v>0</v>
      </c>
      <c r="Q34">
        <v>0</v>
      </c>
      <c r="R34">
        <v>0</v>
      </c>
      <c r="S34">
        <v>0</v>
      </c>
      <c r="T34">
        <v>290201</v>
      </c>
      <c r="U34">
        <v>0</v>
      </c>
      <c r="V34">
        <v>290201</v>
      </c>
      <c r="W34">
        <v>1</v>
      </c>
    </row>
    <row r="35" spans="1:23" x14ac:dyDescent="0.25">
      <c r="A35">
        <v>890802978</v>
      </c>
      <c r="B35" t="s">
        <v>93</v>
      </c>
      <c r="C35" t="s">
        <v>94</v>
      </c>
      <c r="D35" t="s">
        <v>95</v>
      </c>
      <c r="E35" t="s">
        <v>116</v>
      </c>
      <c r="F35" t="s">
        <v>97</v>
      </c>
      <c r="G35" s="6">
        <v>42780</v>
      </c>
      <c r="H35" s="6">
        <v>42812</v>
      </c>
      <c r="I35" s="6">
        <v>42812</v>
      </c>
      <c r="J35">
        <v>0</v>
      </c>
      <c r="K35">
        <v>8900</v>
      </c>
      <c r="L35">
        <v>8900</v>
      </c>
      <c r="M35">
        <v>8900</v>
      </c>
      <c r="N35">
        <v>0</v>
      </c>
      <c r="O35">
        <v>0</v>
      </c>
      <c r="P35">
        <v>0</v>
      </c>
      <c r="Q35">
        <v>0</v>
      </c>
      <c r="R35">
        <v>8900</v>
      </c>
      <c r="S35">
        <v>0</v>
      </c>
      <c r="T35">
        <v>0</v>
      </c>
      <c r="U35">
        <v>0</v>
      </c>
      <c r="V35">
        <v>0</v>
      </c>
      <c r="W35">
        <v>1</v>
      </c>
    </row>
    <row r="36" spans="1:23" x14ac:dyDescent="0.25">
      <c r="A36">
        <v>890802978</v>
      </c>
      <c r="B36" t="s">
        <v>93</v>
      </c>
      <c r="C36" t="s">
        <v>94</v>
      </c>
      <c r="D36" t="s">
        <v>95</v>
      </c>
      <c r="E36" t="s">
        <v>114</v>
      </c>
      <c r="F36" t="s">
        <v>97</v>
      </c>
      <c r="G36" s="6">
        <v>42601</v>
      </c>
      <c r="H36" s="6">
        <v>42628</v>
      </c>
      <c r="I36" s="6">
        <v>42768</v>
      </c>
      <c r="J36">
        <v>254512</v>
      </c>
      <c r="K36">
        <v>65644</v>
      </c>
      <c r="L36">
        <v>65644</v>
      </c>
      <c r="M36">
        <v>65644</v>
      </c>
      <c r="N36">
        <v>65644</v>
      </c>
      <c r="O36">
        <v>0</v>
      </c>
      <c r="P36">
        <v>0</v>
      </c>
      <c r="Q36">
        <v>0</v>
      </c>
      <c r="R36">
        <v>0</v>
      </c>
      <c r="S36">
        <v>0</v>
      </c>
      <c r="T36">
        <v>65644</v>
      </c>
      <c r="U36">
        <v>0</v>
      </c>
      <c r="V36">
        <v>65644</v>
      </c>
      <c r="W36">
        <v>2</v>
      </c>
    </row>
    <row r="37" spans="1:23" x14ac:dyDescent="0.25">
      <c r="A37">
        <v>890802978</v>
      </c>
      <c r="B37" t="s">
        <v>93</v>
      </c>
      <c r="C37" t="s">
        <v>94</v>
      </c>
      <c r="D37" t="s">
        <v>95</v>
      </c>
      <c r="E37" t="s">
        <v>101</v>
      </c>
      <c r="F37" t="s">
        <v>97</v>
      </c>
      <c r="G37" s="6">
        <v>42608</v>
      </c>
      <c r="H37" s="6">
        <v>42628</v>
      </c>
      <c r="I37" s="6">
        <v>42705</v>
      </c>
      <c r="J37">
        <v>0</v>
      </c>
      <c r="K37">
        <v>16800</v>
      </c>
      <c r="L37">
        <v>16800</v>
      </c>
      <c r="M37">
        <v>16800</v>
      </c>
      <c r="N37">
        <v>16800</v>
      </c>
      <c r="O37">
        <v>0</v>
      </c>
      <c r="P37">
        <v>0</v>
      </c>
      <c r="Q37">
        <v>0</v>
      </c>
      <c r="R37">
        <v>0</v>
      </c>
      <c r="S37">
        <v>0</v>
      </c>
      <c r="T37">
        <v>16800</v>
      </c>
      <c r="U37">
        <v>0</v>
      </c>
      <c r="V37">
        <v>16800</v>
      </c>
      <c r="W37">
        <v>2</v>
      </c>
    </row>
    <row r="38" spans="1:23" x14ac:dyDescent="0.25">
      <c r="A38">
        <v>890802978</v>
      </c>
      <c r="B38" t="s">
        <v>93</v>
      </c>
      <c r="C38" t="s">
        <v>94</v>
      </c>
      <c r="D38" t="s">
        <v>95</v>
      </c>
      <c r="E38" t="s">
        <v>115</v>
      </c>
      <c r="F38" t="s">
        <v>97</v>
      </c>
      <c r="G38" s="6">
        <v>42613</v>
      </c>
      <c r="H38" s="6">
        <v>42647</v>
      </c>
      <c r="I38" s="6">
        <v>42647</v>
      </c>
      <c r="J38">
        <v>115195</v>
      </c>
      <c r="K38">
        <v>97384</v>
      </c>
      <c r="L38">
        <v>97384</v>
      </c>
      <c r="M38">
        <v>97384</v>
      </c>
      <c r="N38">
        <v>97384</v>
      </c>
      <c r="O38">
        <v>0</v>
      </c>
      <c r="P38">
        <v>0</v>
      </c>
      <c r="Q38">
        <v>0</v>
      </c>
      <c r="R38">
        <v>0</v>
      </c>
      <c r="S38">
        <v>0</v>
      </c>
      <c r="T38">
        <v>97384</v>
      </c>
      <c r="U38">
        <v>0</v>
      </c>
      <c r="V38">
        <v>97384</v>
      </c>
      <c r="W38">
        <v>1</v>
      </c>
    </row>
    <row r="39" spans="1:23" x14ac:dyDescent="0.25">
      <c r="A39">
        <v>890802978</v>
      </c>
      <c r="B39" t="s">
        <v>93</v>
      </c>
      <c r="C39" t="s">
        <v>94</v>
      </c>
      <c r="D39" t="s">
        <v>95</v>
      </c>
      <c r="E39" t="s">
        <v>101</v>
      </c>
      <c r="F39" t="s">
        <v>97</v>
      </c>
      <c r="G39" s="6">
        <v>42608</v>
      </c>
      <c r="H39" s="6">
        <v>42628</v>
      </c>
      <c r="I39" s="6">
        <v>42628</v>
      </c>
      <c r="J39">
        <v>0</v>
      </c>
      <c r="K39">
        <v>16800</v>
      </c>
      <c r="L39">
        <v>16800</v>
      </c>
      <c r="M39">
        <v>16800</v>
      </c>
      <c r="N39">
        <v>0</v>
      </c>
      <c r="O39">
        <v>0</v>
      </c>
      <c r="P39">
        <v>0</v>
      </c>
      <c r="Q39">
        <v>0</v>
      </c>
      <c r="R39">
        <v>16800</v>
      </c>
      <c r="S39">
        <v>0</v>
      </c>
      <c r="T39">
        <v>0</v>
      </c>
      <c r="U39">
        <v>0</v>
      </c>
      <c r="V39">
        <v>0</v>
      </c>
      <c r="W39">
        <v>1</v>
      </c>
    </row>
    <row r="40" spans="1:23" x14ac:dyDescent="0.25">
      <c r="A40">
        <v>890802978</v>
      </c>
      <c r="B40" t="s">
        <v>93</v>
      </c>
      <c r="C40" t="s">
        <v>94</v>
      </c>
      <c r="D40" t="s">
        <v>95</v>
      </c>
      <c r="E40" t="s">
        <v>114</v>
      </c>
      <c r="F40" t="s">
        <v>97</v>
      </c>
      <c r="G40" s="6">
        <v>42601</v>
      </c>
      <c r="H40" s="6">
        <v>42628</v>
      </c>
      <c r="I40" s="6">
        <v>42628</v>
      </c>
      <c r="J40">
        <v>254512</v>
      </c>
      <c r="K40">
        <v>65644</v>
      </c>
      <c r="L40">
        <v>65644</v>
      </c>
      <c r="M40">
        <v>65644</v>
      </c>
      <c r="N40">
        <v>0</v>
      </c>
      <c r="O40">
        <v>0</v>
      </c>
      <c r="P40">
        <v>0</v>
      </c>
      <c r="Q40">
        <v>0</v>
      </c>
      <c r="R40">
        <v>65644</v>
      </c>
      <c r="S40">
        <v>0</v>
      </c>
      <c r="T40">
        <v>0</v>
      </c>
      <c r="U40">
        <v>0</v>
      </c>
      <c r="V40">
        <v>0</v>
      </c>
      <c r="W40">
        <v>1</v>
      </c>
    </row>
    <row r="41" spans="1:23" x14ac:dyDescent="0.25">
      <c r="A41">
        <v>890802978</v>
      </c>
      <c r="B41" t="s">
        <v>93</v>
      </c>
      <c r="C41" t="s">
        <v>94</v>
      </c>
      <c r="D41" t="s">
        <v>95</v>
      </c>
      <c r="E41" t="s">
        <v>113</v>
      </c>
      <c r="F41" t="s">
        <v>97</v>
      </c>
      <c r="G41" s="6">
        <v>42466</v>
      </c>
      <c r="H41" s="6">
        <v>42508</v>
      </c>
      <c r="I41" s="6">
        <v>42508</v>
      </c>
      <c r="J41">
        <v>0</v>
      </c>
      <c r="K41">
        <v>12600</v>
      </c>
      <c r="L41">
        <v>12600</v>
      </c>
      <c r="M41">
        <v>12600</v>
      </c>
      <c r="N41">
        <v>0</v>
      </c>
      <c r="O41">
        <v>0</v>
      </c>
      <c r="P41">
        <v>0</v>
      </c>
      <c r="Q41">
        <v>0</v>
      </c>
      <c r="R41">
        <v>12600</v>
      </c>
      <c r="S41">
        <v>0</v>
      </c>
      <c r="T41">
        <v>0</v>
      </c>
      <c r="U41">
        <v>0</v>
      </c>
      <c r="V41">
        <v>0</v>
      </c>
      <c r="W41">
        <v>1</v>
      </c>
    </row>
    <row r="42" spans="1:23" x14ac:dyDescent="0.25">
      <c r="A42">
        <v>890802978</v>
      </c>
      <c r="B42" t="s">
        <v>93</v>
      </c>
      <c r="C42" t="s">
        <v>94</v>
      </c>
      <c r="D42" t="s">
        <v>95</v>
      </c>
      <c r="E42" t="s">
        <v>112</v>
      </c>
      <c r="F42" t="s">
        <v>97</v>
      </c>
      <c r="G42" s="6">
        <v>42447</v>
      </c>
      <c r="H42" s="6">
        <v>42481</v>
      </c>
      <c r="I42" s="6">
        <v>42481</v>
      </c>
      <c r="J42">
        <v>118205</v>
      </c>
      <c r="K42">
        <v>872268</v>
      </c>
      <c r="L42">
        <v>872268</v>
      </c>
      <c r="M42">
        <v>872268</v>
      </c>
      <c r="N42">
        <v>872268</v>
      </c>
      <c r="O42">
        <v>0</v>
      </c>
      <c r="P42">
        <v>0</v>
      </c>
      <c r="Q42">
        <v>0</v>
      </c>
      <c r="R42">
        <v>0</v>
      </c>
      <c r="S42">
        <v>0</v>
      </c>
      <c r="T42">
        <v>872268</v>
      </c>
      <c r="U42">
        <v>0</v>
      </c>
      <c r="V42">
        <v>872268</v>
      </c>
      <c r="W42">
        <v>1</v>
      </c>
    </row>
    <row r="43" spans="1:23" x14ac:dyDescent="0.25">
      <c r="A43">
        <v>890802978</v>
      </c>
      <c r="B43" t="s">
        <v>93</v>
      </c>
      <c r="C43" t="s">
        <v>94</v>
      </c>
      <c r="D43" t="s">
        <v>95</v>
      </c>
      <c r="E43" t="s">
        <v>111</v>
      </c>
      <c r="F43" t="s">
        <v>97</v>
      </c>
      <c r="G43" s="6">
        <v>42372</v>
      </c>
      <c r="H43" s="6">
        <v>42430</v>
      </c>
      <c r="I43" s="6">
        <v>42430</v>
      </c>
      <c r="J43">
        <v>115473</v>
      </c>
      <c r="K43">
        <v>43509</v>
      </c>
      <c r="L43">
        <v>43509</v>
      </c>
      <c r="M43">
        <v>43509</v>
      </c>
      <c r="N43">
        <v>43509</v>
      </c>
      <c r="O43">
        <v>0</v>
      </c>
      <c r="P43">
        <v>0</v>
      </c>
      <c r="Q43">
        <v>0</v>
      </c>
      <c r="R43">
        <v>0</v>
      </c>
      <c r="S43">
        <v>0</v>
      </c>
      <c r="T43">
        <v>43509</v>
      </c>
      <c r="U43">
        <v>0</v>
      </c>
      <c r="V43">
        <v>43509</v>
      </c>
      <c r="W43">
        <v>1</v>
      </c>
    </row>
    <row r="44" spans="1:23" x14ac:dyDescent="0.25">
      <c r="A44">
        <v>890802978</v>
      </c>
      <c r="B44" t="s">
        <v>93</v>
      </c>
      <c r="C44" t="s">
        <v>94</v>
      </c>
      <c r="D44" t="s">
        <v>95</v>
      </c>
      <c r="E44" t="s">
        <v>96</v>
      </c>
      <c r="F44" t="s">
        <v>97</v>
      </c>
      <c r="G44" s="6">
        <v>42169</v>
      </c>
      <c r="H44" s="6">
        <v>42257</v>
      </c>
      <c r="I44" s="6">
        <v>42257</v>
      </c>
      <c r="J44">
        <v>109415</v>
      </c>
      <c r="K44">
        <v>516656</v>
      </c>
      <c r="L44">
        <v>516656</v>
      </c>
      <c r="M44">
        <v>516656</v>
      </c>
      <c r="N44">
        <v>516656</v>
      </c>
      <c r="O44">
        <v>0</v>
      </c>
      <c r="P44">
        <v>0</v>
      </c>
      <c r="Q44">
        <v>0</v>
      </c>
      <c r="R44">
        <v>0</v>
      </c>
      <c r="S44">
        <v>0</v>
      </c>
      <c r="T44">
        <v>516656</v>
      </c>
      <c r="U44">
        <v>0</v>
      </c>
      <c r="V44">
        <v>516656</v>
      </c>
      <c r="W44">
        <v>1</v>
      </c>
    </row>
  </sheetData>
  <autoFilter ref="A2:W2">
    <sortState ref="A3:W44">
      <sortCondition descending="1" ref="I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2023-09-14T15:19:51Z</dcterms:modified>
</cp:coreProperties>
</file>