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60010783 CONGREGACION DE DOMINICAS DE SANTA CATALINA DE SENA - CLINICA NUEVA\"/>
    </mc:Choice>
  </mc:AlternateContent>
  <bookViews>
    <workbookView minimized="1" xWindow="0" yWindow="0" windowWidth="19200" windowHeight="6440" activeTab="1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I31" i="3" s="1"/>
  <c r="H23" i="3"/>
  <c r="H31" i="3" s="1"/>
  <c r="K1" i="2" l="1"/>
  <c r="I1" i="2"/>
</calcChain>
</file>

<file path=xl/sharedStrings.xml><?xml version="1.0" encoding="utf-8"?>
<sst xmlns="http://schemas.openxmlformats.org/spreadsheetml/2006/main" count="89" uniqueCount="73">
  <si>
    <t>Numero Documento</t>
  </si>
  <si>
    <t>Nombre Tercero</t>
  </si>
  <si>
    <t>Numero Factura</t>
  </si>
  <si>
    <t>Fecha Documento</t>
  </si>
  <si>
    <t>Fecha Radicado</t>
  </si>
  <si>
    <t> Valor Inicial </t>
  </si>
  <si>
    <t> Saldo </t>
  </si>
  <si>
    <t>CEDULA</t>
  </si>
  <si>
    <t>PACIENTE</t>
  </si>
  <si>
    <t>CAJA DE COMPENSACION FAMILIAR DEL VALLE DEL CAUCA - COMFENALCO VALLE DELAGENTE</t>
  </si>
  <si>
    <t>FECN131243</t>
  </si>
  <si>
    <t> $       2.432.542</t>
  </si>
  <si>
    <t> $        2.432.542</t>
  </si>
  <si>
    <t>JULY LORENA CORREA LOPEZ</t>
  </si>
  <si>
    <t>NIT</t>
  </si>
  <si>
    <t> Saldo IPS</t>
  </si>
  <si>
    <t> Valor Inicial IPS</t>
  </si>
  <si>
    <t>Fecha Radicado IPS</t>
  </si>
  <si>
    <t>Fecha Documento IPS</t>
  </si>
  <si>
    <t xml:space="preserve">Fecha de radicacion EPS </t>
  </si>
  <si>
    <t>Llave</t>
  </si>
  <si>
    <t>860010783_FECN131243</t>
  </si>
  <si>
    <t>FACTURA DEVUELTA</t>
  </si>
  <si>
    <t>Observacion objeccion</t>
  </si>
  <si>
    <t xml:space="preserve">Valor Devolucion </t>
  </si>
  <si>
    <t>Fecha de corte</t>
  </si>
  <si>
    <t>SE DEVUELVE FACTURA NO SE EVIENCIA AUTORIZACION  PARA EL SERVICIO DE LA URGENCIA, FAVOR SOLICITAR AUTORIZACION PARAA DAR TRAAMITE DE PAGO.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</si>
  <si>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</si>
  <si>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</si>
  <si>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</si>
  <si>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</si>
  <si>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</si>
  <si>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</si>
  <si>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</si>
  <si>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</si>
  <si>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</si>
  <si>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</si>
  <si>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</si>
  <si>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</si>
  <si>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</si>
  <si>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</si>
  <si>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</si>
  <si>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</si>
  <si>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</si>
  <si>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</si>
  <si>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</si>
  <si>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</si>
  <si>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</si>
  <si>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</si>
  <si>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</si>
  <si>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PRESTADOR</t>
  </si>
  <si>
    <t>CONGREGACION DE DOMINICAS DE SANTA CATALINA DE SENA - CLINICA NUEVA</t>
  </si>
  <si>
    <t>Señores: CONGREGACION DE DOMINICAS DE SANTA CATALINA DE SENA - CLINICA NUEVA</t>
  </si>
  <si>
    <t>NIT: 860010783</t>
  </si>
  <si>
    <t>Con Corte al dia: 31/01/2024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</si>
  <si>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</si>
  <si>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</si>
  <si>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</si>
  <si>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</si>
  <si>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</si>
  <si>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</si>
  <si>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</si>
  <si>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</si>
  <si>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</si>
  <si>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</si>
  <si>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</si>
  <si>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CONGREGACION DE DOMINICAS DE </t>
  </si>
  <si>
    <t>SANTA CATALINA DE SENA - CLINICA NUEVA</t>
  </si>
  <si>
    <t>Carolina Pineda</t>
  </si>
  <si>
    <t xml:space="preserve">Coordinadora de cartera </t>
  </si>
  <si>
    <t>A continuacion me permito remitir nuestra respuesta al estado de cartera presentado en la fecha: 16/02/2024</t>
  </si>
  <si>
    <t>Estado de Factura EPS Febrero 19</t>
  </si>
  <si>
    <t>Santiago de Cali, Febrero 19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</si>
</sst>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8"/>
      <color rgb="FF242424"/>
      <name val="Segoe U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b/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76CAF4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D4D4D4"/>
      </left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6" fontId="5" fillId="0" borderId="0" applyFont="0" applyFill="0" applyBorder="0" applyAlignment="0" applyProtection="0"/>
  </cellStyleXfs>
  <cellXfs count="111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14" fontId="3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/>
    <xf numFmtId="0" fontId="2" fillId="2" borderId="5" xfId="0" applyFont="1" applyFill="1" applyBorder="1" applyAlignment="1">
      <alignment vertical="center"/>
    </xf>
    <xf numFmtId="3" fontId="4" fillId="0" borderId="0" xfId="0" applyNumberFormat="1" applyFont="1"/>
    <xf numFmtId="0" fontId="0" fillId="0" borderId="0" xfId="0" applyFont="1"/>
    <xf numFmtId="0" fontId="0" fillId="2" borderId="0" xfId="0" applyFont="1" applyFill="1"/>
    <xf numFmtId="0" fontId="0" fillId="0" borderId="0" xfId="0" applyFont="1" applyFill="1"/>
    <xf numFmtId="0" fontId="0" fillId="0" borderId="7" xfId="0" applyFont="1" applyBorder="1"/>
    <xf numFmtId="0" fontId="7" fillId="0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/>
    </xf>
    <xf numFmtId="14" fontId="6" fillId="2" borderId="7" xfId="0" applyNumberFormat="1" applyFont="1" applyFill="1" applyBorder="1" applyAlignment="1">
      <alignment horizontal="right" vertical="center"/>
    </xf>
    <xf numFmtId="0" fontId="6" fillId="0" borderId="7" xfId="0" applyNumberFormat="1" applyFont="1" applyBorder="1"/>
    <xf numFmtId="0" fontId="7" fillId="6" borderId="7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14" fontId="0" fillId="0" borderId="7" xfId="0" applyNumberFormat="1" applyFont="1" applyBorder="1"/>
    <xf numFmtId="164" fontId="0" fillId="2" borderId="0" xfId="1" applyNumberFormat="1" applyFont="1" applyFill="1"/>
    <xf numFmtId="164" fontId="7" fillId="0" borderId="7" xfId="1" applyNumberFormat="1" applyFont="1" applyFill="1" applyBorder="1" applyAlignment="1">
      <alignment horizontal="center" vertical="center" wrapText="1"/>
    </xf>
    <xf numFmtId="164" fontId="7" fillId="5" borderId="7" xfId="1" applyNumberFormat="1" applyFont="1" applyFill="1" applyBorder="1" applyAlignment="1">
      <alignment horizontal="center" vertical="center" wrapText="1"/>
    </xf>
    <xf numFmtId="164" fontId="6" fillId="2" borderId="7" xfId="1" applyNumberFormat="1" applyFont="1" applyFill="1" applyBorder="1" applyAlignment="1">
      <alignment vertical="center"/>
    </xf>
    <xf numFmtId="164" fontId="0" fillId="0" borderId="0" xfId="1" applyNumberFormat="1" applyFont="1"/>
    <xf numFmtId="0" fontId="9" fillId="0" borderId="0" xfId="3" applyFont="1"/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10" fillId="0" borderId="14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16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8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/>
    </xf>
    <xf numFmtId="0" fontId="9" fillId="0" borderId="16" xfId="3" applyFont="1" applyBorder="1" applyAlignment="1">
      <alignment horizontal="centerContinuous"/>
    </xf>
    <xf numFmtId="0" fontId="9" fillId="0" borderId="12" xfId="3" applyFont="1" applyBorder="1"/>
    <xf numFmtId="0" fontId="9" fillId="0" borderId="13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15" xfId="4" applyNumberFormat="1" applyFont="1" applyBorder="1" applyAlignment="1">
      <alignment horizontal="center"/>
    </xf>
    <xf numFmtId="168" fontId="9" fillId="0" borderId="15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15" xfId="4" applyNumberFormat="1" applyFont="1" applyBorder="1" applyAlignment="1">
      <alignment horizontal="center"/>
    </xf>
    <xf numFmtId="168" fontId="8" fillId="0" borderId="15" xfId="2" applyNumberFormat="1" applyFont="1" applyBorder="1" applyAlignment="1">
      <alignment horizontal="right"/>
    </xf>
    <xf numFmtId="0" fontId="8" fillId="0" borderId="13" xfId="3" applyFont="1" applyBorder="1"/>
    <xf numFmtId="167" fontId="8" fillId="0" borderId="0" xfId="2" applyNumberFormat="1" applyFont="1" applyAlignment="1">
      <alignment horizontal="right"/>
    </xf>
    <xf numFmtId="167" fontId="11" fillId="0" borderId="19" xfId="4" applyNumberFormat="1" applyFont="1" applyBorder="1" applyAlignment="1">
      <alignment horizontal="center"/>
    </xf>
    <xf numFmtId="168" fontId="11" fillId="0" borderId="19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15" xfId="3" applyNumberFormat="1" applyFont="1" applyBorder="1"/>
    <xf numFmtId="169" fontId="8" fillId="0" borderId="15" xfId="3" applyNumberFormat="1" applyFont="1" applyBorder="1"/>
    <xf numFmtId="166" fontId="11" fillId="0" borderId="15" xfId="4" applyFont="1" applyBorder="1"/>
    <xf numFmtId="168" fontId="8" fillId="0" borderId="15" xfId="2" applyNumberFormat="1" applyFont="1" applyBorder="1"/>
    <xf numFmtId="169" fontId="11" fillId="0" borderId="0" xfId="3" applyNumberFormat="1" applyFont="1"/>
    <xf numFmtId="0" fontId="9" fillId="0" borderId="14" xfId="3" applyFont="1" applyBorder="1"/>
    <xf numFmtId="0" fontId="9" fillId="0" borderId="15" xfId="3" applyFont="1" applyBorder="1"/>
    <xf numFmtId="169" fontId="9" fillId="0" borderId="15" xfId="3" applyNumberFormat="1" applyFont="1" applyBorder="1"/>
    <xf numFmtId="0" fontId="9" fillId="0" borderId="16" xfId="3" applyFont="1" applyBorder="1"/>
    <xf numFmtId="0" fontId="13" fillId="0" borderId="7" xfId="0" applyFont="1" applyBorder="1" applyAlignment="1" applyProtection="1">
      <alignment horizontal="left" vertical="center" wrapText="1"/>
      <protection locked="0"/>
    </xf>
    <xf numFmtId="0" fontId="10" fillId="0" borderId="0" xfId="3" applyFont="1" applyAlignment="1">
      <alignment horizontal="center"/>
    </xf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9" fillId="0" borderId="6" xfId="1" applyNumberFormat="1" applyFont="1" applyBorder="1" applyAlignment="1">
      <alignment horizontal="center"/>
    </xf>
    <xf numFmtId="170" fontId="9" fillId="0" borderId="6" xfId="1" applyNumberFormat="1" applyFont="1" applyBorder="1" applyAlignment="1">
      <alignment horizontal="right"/>
    </xf>
    <xf numFmtId="164" fontId="9" fillId="0" borderId="19" xfId="1" applyNumberFormat="1" applyFont="1" applyBorder="1" applyAlignment="1">
      <alignment horizontal="center"/>
    </xf>
    <xf numFmtId="170" fontId="9" fillId="0" borderId="19" xfId="1" applyNumberFormat="1" applyFont="1" applyBorder="1" applyAlignment="1">
      <alignment horizontal="right"/>
    </xf>
    <xf numFmtId="0" fontId="0" fillId="0" borderId="0" xfId="3" applyFont="1"/>
    <xf numFmtId="169" fontId="9" fillId="0" borderId="0" xfId="3" applyNumberFormat="1" applyFont="1"/>
    <xf numFmtId="169" fontId="9" fillId="0" borderId="0" xfId="3" applyNumberFormat="1" applyFont="1" applyAlignment="1">
      <alignment horizontal="right"/>
    </xf>
    <xf numFmtId="169" fontId="10" fillId="0" borderId="15" xfId="3" applyNumberFormat="1" applyFont="1" applyBorder="1"/>
    <xf numFmtId="169" fontId="10" fillId="0" borderId="0" xfId="3" applyNumberFormat="1" applyFont="1"/>
    <xf numFmtId="169" fontId="14" fillId="0" borderId="0" xfId="3" applyNumberFormat="1" applyFont="1"/>
    <xf numFmtId="169" fontId="14" fillId="0" borderId="0" xfId="3" applyNumberFormat="1" applyFont="1" applyAlignment="1">
      <alignment vertical="center"/>
    </xf>
    <xf numFmtId="0" fontId="12" fillId="0" borderId="0" xfId="3" applyFont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activeCell="B10" sqref="B10"/>
    </sheetView>
  </sheetViews>
  <sheetFormatPr baseColWidth="10" defaultRowHeight="14.5" x14ac:dyDescent="0.35"/>
  <cols>
    <col min="2" max="2" width="10.6328125" bestFit="1" customWidth="1"/>
    <col min="3" max="3" width="24.36328125" customWidth="1"/>
    <col min="10" max="10" width="24.7265625" bestFit="1" customWidth="1"/>
  </cols>
  <sheetData>
    <row r="1" spans="1:10" ht="15" thickBot="1" x14ac:dyDescent="0.4">
      <c r="B1" s="1"/>
      <c r="C1" s="1"/>
      <c r="D1" s="1"/>
      <c r="E1" s="1"/>
      <c r="F1" s="1"/>
      <c r="G1" s="1"/>
      <c r="H1" s="1"/>
      <c r="I1" s="1"/>
      <c r="J1" s="1"/>
    </row>
    <row r="2" spans="1:10" ht="29.5" thickBot="1" x14ac:dyDescent="0.4">
      <c r="A2" s="2" t="s">
        <v>14</v>
      </c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</row>
    <row r="3" spans="1:10" ht="15" thickBot="1" x14ac:dyDescent="0.4">
      <c r="A3" s="13">
        <v>860010783</v>
      </c>
      <c r="B3" s="5">
        <v>890303093</v>
      </c>
      <c r="C3" s="6" t="s">
        <v>9</v>
      </c>
      <c r="D3" s="6" t="s">
        <v>10</v>
      </c>
      <c r="E3" s="7">
        <v>45226</v>
      </c>
      <c r="F3" s="7">
        <v>45286</v>
      </c>
      <c r="G3" s="6" t="s">
        <v>11</v>
      </c>
      <c r="H3" s="6" t="s">
        <v>12</v>
      </c>
      <c r="I3" s="8">
        <v>1088017741</v>
      </c>
      <c r="J3" s="6" t="s">
        <v>13</v>
      </c>
    </row>
    <row r="4" spans="1:10" ht="15" thickBot="1" x14ac:dyDescent="0.4">
      <c r="B4" s="9"/>
      <c r="C4" s="9"/>
      <c r="D4" s="10"/>
      <c r="E4" s="9"/>
      <c r="F4" s="11"/>
      <c r="G4" s="11"/>
      <c r="H4" s="12" t="s">
        <v>12</v>
      </c>
      <c r="I4" s="11"/>
      <c r="J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showGridLines="0" tabSelected="1" zoomScale="80" zoomScaleNormal="80" workbookViewId="0">
      <selection activeCell="F9" sqref="F9"/>
    </sheetView>
  </sheetViews>
  <sheetFormatPr baseColWidth="10" defaultRowHeight="14.5" x14ac:dyDescent="0.35"/>
  <cols>
    <col min="1" max="1" width="11.36328125" style="14" bestFit="1" customWidth="1"/>
    <col min="2" max="2" width="43.1796875" style="14" customWidth="1"/>
    <col min="3" max="3" width="11.54296875" style="14" bestFit="1" customWidth="1"/>
    <col min="4" max="4" width="22" style="14" bestFit="1" customWidth="1"/>
    <col min="5" max="6" width="10.90625" style="14"/>
    <col min="7" max="7" width="13.54296875" style="14" bestFit="1" customWidth="1"/>
    <col min="8" max="8" width="15.36328125" style="31" bestFit="1" customWidth="1"/>
    <col min="9" max="9" width="10.6328125" style="31" bestFit="1" customWidth="1"/>
    <col min="10" max="10" width="20" style="14" customWidth="1"/>
    <col min="11" max="11" width="15.6328125" style="14" bestFit="1" customWidth="1"/>
    <col min="12" max="12" width="34.453125" style="14" customWidth="1"/>
    <col min="13" max="16384" width="10.90625" style="14"/>
  </cols>
  <sheetData>
    <row r="1" spans="1:13" x14ac:dyDescent="0.35">
      <c r="B1" s="15"/>
      <c r="C1" s="15"/>
      <c r="D1" s="15"/>
      <c r="E1" s="15"/>
      <c r="F1" s="15"/>
      <c r="G1" s="15"/>
      <c r="H1" s="27"/>
      <c r="I1" s="27">
        <f>SUBTOTAL(9,I3)</f>
        <v>2432542</v>
      </c>
      <c r="K1" s="27">
        <f>SUBTOTAL(9,K3)</f>
        <v>2432542</v>
      </c>
    </row>
    <row r="2" spans="1:13" s="16" customFormat="1" ht="43.5" x14ac:dyDescent="0.35">
      <c r="A2" s="18" t="s">
        <v>14</v>
      </c>
      <c r="B2" s="18" t="s">
        <v>50</v>
      </c>
      <c r="C2" s="18" t="s">
        <v>2</v>
      </c>
      <c r="D2" s="22" t="s">
        <v>20</v>
      </c>
      <c r="E2" s="18" t="s">
        <v>18</v>
      </c>
      <c r="F2" s="18" t="s">
        <v>17</v>
      </c>
      <c r="G2" s="23" t="s">
        <v>19</v>
      </c>
      <c r="H2" s="28" t="s">
        <v>16</v>
      </c>
      <c r="I2" s="29" t="s">
        <v>15</v>
      </c>
      <c r="J2" s="24" t="s">
        <v>71</v>
      </c>
      <c r="K2" s="25" t="s">
        <v>24</v>
      </c>
      <c r="L2" s="25" t="s">
        <v>23</v>
      </c>
      <c r="M2" s="18" t="s">
        <v>25</v>
      </c>
    </row>
    <row r="3" spans="1:13" ht="29" x14ac:dyDescent="0.35">
      <c r="A3" s="21">
        <v>860010783</v>
      </c>
      <c r="B3" s="90" t="s">
        <v>51</v>
      </c>
      <c r="C3" s="19" t="s">
        <v>10</v>
      </c>
      <c r="D3" s="19" t="s">
        <v>21</v>
      </c>
      <c r="E3" s="20">
        <v>45226</v>
      </c>
      <c r="F3" s="20">
        <v>45286</v>
      </c>
      <c r="G3" s="20">
        <v>45293</v>
      </c>
      <c r="H3" s="30" t="s">
        <v>11</v>
      </c>
      <c r="I3" s="30">
        <v>2432542</v>
      </c>
      <c r="J3" s="17" t="s">
        <v>22</v>
      </c>
      <c r="K3" s="30">
        <v>2432542</v>
      </c>
      <c r="L3" s="17" t="s">
        <v>26</v>
      </c>
      <c r="M3" s="26">
        <v>45322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18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4" zoomScale="80" zoomScaleNormal="80" workbookViewId="0">
      <selection activeCell="L24" sqref="L24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27</v>
      </c>
      <c r="E2" s="36"/>
      <c r="F2" s="36"/>
      <c r="G2" s="36"/>
      <c r="H2" s="36"/>
      <c r="I2" s="37"/>
      <c r="J2" s="38" t="s">
        <v>28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29</v>
      </c>
      <c r="E4" s="36"/>
      <c r="F4" s="36"/>
      <c r="G4" s="36"/>
      <c r="H4" s="36"/>
      <c r="I4" s="37"/>
      <c r="J4" s="38" t="s">
        <v>30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72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52</v>
      </c>
      <c r="J11" s="52"/>
    </row>
    <row r="12" spans="2:10" ht="13" x14ac:dyDescent="0.3">
      <c r="B12" s="51"/>
      <c r="C12" s="53" t="s">
        <v>53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70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54</v>
      </c>
      <c r="D16" s="54"/>
      <c r="G16" s="56"/>
      <c r="H16" s="58" t="s">
        <v>31</v>
      </c>
      <c r="I16" s="58" t="s">
        <v>32</v>
      </c>
      <c r="J16" s="52"/>
    </row>
    <row r="17" spans="2:14" ht="13" x14ac:dyDescent="0.3">
      <c r="B17" s="51"/>
      <c r="C17" s="53" t="s">
        <v>33</v>
      </c>
      <c r="D17" s="53"/>
      <c r="E17" s="53"/>
      <c r="F17" s="53"/>
      <c r="G17" s="56"/>
      <c r="H17" s="59">
        <v>1</v>
      </c>
      <c r="I17" s="60">
        <v>2432542</v>
      </c>
      <c r="J17" s="52"/>
    </row>
    <row r="18" spans="2:14" x14ac:dyDescent="0.25">
      <c r="B18" s="51"/>
      <c r="C18" s="32" t="s">
        <v>34</v>
      </c>
      <c r="G18" s="56"/>
      <c r="H18" s="62">
        <v>0</v>
      </c>
      <c r="I18" s="63">
        <v>0</v>
      </c>
      <c r="J18" s="52"/>
    </row>
    <row r="19" spans="2:14" x14ac:dyDescent="0.25">
      <c r="B19" s="51"/>
      <c r="C19" s="32" t="s">
        <v>35</v>
      </c>
      <c r="G19" s="56"/>
      <c r="H19" s="62">
        <v>1</v>
      </c>
      <c r="I19" s="63">
        <v>2432542</v>
      </c>
      <c r="J19" s="52"/>
    </row>
    <row r="20" spans="2:14" x14ac:dyDescent="0.25">
      <c r="B20" s="51"/>
      <c r="C20" s="32" t="s">
        <v>36</v>
      </c>
      <c r="H20" s="64">
        <v>0</v>
      </c>
      <c r="I20" s="65">
        <v>0</v>
      </c>
      <c r="J20" s="52"/>
    </row>
    <row r="21" spans="2:14" x14ac:dyDescent="0.25">
      <c r="B21" s="51"/>
      <c r="C21" s="32" t="s">
        <v>37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38</v>
      </c>
      <c r="H22" s="67">
        <v>0</v>
      </c>
      <c r="I22" s="68">
        <v>0</v>
      </c>
      <c r="J22" s="52"/>
    </row>
    <row r="23" spans="2:14" ht="13" x14ac:dyDescent="0.3">
      <c r="B23" s="51"/>
      <c r="C23" s="53" t="s">
        <v>39</v>
      </c>
      <c r="D23" s="53"/>
      <c r="E23" s="53"/>
      <c r="F23" s="53"/>
      <c r="H23" s="69">
        <f>H18+H19+H20+H21+H22</f>
        <v>1</v>
      </c>
      <c r="I23" s="70">
        <f>I18+I19+I20+I21+I22</f>
        <v>2432542</v>
      </c>
      <c r="J23" s="52"/>
    </row>
    <row r="24" spans="2:14" x14ac:dyDescent="0.25">
      <c r="B24" s="51"/>
      <c r="C24" s="32" t="s">
        <v>40</v>
      </c>
      <c r="H24" s="64">
        <v>0</v>
      </c>
      <c r="I24" s="65">
        <v>0</v>
      </c>
      <c r="J24" s="52"/>
    </row>
    <row r="25" spans="2:14" ht="13" thickBot="1" x14ac:dyDescent="0.3">
      <c r="B25" s="51"/>
      <c r="C25" s="32" t="s">
        <v>41</v>
      </c>
      <c r="H25" s="67">
        <v>0</v>
      </c>
      <c r="I25" s="68">
        <v>0</v>
      </c>
      <c r="J25" s="52"/>
    </row>
    <row r="26" spans="2:14" ht="13" x14ac:dyDescent="0.3">
      <c r="B26" s="51"/>
      <c r="C26" s="53" t="s">
        <v>42</v>
      </c>
      <c r="D26" s="53"/>
      <c r="E26" s="53"/>
      <c r="F26" s="53"/>
      <c r="H26" s="69">
        <f>H24+H25</f>
        <v>0</v>
      </c>
      <c r="I26" s="70">
        <f>I24+I25</f>
        <v>0</v>
      </c>
      <c r="J26" s="52"/>
    </row>
    <row r="27" spans="2:14" ht="13.5" thickBot="1" x14ac:dyDescent="0.35">
      <c r="B27" s="51"/>
      <c r="C27" s="56" t="s">
        <v>43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44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45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1</v>
      </c>
      <c r="I31" s="63">
        <f>I23+I26+I28</f>
        <v>2432542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68</v>
      </c>
      <c r="D38" s="78"/>
      <c r="E38" s="56"/>
      <c r="F38" s="56"/>
      <c r="G38" s="56"/>
      <c r="H38" s="85" t="s">
        <v>46</v>
      </c>
      <c r="I38" s="78"/>
      <c r="J38" s="74"/>
    </row>
    <row r="39" spans="2:10" ht="13" x14ac:dyDescent="0.3">
      <c r="B39" s="51"/>
      <c r="C39" s="71" t="s">
        <v>69</v>
      </c>
      <c r="D39" s="56"/>
      <c r="E39" s="56"/>
      <c r="F39" s="56"/>
      <c r="G39" s="56"/>
      <c r="H39" s="71" t="s">
        <v>47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48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107" t="s">
        <v>49</v>
      </c>
      <c r="D42" s="107"/>
      <c r="E42" s="107"/>
      <c r="F42" s="107"/>
      <c r="G42" s="107"/>
      <c r="H42" s="107"/>
      <c r="I42" s="107"/>
      <c r="J42" s="74"/>
    </row>
    <row r="43" spans="2:10" x14ac:dyDescent="0.25">
      <c r="B43" s="51"/>
      <c r="C43" s="107"/>
      <c r="D43" s="107"/>
      <c r="E43" s="107"/>
      <c r="F43" s="107"/>
      <c r="G43" s="107"/>
      <c r="H43" s="107"/>
      <c r="I43" s="107"/>
      <c r="J43" s="74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8" sqref="I18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55</v>
      </c>
      <c r="E2" s="36"/>
      <c r="F2" s="36"/>
      <c r="G2" s="36"/>
      <c r="H2" s="36"/>
      <c r="I2" s="37"/>
      <c r="J2" s="38" t="s">
        <v>28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56</v>
      </c>
    </row>
    <row r="5" spans="2:10 16102:16105" ht="13" x14ac:dyDescent="0.25">
      <c r="B5" s="39"/>
      <c r="C5" s="40"/>
      <c r="D5" s="108" t="s">
        <v>57</v>
      </c>
      <c r="E5" s="109"/>
      <c r="F5" s="109"/>
      <c r="G5" s="109"/>
      <c r="H5" s="109"/>
      <c r="I5" s="110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58</v>
      </c>
      <c r="WUJ6" s="32" t="s">
        <v>59</v>
      </c>
      <c r="WUK6" s="55">
        <f ca="1">+TODAY()</f>
        <v>45341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72</v>
      </c>
      <c r="D9" s="55"/>
      <c r="E9" s="54"/>
      <c r="J9" s="52"/>
    </row>
    <row r="10" spans="2:10 16102:16105" ht="13" x14ac:dyDescent="0.3">
      <c r="B10" s="51"/>
      <c r="C10" s="53"/>
      <c r="J10" s="52"/>
    </row>
    <row r="11" spans="2:10 16102:16105" ht="13" x14ac:dyDescent="0.3">
      <c r="B11" s="51"/>
      <c r="C11" s="53" t="s">
        <v>52</v>
      </c>
      <c r="J11" s="52"/>
    </row>
    <row r="12" spans="2:10 16102:16105" ht="13" x14ac:dyDescent="0.3">
      <c r="B12" s="51"/>
      <c r="C12" s="53" t="s">
        <v>53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60</v>
      </c>
      <c r="J14" s="52"/>
    </row>
    <row r="15" spans="2:10 16102:16105" x14ac:dyDescent="0.25">
      <c r="B15" s="51"/>
      <c r="C15" s="57"/>
      <c r="J15" s="52"/>
    </row>
    <row r="16" spans="2:10 16102:16105" ht="13" x14ac:dyDescent="0.3">
      <c r="B16" s="51"/>
      <c r="C16" s="32" t="s">
        <v>54</v>
      </c>
      <c r="D16" s="54"/>
      <c r="H16" s="91" t="s">
        <v>61</v>
      </c>
      <c r="I16" s="91" t="s">
        <v>62</v>
      </c>
      <c r="J16" s="52"/>
    </row>
    <row r="17" spans="2:10" ht="13" x14ac:dyDescent="0.3">
      <c r="B17" s="51"/>
      <c r="C17" s="53" t="s">
        <v>33</v>
      </c>
      <c r="D17" s="53"/>
      <c r="E17" s="53"/>
      <c r="F17" s="53"/>
      <c r="H17" s="92">
        <f>H23</f>
        <v>1</v>
      </c>
      <c r="I17" s="93">
        <f>I23</f>
        <v>2432542</v>
      </c>
      <c r="J17" s="52"/>
    </row>
    <row r="18" spans="2:10" x14ac:dyDescent="0.25">
      <c r="B18" s="51"/>
      <c r="C18" s="32" t="s">
        <v>34</v>
      </c>
      <c r="H18" s="94">
        <v>0</v>
      </c>
      <c r="I18" s="95">
        <v>0</v>
      </c>
      <c r="J18" s="52"/>
    </row>
    <row r="19" spans="2:10" x14ac:dyDescent="0.25">
      <c r="B19" s="51"/>
      <c r="C19" s="32" t="s">
        <v>35</v>
      </c>
      <c r="H19" s="94">
        <v>1</v>
      </c>
      <c r="I19" s="95">
        <v>2432542</v>
      </c>
      <c r="J19" s="52"/>
    </row>
    <row r="20" spans="2:10" x14ac:dyDescent="0.25">
      <c r="B20" s="51"/>
      <c r="C20" s="32" t="s">
        <v>36</v>
      </c>
      <c r="H20" s="94">
        <v>0</v>
      </c>
      <c r="I20" s="95">
        <v>0</v>
      </c>
      <c r="J20" s="52"/>
    </row>
    <row r="21" spans="2:10" x14ac:dyDescent="0.25">
      <c r="B21" s="51"/>
      <c r="C21" s="32" t="s">
        <v>37</v>
      </c>
      <c r="H21" s="94">
        <v>0</v>
      </c>
      <c r="I21" s="95">
        <v>0</v>
      </c>
      <c r="J21" s="52"/>
    </row>
    <row r="22" spans="2:10" x14ac:dyDescent="0.25">
      <c r="B22" s="51"/>
      <c r="C22" s="32" t="s">
        <v>63</v>
      </c>
      <c r="H22" s="96">
        <v>0</v>
      </c>
      <c r="I22" s="97">
        <v>0</v>
      </c>
      <c r="J22" s="52"/>
    </row>
    <row r="23" spans="2:10" ht="13" x14ac:dyDescent="0.3">
      <c r="B23" s="51"/>
      <c r="C23" s="53" t="s">
        <v>64</v>
      </c>
      <c r="D23" s="53"/>
      <c r="E23" s="53"/>
      <c r="F23" s="53"/>
      <c r="H23" s="94">
        <f>SUM(H18:H22)</f>
        <v>1</v>
      </c>
      <c r="I23" s="93">
        <f>(I18+I19+I20+I21+I22)</f>
        <v>2432542</v>
      </c>
      <c r="J23" s="52"/>
    </row>
    <row r="24" spans="2:10" ht="13.5" thickBot="1" x14ac:dyDescent="0.35">
      <c r="B24" s="51"/>
      <c r="C24" s="53"/>
      <c r="D24" s="53"/>
      <c r="H24" s="98"/>
      <c r="I24" s="99"/>
      <c r="J24" s="52"/>
    </row>
    <row r="25" spans="2:10" ht="15" thickTop="1" x14ac:dyDescent="0.35">
      <c r="B25" s="51"/>
      <c r="C25" s="53"/>
      <c r="D25" s="53"/>
      <c r="F25" s="100"/>
      <c r="H25" s="101"/>
      <c r="I25" s="102"/>
      <c r="J25" s="52"/>
    </row>
    <row r="26" spans="2:10" ht="13" x14ac:dyDescent="0.3">
      <c r="B26" s="51"/>
      <c r="C26" s="53"/>
      <c r="D26" s="53"/>
      <c r="H26" s="101"/>
      <c r="I26" s="102"/>
      <c r="J26" s="52"/>
    </row>
    <row r="27" spans="2:10" ht="13" x14ac:dyDescent="0.3">
      <c r="B27" s="51"/>
      <c r="C27" s="53"/>
      <c r="D27" s="53"/>
      <c r="H27" s="101"/>
      <c r="I27" s="102"/>
      <c r="J27" s="52"/>
    </row>
    <row r="28" spans="2:10" x14ac:dyDescent="0.25">
      <c r="B28" s="51"/>
      <c r="G28" s="101"/>
      <c r="H28" s="101"/>
      <c r="I28" s="101"/>
      <c r="J28" s="52"/>
    </row>
    <row r="29" spans="2:10" ht="13.5" thickBot="1" x14ac:dyDescent="0.35">
      <c r="B29" s="51"/>
      <c r="C29" s="88"/>
      <c r="D29" s="88"/>
      <c r="G29" s="103" t="s">
        <v>47</v>
      </c>
      <c r="H29" s="88"/>
      <c r="I29" s="101"/>
      <c r="J29" s="52"/>
    </row>
    <row r="30" spans="2:10" ht="13" x14ac:dyDescent="0.3">
      <c r="B30" s="51"/>
      <c r="C30" s="105" t="s">
        <v>66</v>
      </c>
      <c r="D30" s="101"/>
      <c r="G30" s="104" t="s">
        <v>65</v>
      </c>
      <c r="H30" s="101"/>
      <c r="I30" s="101"/>
      <c r="J30" s="52"/>
    </row>
    <row r="31" spans="2:10" ht="18.75" customHeight="1" thickBot="1" x14ac:dyDescent="0.3">
      <c r="B31" s="86"/>
      <c r="C31" s="106" t="s">
        <v>67</v>
      </c>
      <c r="D31" s="87"/>
      <c r="E31" s="87"/>
      <c r="F31" s="87"/>
      <c r="G31" s="88"/>
      <c r="H31" s="88"/>
      <c r="I31" s="88"/>
      <c r="J31" s="8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2024-02-19T12:27:48Z</cp:lastPrinted>
  <dcterms:created xsi:type="dcterms:W3CDTF">2024-02-16T16:22:27Z</dcterms:created>
  <dcterms:modified xsi:type="dcterms:W3CDTF">2024-02-19T12:31:27Z</dcterms:modified>
</cp:coreProperties>
</file>